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aranyay\OneDrive - IEAT\saranya\2 ปีงบประมาณ 2568\งานก่อสร้าง\E-bidding\1 รางระบายน้ำฝน ถนน SR 1.1\เอกสารครั้งที่ 2\"/>
    </mc:Choice>
  </mc:AlternateContent>
  <xr:revisionPtr revIDLastSave="1" documentId="11_C5A753878D924B747AC9B3D53F587EDA0321DE79" xr6:coauthVersionLast="36" xr6:coauthVersionMax="36" xr10:uidLastSave="{7EF804B5-AC87-48C8-AD46-175910A09F60}"/>
  <bookViews>
    <workbookView xWindow="0" yWindow="0" windowWidth="15350" windowHeight="4100" xr2:uid="{00000000-000D-0000-FFFF-FFFF00000000}"/>
  </bookViews>
  <sheets>
    <sheet name="สรุป ใช้&quot;" sheetId="4" r:id="rId1"/>
    <sheet name="BOQ" sheetId="16" r:id="rId2"/>
    <sheet name="วิธีคิด" sheetId="13" r:id="rId3"/>
    <sheet name="ปร.4 พ" sheetId="5" r:id="rId4"/>
    <sheet name="เหตุผล" sheetId="6" r:id="rId5"/>
    <sheet name="Factor-F " sheetId="15" r:id="rId6"/>
    <sheet name="backup" sheetId="7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a" localSheetId="1">#REF!</definedName>
    <definedName name="\a">#REF!</definedName>
    <definedName name="\b" localSheetId="1">#REF!</definedName>
    <definedName name="\b">#REF!</definedName>
    <definedName name="\c" localSheetId="1">#REF!</definedName>
    <definedName name="\c">#REF!</definedName>
    <definedName name="\d">#N/A</definedName>
    <definedName name="\e" localSheetId="1">#REF!</definedName>
    <definedName name="\e">#REF!</definedName>
    <definedName name="\f" localSheetId="1">#REF!</definedName>
    <definedName name="\f">#REF!</definedName>
    <definedName name="\h" localSheetId="1">#REF!</definedName>
    <definedName name="\h">#REF!</definedName>
    <definedName name="\i">#N/A</definedName>
    <definedName name="\l" localSheetId="1">#REF!</definedName>
    <definedName name="\l">#REF!</definedName>
    <definedName name="\o">#N/A</definedName>
    <definedName name="\p" localSheetId="1">#REF!</definedName>
    <definedName name="\p">#REF!</definedName>
    <definedName name="\q">#N/A</definedName>
    <definedName name="\r" localSheetId="1">#REF!</definedName>
    <definedName name="\r">#REF!</definedName>
    <definedName name="\s" localSheetId="1">#REF!</definedName>
    <definedName name="\s">#REF!</definedName>
    <definedName name="\w" localSheetId="1">#REF!</definedName>
    <definedName name="\w">#REF!</definedName>
    <definedName name="\x" localSheetId="1">#REF!</definedName>
    <definedName name="\x">#REF!</definedName>
    <definedName name="\z" localSheetId="1">#REF!</definedName>
    <definedName name="\z">#REF!</definedName>
    <definedName name="___________________________________________________FAC1">[1]สรุป!$C$307</definedName>
    <definedName name="__________________________________________________FAC1">[1]สรุป!$C$307</definedName>
    <definedName name="_________________________________________________FAC1">[1]สรุป!$C$307</definedName>
    <definedName name="________________________________________________FAC1">[1]สรุป!$C$307</definedName>
    <definedName name="_______________________________________________FAC1">[1]สรุป!$C$307</definedName>
    <definedName name="______________________________________________FAC1">[1]สรุป!$C$307</definedName>
    <definedName name="_____________________________________________FAC1">[1]สรุป!$C$307</definedName>
    <definedName name="____________________________________________FAC1">[1]สรุป!$C$307</definedName>
    <definedName name="___________________________________________FAC1">[1]สรุป!$C$307</definedName>
    <definedName name="__________________________________________FAC1">[1]สรุป!$C$307</definedName>
    <definedName name="_________________________________________FAC1">[1]สรุป!$C$307</definedName>
    <definedName name="________________________________________FAC1">[1]สรุป!$C$307</definedName>
    <definedName name="_______________________________________FAC1">[1]สรุป!$C$307</definedName>
    <definedName name="______________________________________FAC1">[1]สรุป!$C$307</definedName>
    <definedName name="_____________________________________FAC1">[1]สรุป!$C$307</definedName>
    <definedName name="____________________________________FAC1">[1]สรุป!$C$307</definedName>
    <definedName name="___________________________________FAC1">[1]สรุป!$C$307</definedName>
    <definedName name="__________________________________FAC1">[1]สรุป!$C$307</definedName>
    <definedName name="_________________________________FAC1">[1]สรุป!$C$307</definedName>
    <definedName name="________________________________FAC1">[1]สรุป!$C$307</definedName>
    <definedName name="_______________________________FAC1">[1]สรุป!$C$307</definedName>
    <definedName name="______________________________FAC1">[1]สรุป!$C$307</definedName>
    <definedName name="_____________________________FAC1">[1]สรุป!$C$307</definedName>
    <definedName name="____________________________FAC1">[1]สรุป!$C$307</definedName>
    <definedName name="___________________________FAC1">[1]สรุป!$C$307</definedName>
    <definedName name="__________________________FAC1">[1]สรุป!$C$307</definedName>
    <definedName name="_________________________FAC1">[1]สรุป!$C$307</definedName>
    <definedName name="________________________FAC1">[1]สรุป!$C$307</definedName>
    <definedName name="_______________________FAC1">[1]สรุป!$C$307</definedName>
    <definedName name="______________________FAC1">[1]สรุป!$C$307</definedName>
    <definedName name="_____________________FAC1">[1]สรุป!$C$307</definedName>
    <definedName name="____________________FAC1">[1]สรุป!$C$307</definedName>
    <definedName name="___________________FAC1">[1]สรุป!$C$307</definedName>
    <definedName name="__________________FAC1">[1]สรุป!$C$307</definedName>
    <definedName name="_________________FAC1">[1]สรุป!$C$307</definedName>
    <definedName name="________________FAC1">[1]สรุป!$C$307</definedName>
    <definedName name="_______________FAC1">[1]สรุป!$C$307</definedName>
    <definedName name="______________FAC1">[1]สรุป!$C$307</definedName>
    <definedName name="_____________FAC1">[1]สรุป!$C$307</definedName>
    <definedName name="____________FAC1">[1]สรุป!$C$307</definedName>
    <definedName name="___________FAC1">[1]สรุป!$C$307</definedName>
    <definedName name="__________FAC1">[1]สรุป!$C$307</definedName>
    <definedName name="_________FAC1">[1]สรุป!$C$307</definedName>
    <definedName name="________FAC1">[1]สรุป!$C$307</definedName>
    <definedName name="_______FAC1">[1]สรุป!$C$307</definedName>
    <definedName name="______FAC1">[1]สรุป!$C$307</definedName>
    <definedName name="_____EMT15" localSheetId="1">#REF!</definedName>
    <definedName name="_____EMT15">#REF!</definedName>
    <definedName name="_____EMT20" localSheetId="1">#REF!</definedName>
    <definedName name="_____EMT20">#REF!</definedName>
    <definedName name="_____EMT25" localSheetId="1">#REF!</definedName>
    <definedName name="_____EMT25">#REF!</definedName>
    <definedName name="_____EMT32" localSheetId="1">#REF!</definedName>
    <definedName name="_____EMT32">#REF!</definedName>
    <definedName name="_____EMT40" localSheetId="1">#REF!</definedName>
    <definedName name="_____EMT40">#REF!</definedName>
    <definedName name="_____FAC1">[1]สรุป!$C$307</definedName>
    <definedName name="_____FRC120">[2]CABLE!$G$59</definedName>
    <definedName name="_____FRC240">[2]CABLE!$G$62</definedName>
    <definedName name="_____FRC35">[2]CABLE!$G$55</definedName>
    <definedName name="_____IMC15" localSheetId="1">#REF!</definedName>
    <definedName name="_____IMC15">#REF!</definedName>
    <definedName name="_____IMC25" localSheetId="1">#REF!</definedName>
    <definedName name="_____IMC25">#REF!</definedName>
    <definedName name="_____IMC32" localSheetId="1">#REF!</definedName>
    <definedName name="_____IMC32">#REF!</definedName>
    <definedName name="_____IMC40" localSheetId="1">#REF!</definedName>
    <definedName name="_____IMC40">#REF!</definedName>
    <definedName name="_____LE15" localSheetId="1">#REF!</definedName>
    <definedName name="_____LE15">#REF!</definedName>
    <definedName name="_____LE20" localSheetId="1">#REF!</definedName>
    <definedName name="_____LE20">#REF!</definedName>
    <definedName name="_____LE25" localSheetId="1">#REF!</definedName>
    <definedName name="_____LE25">#REF!</definedName>
    <definedName name="_____LE32" localSheetId="1">#REF!</definedName>
    <definedName name="_____LE32">#REF!</definedName>
    <definedName name="_____LE40" localSheetId="1">#REF!</definedName>
    <definedName name="_____LE40">#REF!</definedName>
    <definedName name="_____LFR120">[2]CABLE!$H$59</definedName>
    <definedName name="_____LFR240">[2]CABLE!$H$62</definedName>
    <definedName name="_____LFR35">[2]CABLE!$H$55</definedName>
    <definedName name="_____LI15" localSheetId="1">#REF!</definedName>
    <definedName name="_____LI15">#REF!</definedName>
    <definedName name="_____LI25" localSheetId="1">#REF!</definedName>
    <definedName name="_____LI25">#REF!</definedName>
    <definedName name="_____LI32" localSheetId="1">#REF!</definedName>
    <definedName name="_____LI32">#REF!</definedName>
    <definedName name="_____LI40" localSheetId="1">#REF!</definedName>
    <definedName name="_____LI40">#REF!</definedName>
    <definedName name="_____LR125">'[2]RACK WAY'!$I$42</definedName>
    <definedName name="_____LT10" localSheetId="1">#REF!</definedName>
    <definedName name="_____LT10">#REF!</definedName>
    <definedName name="_____LT120">[2]CABLE!$H$17</definedName>
    <definedName name="_____LT150">[2]CABLE!$H$16</definedName>
    <definedName name="_____LT16" localSheetId="1">#REF!</definedName>
    <definedName name="_____LT16">#REF!</definedName>
    <definedName name="_____LT185">[2]CABLE!$H$15</definedName>
    <definedName name="_____LT240">[2]CABLE!$H$14</definedName>
    <definedName name="_____LT25" localSheetId="1">#REF!</definedName>
    <definedName name="_____LT25">#REF!</definedName>
    <definedName name="_____LT300">[2]CABLE!$H$13</definedName>
    <definedName name="_____LT4" localSheetId="1">#REF!</definedName>
    <definedName name="_____LT4">#REF!</definedName>
    <definedName name="_____LT50">[2]CABLE!$H$20</definedName>
    <definedName name="_____LT6" localSheetId="1">#REF!</definedName>
    <definedName name="_____LT6">#REF!</definedName>
    <definedName name="_____LT70" localSheetId="1">#REF!</definedName>
    <definedName name="_____LT70">#REF!</definedName>
    <definedName name="_____LT95" localSheetId="1">#REF!</definedName>
    <definedName name="_____LT95">#REF!</definedName>
    <definedName name="_____LY120" localSheetId="1">#REF!</definedName>
    <definedName name="_____LY120">#REF!</definedName>
    <definedName name="_____NYY120" localSheetId="1">#REF!</definedName>
    <definedName name="_____NYY120">#REF!</definedName>
    <definedName name="_____RSC125">'[2]RACK WAY'!$H$42</definedName>
    <definedName name="_____THW10" localSheetId="1">#REF!</definedName>
    <definedName name="_____THW10">#REF!</definedName>
    <definedName name="_____THW120">[2]CABLE!$G$17</definedName>
    <definedName name="_____THW150">[2]CABLE!$G$16</definedName>
    <definedName name="_____THW16" localSheetId="1">#REF!</definedName>
    <definedName name="_____THW16">#REF!</definedName>
    <definedName name="_____THW185">[2]CABLE!$G$15</definedName>
    <definedName name="_____THW240">[2]CABLE!$G$14</definedName>
    <definedName name="_____THW25" localSheetId="1">#REF!</definedName>
    <definedName name="_____THW25">#REF!</definedName>
    <definedName name="_____THW300">[2]CABLE!$G$13</definedName>
    <definedName name="_____THW35">[2]CABLE!$G$21</definedName>
    <definedName name="_____THW4" localSheetId="1">#REF!</definedName>
    <definedName name="_____THW4">#REF!</definedName>
    <definedName name="_____THW50">[2]CABLE!$G$20</definedName>
    <definedName name="_____THW6" localSheetId="1">#REF!</definedName>
    <definedName name="_____THW6">#REF!</definedName>
    <definedName name="_____THW70" localSheetId="1">#REF!</definedName>
    <definedName name="_____THW70">#REF!</definedName>
    <definedName name="_____THW95" localSheetId="1">#REF!</definedName>
    <definedName name="_____THW95">#REF!</definedName>
    <definedName name="_____twh17">[3]CABLE!$G$23</definedName>
    <definedName name="____EMT15" localSheetId="1">#REF!</definedName>
    <definedName name="____EMT15">#REF!</definedName>
    <definedName name="____EMT20" localSheetId="1">#REF!</definedName>
    <definedName name="____EMT20">#REF!</definedName>
    <definedName name="____EMT25" localSheetId="1">#REF!</definedName>
    <definedName name="____EMT25">#REF!</definedName>
    <definedName name="____EMT32" localSheetId="1">#REF!</definedName>
    <definedName name="____EMT32">#REF!</definedName>
    <definedName name="____EMT40" localSheetId="1">#REF!</definedName>
    <definedName name="____EMT40">#REF!</definedName>
    <definedName name="____FAC1">[1]สรุป!$C$307</definedName>
    <definedName name="____FRC120">[2]CABLE!$G$59</definedName>
    <definedName name="____FRC240">[2]CABLE!$G$62</definedName>
    <definedName name="____FRC35">[2]CABLE!$G$55</definedName>
    <definedName name="____IMC15" localSheetId="1">#REF!</definedName>
    <definedName name="____IMC15">#REF!</definedName>
    <definedName name="____IMC25" localSheetId="1">#REF!</definedName>
    <definedName name="____IMC25">#REF!</definedName>
    <definedName name="____IMC32" localSheetId="1">#REF!</definedName>
    <definedName name="____IMC32">#REF!</definedName>
    <definedName name="____IMC40" localSheetId="1">#REF!</definedName>
    <definedName name="____IMC40">#REF!</definedName>
    <definedName name="____LE15" localSheetId="1">#REF!</definedName>
    <definedName name="____LE15">#REF!</definedName>
    <definedName name="____LE20" localSheetId="1">#REF!</definedName>
    <definedName name="____LE20">#REF!</definedName>
    <definedName name="____LE25" localSheetId="1">#REF!</definedName>
    <definedName name="____LE25">#REF!</definedName>
    <definedName name="____LE32" localSheetId="1">#REF!</definedName>
    <definedName name="____LE32">#REF!</definedName>
    <definedName name="____LE40" localSheetId="1">#REF!</definedName>
    <definedName name="____LE40">#REF!</definedName>
    <definedName name="____LFR120">[2]CABLE!$H$59</definedName>
    <definedName name="____LFR240">[2]CABLE!$H$62</definedName>
    <definedName name="____LFR35">[2]CABLE!$H$55</definedName>
    <definedName name="____LI15" localSheetId="1">#REF!</definedName>
    <definedName name="____LI15">#REF!</definedName>
    <definedName name="____LI25" localSheetId="1">#REF!</definedName>
    <definedName name="____LI25">#REF!</definedName>
    <definedName name="____LI32" localSheetId="1">#REF!</definedName>
    <definedName name="____LI32">#REF!</definedName>
    <definedName name="____LI40" localSheetId="1">#REF!</definedName>
    <definedName name="____LI40">#REF!</definedName>
    <definedName name="____LR125">'[2]RACK WAY'!$I$42</definedName>
    <definedName name="____LT10" localSheetId="1">#REF!</definedName>
    <definedName name="____LT10">#REF!</definedName>
    <definedName name="____LT120">[2]CABLE!$H$17</definedName>
    <definedName name="____LT150">[2]CABLE!$H$16</definedName>
    <definedName name="____LT16" localSheetId="1">#REF!</definedName>
    <definedName name="____LT16">#REF!</definedName>
    <definedName name="____LT185">[2]CABLE!$H$15</definedName>
    <definedName name="____LT240">[2]CABLE!$H$14</definedName>
    <definedName name="____LT25" localSheetId="1">#REF!</definedName>
    <definedName name="____LT25">#REF!</definedName>
    <definedName name="____LT300">[2]CABLE!$H$13</definedName>
    <definedName name="____LT4" localSheetId="1">#REF!</definedName>
    <definedName name="____LT4">#REF!</definedName>
    <definedName name="____LT50">[2]CABLE!$H$20</definedName>
    <definedName name="____LT6" localSheetId="1">#REF!</definedName>
    <definedName name="____LT6">#REF!</definedName>
    <definedName name="____LT70" localSheetId="1">#REF!</definedName>
    <definedName name="____LT70">#REF!</definedName>
    <definedName name="____LT95" localSheetId="1">#REF!</definedName>
    <definedName name="____LT95">#REF!</definedName>
    <definedName name="____LY120" localSheetId="1">#REF!</definedName>
    <definedName name="____LY120">#REF!</definedName>
    <definedName name="____NYY120" localSheetId="1">#REF!</definedName>
    <definedName name="____NYY120">#REF!</definedName>
    <definedName name="____RSC125">'[2]RACK WAY'!$H$42</definedName>
    <definedName name="____THW10" localSheetId="1">#REF!</definedName>
    <definedName name="____THW10">#REF!</definedName>
    <definedName name="____THW120">[2]CABLE!$G$17</definedName>
    <definedName name="____THW150">[2]CABLE!$G$16</definedName>
    <definedName name="____THW16" localSheetId="1">#REF!</definedName>
    <definedName name="____THW16">#REF!</definedName>
    <definedName name="____THW185">[2]CABLE!$G$15</definedName>
    <definedName name="____THW240">[2]CABLE!$G$14</definedName>
    <definedName name="____THW25" localSheetId="1">#REF!</definedName>
    <definedName name="____THW25">#REF!</definedName>
    <definedName name="____THW300">[2]CABLE!$G$13</definedName>
    <definedName name="____THW35">[2]CABLE!$G$21</definedName>
    <definedName name="____THW4" localSheetId="1">#REF!</definedName>
    <definedName name="____THW4">#REF!</definedName>
    <definedName name="____THW50">[2]CABLE!$G$20</definedName>
    <definedName name="____THW6" localSheetId="1">#REF!</definedName>
    <definedName name="____THW6">#REF!</definedName>
    <definedName name="____THW70" localSheetId="1">#REF!</definedName>
    <definedName name="____THW70">#REF!</definedName>
    <definedName name="____THW95" localSheetId="1">#REF!</definedName>
    <definedName name="____THW95">#REF!</definedName>
    <definedName name="____twh17">[3]CABLE!$G$23</definedName>
    <definedName name="___FAC1">[1]สรุป!$C$307</definedName>
    <definedName name="___FRC120">[2]CABLE!$G$59</definedName>
    <definedName name="___FRC240">[2]CABLE!$G$62</definedName>
    <definedName name="___FRC35">[2]CABLE!$G$55</definedName>
    <definedName name="___LFR120">[2]CABLE!$H$59</definedName>
    <definedName name="___LFR240">[2]CABLE!$H$62</definedName>
    <definedName name="___LFR35">[2]CABLE!$H$55</definedName>
    <definedName name="___LR125">'[2]RACK WAY'!$I$42</definedName>
    <definedName name="___LT120">[2]CABLE!$H$17</definedName>
    <definedName name="___LT150">[2]CABLE!$H$16</definedName>
    <definedName name="___LT185">[2]CABLE!$H$15</definedName>
    <definedName name="___LT240">[2]CABLE!$H$14</definedName>
    <definedName name="___LT300">[2]CABLE!$H$13</definedName>
    <definedName name="___LT50">[2]CABLE!$H$20</definedName>
    <definedName name="___PS1" localSheetId="1">#REF!</definedName>
    <definedName name="___PS1">#REF!</definedName>
    <definedName name="___RSC125">'[2]RACK WAY'!$H$42</definedName>
    <definedName name="___THW120">[2]CABLE!$G$17</definedName>
    <definedName name="___THW150">[2]CABLE!$G$16</definedName>
    <definedName name="___THW185">[2]CABLE!$G$15</definedName>
    <definedName name="___THW240">[2]CABLE!$G$14</definedName>
    <definedName name="___THW300">[2]CABLE!$G$13</definedName>
    <definedName name="___THW35">[2]CABLE!$G$21</definedName>
    <definedName name="___THW50">[2]CABLE!$G$20</definedName>
    <definedName name="___TP2" localSheetId="1">#REF!</definedName>
    <definedName name="___TP2">#REF!</definedName>
    <definedName name="___twh17">[3]CABLE!$G$23</definedName>
    <definedName name="__123Graph_A" localSheetId="1" hidden="1">#REF!</definedName>
    <definedName name="__123Graph_A" hidden="1">#REF!</definedName>
    <definedName name="__123Graph_B" hidden="1">[4]TTL!$G$32:$AU$32</definedName>
    <definedName name="__123Graph_C" hidden="1">[4]TTL!$G$37:$AU$37</definedName>
    <definedName name="__123Graph_D" hidden="1">[4]TTL!$G$38:$AU$38</definedName>
    <definedName name="__123Graph_X" localSheetId="1" hidden="1">#REF!</definedName>
    <definedName name="__123Graph_X" hidden="1">#REF!</definedName>
    <definedName name="__2_0_0_F" localSheetId="1" hidden="1">[5]대비표!#REF!</definedName>
    <definedName name="__2_0_0_F" hidden="1">[5]대비표!#REF!</definedName>
    <definedName name="__5_0_0_F" localSheetId="1" hidden="1">[5]대비표!#REF!</definedName>
    <definedName name="__5_0_0_F" hidden="1">[5]대비표!#REF!</definedName>
    <definedName name="__EMT15">'[6]EE PRICE'!$J$4</definedName>
    <definedName name="__EMT20">'[6]EE PRICE'!$J$5</definedName>
    <definedName name="__EMT25">'[6]EE PRICE'!$J$6</definedName>
    <definedName name="__EMT32">'[6]EE PRICE'!$J$7</definedName>
    <definedName name="__EMT40">'[6]EE PRICE'!$J$8</definedName>
    <definedName name="__FAC1">[1]สรุป!$C$307</definedName>
    <definedName name="__FRC120">[2]CABLE!$G$59</definedName>
    <definedName name="__FRC240">[2]CABLE!$G$62</definedName>
    <definedName name="__FRC35">[2]CABLE!$G$55</definedName>
    <definedName name="__IMC15">'[6]EE PRICE'!$L$4</definedName>
    <definedName name="__IMC25">'[6]EE PRICE'!$L$6</definedName>
    <definedName name="__IMC32">'[6]EE PRICE'!$L$7</definedName>
    <definedName name="__IMC40">'[6]EE PRICE'!$L$8</definedName>
    <definedName name="__LE15">'[6]EE PRICE'!$K$4</definedName>
    <definedName name="__LE20">'[6]EE PRICE'!$K$5</definedName>
    <definedName name="__LE25">'[6]EE PRICE'!$K$6</definedName>
    <definedName name="__LE32">'[6]EE PRICE'!$K$7</definedName>
    <definedName name="__LE40">'[6]EE PRICE'!$K$8</definedName>
    <definedName name="__LFR120">[2]CABLE!$H$59</definedName>
    <definedName name="__LFR240">[2]CABLE!$H$62</definedName>
    <definedName name="__LFR35">[2]CABLE!$H$55</definedName>
    <definedName name="__LI15">'[6]EE PRICE'!$M$4</definedName>
    <definedName name="__LI25">'[6]EE PRICE'!$M$6</definedName>
    <definedName name="__LI32">'[6]EE PRICE'!$M$7</definedName>
    <definedName name="__LI40">'[6]EE PRICE'!$M$8</definedName>
    <definedName name="__LR125">'[2]RACK WAY'!$I$42</definedName>
    <definedName name="__LT10">'[6]EE PRICE'!$C$10</definedName>
    <definedName name="__LT120">[2]CABLE!$H$17</definedName>
    <definedName name="__LT150">[2]CABLE!$H$16</definedName>
    <definedName name="__LT16">'[6]EE PRICE'!$C$11</definedName>
    <definedName name="__LT185">[2]CABLE!$H$15</definedName>
    <definedName name="__LT240">[2]CABLE!$H$14</definedName>
    <definedName name="__LT25">'[6]EE PRICE'!$C$12</definedName>
    <definedName name="__LT300">[2]CABLE!$H$13</definedName>
    <definedName name="__LT4">'[6]EE PRICE'!$C$8</definedName>
    <definedName name="__LT50">[2]CABLE!$H$20</definedName>
    <definedName name="__LT6">'[6]EE PRICE'!$C$9</definedName>
    <definedName name="__LT70">'[6]EE PRICE'!$C$15</definedName>
    <definedName name="__LT95">'[6]EE PRICE'!$C$16</definedName>
    <definedName name="__LY120">'[6]EE PRICE'!$C$40</definedName>
    <definedName name="__NYY120">'[6]EE PRICE'!$B$40</definedName>
    <definedName name="__RSC125">'[2]RACK WAY'!$H$42</definedName>
    <definedName name="__THW10">'[6]EE PRICE'!$B$10</definedName>
    <definedName name="__THW120">[2]CABLE!$G$17</definedName>
    <definedName name="__THW150">[2]CABLE!$G$16</definedName>
    <definedName name="__THW16">'[6]EE PRICE'!$B$11</definedName>
    <definedName name="__THW185">[2]CABLE!$G$15</definedName>
    <definedName name="__THW240">[2]CABLE!$G$14</definedName>
    <definedName name="__THW25">'[6]EE PRICE'!$B$12</definedName>
    <definedName name="__THW300">[2]CABLE!$G$13</definedName>
    <definedName name="__THW35">[2]CABLE!$G$21</definedName>
    <definedName name="__THW4">'[6]EE PRICE'!$B$8</definedName>
    <definedName name="__THW50">[2]CABLE!$G$20</definedName>
    <definedName name="__THW6">'[6]EE PRICE'!$B$9</definedName>
    <definedName name="__THW70">'[6]EE PRICE'!$B$15</definedName>
    <definedName name="__THW95">'[6]EE PRICE'!$B$16</definedName>
    <definedName name="__TP2" localSheetId="1">#REF!</definedName>
    <definedName name="__TP2">#REF!</definedName>
    <definedName name="__tt1" localSheetId="1">[7]Cost!$M$14,[7]Cost!#REF!,[7]Cost!#REF!,[7]Cost!#REF!,[7]Cost!#REF!,[7]Cost!#REF!,[7]Cost!#REF!</definedName>
    <definedName name="__tt1">[7]Cost!$M$14,[7]Cost!#REF!,[7]Cost!#REF!,[7]Cost!#REF!,[7]Cost!#REF!,[7]Cost!#REF!,[7]Cost!#REF!</definedName>
    <definedName name="__twh17">[3]CABLE!$G$23</definedName>
    <definedName name="__xlfn_BAHTTEXT" localSheetId="1">#REF!</definedName>
    <definedName name="__xlfn_BAHTTEXT">#REF!</definedName>
    <definedName name="_1__123Graph_ACHART_1" hidden="1">[8]Cash2!$G$16:$G$31</definedName>
    <definedName name="_1_0_0_F" localSheetId="1" hidden="1">#REF!</definedName>
    <definedName name="_1_0_0_F" hidden="1">#REF!</definedName>
    <definedName name="_10" localSheetId="1">#REF!</definedName>
    <definedName name="_10">#REF!</definedName>
    <definedName name="_11" localSheetId="1">#REF!</definedName>
    <definedName name="_11">#REF!</definedName>
    <definedName name="_12" localSheetId="1">#REF!</definedName>
    <definedName name="_12">#REF!</definedName>
    <definedName name="_13" localSheetId="1">#REF!</definedName>
    <definedName name="_13">#REF!</definedName>
    <definedName name="_14" localSheetId="1">#REF!</definedName>
    <definedName name="_14">#REF!</definedName>
    <definedName name="_15" localSheetId="1">#REF!</definedName>
    <definedName name="_15">#REF!</definedName>
    <definedName name="_16" localSheetId="1">#REF!</definedName>
    <definedName name="_16">#REF!</definedName>
    <definedName name="_17" localSheetId="1">#REF!</definedName>
    <definedName name="_17">#REF!</definedName>
    <definedName name="_18" localSheetId="1">#REF!</definedName>
    <definedName name="_18">#REF!</definedName>
    <definedName name="_19" localSheetId="1">#REF!</definedName>
    <definedName name="_19">#REF!</definedName>
    <definedName name="_1F" localSheetId="1" hidden="1">#REF!</definedName>
    <definedName name="_1F" hidden="1">#REF!</definedName>
    <definedName name="_2__123Graph_ACHART_2" hidden="1">[8]Z!$T$179:$AH$179</definedName>
    <definedName name="_2_0_0_F" localSheetId="1" hidden="1">#REF!</definedName>
    <definedName name="_2_0_0_F" hidden="1">#REF!</definedName>
    <definedName name="_20" localSheetId="1">#REF!</definedName>
    <definedName name="_20">#REF!</definedName>
    <definedName name="_2222" localSheetId="1">#REF!</definedName>
    <definedName name="_2222">#REF!</definedName>
    <definedName name="_3__123Graph_BCHART_2" hidden="1">[8]Z!$T$180:$AH$180</definedName>
    <definedName name="_4.0___M_E_COST_BREAKDOWN" localSheetId="1">#REF!</definedName>
    <definedName name="_4.0___M_E_COST_BREAKDOWN">#REF!</definedName>
    <definedName name="_4__123Graph_CCHART_1" hidden="1">[8]Cash2!$J$16:$J$36</definedName>
    <definedName name="_5__123Graph_DCHART_1" hidden="1">[8]Cash2!$K$16:$K$36</definedName>
    <definedName name="_5_0_0_F" localSheetId="1" hidden="1">#REF!</definedName>
    <definedName name="_5_0_0_F" hidden="1">#REF!</definedName>
    <definedName name="_9_5_00" localSheetId="1">#REF!</definedName>
    <definedName name="_9_5_00">#REF!</definedName>
    <definedName name="_A1" hidden="1">{#N/A,#N/A,FALSE,"type1";#N/A,#N/A,FALSE,"지지력";#N/A,#N/A,FALSE,"PILE계산";#N/A,#N/A,FALSE,"PILE ";#N/A,#N/A,FALSE,"철근량";#N/A,#N/A,FALSE,"균열검토";#N/A,#N/A,FALSE,"날개벽";#N/A,#N/A,FALSE,"주철근조립도";#N/A,#N/A,FALSE,"교좌"}</definedName>
    <definedName name="_A10" hidden="1">{#N/A,#N/A,FALSE,"CCTV"}</definedName>
    <definedName name="_a129" hidden="1">{"Offgrid",#N/A,FALSE,"OFFGRID";"Region",#N/A,FALSE,"REGION";"Offgrid -2",#N/A,FALSE,"OFFGRID";"WTP",#N/A,FALSE,"WTP";"WTP -2",#N/A,FALSE,"WTP";"Project",#N/A,FALSE,"PROJECT";"Summary -2",#N/A,FALSE,"SUMMARY"}</definedName>
    <definedName name="_a130" hidden="1">{"Offgrid",#N/A,FALSE,"OFFGRID";"Region",#N/A,FALSE,"REGION";"Offgrid -2",#N/A,FALSE,"OFFGRID";"WTP",#N/A,FALSE,"WTP";"WTP -2",#N/A,FALSE,"WTP";"Project",#N/A,FALSE,"PROJECT";"Summary -2",#N/A,FALSE,"SUMMARY"}</definedName>
    <definedName name="_a131" hidden="1">{"Offgrid",#N/A,FALSE,"OFFGRID";"Region",#N/A,FALSE,"REGION";"Offgrid -2",#N/A,FALSE,"OFFGRID";"WTP",#N/A,FALSE,"WTP";"WTP -2",#N/A,FALSE,"WTP";"Project",#N/A,FALSE,"PROJECT";"Summary -2",#N/A,FALSE,"SUMMARY"}</definedName>
    <definedName name="_day1" localSheetId="1">#REF!</definedName>
    <definedName name="_day1">#REF!</definedName>
    <definedName name="_day10" localSheetId="1">#REF!</definedName>
    <definedName name="_day10">#REF!</definedName>
    <definedName name="_day11" localSheetId="1">#REF!</definedName>
    <definedName name="_day11">#REF!</definedName>
    <definedName name="_day12" localSheetId="1">#REF!</definedName>
    <definedName name="_day12">#REF!</definedName>
    <definedName name="_day13" localSheetId="1">#REF!</definedName>
    <definedName name="_day13">#REF!</definedName>
    <definedName name="_day19" localSheetId="1">#REF!</definedName>
    <definedName name="_day19">#REF!</definedName>
    <definedName name="_day2" localSheetId="1">#REF!</definedName>
    <definedName name="_day2">#REF!</definedName>
    <definedName name="_day3" localSheetId="1">#REF!</definedName>
    <definedName name="_day3">#REF!</definedName>
    <definedName name="_day4" localSheetId="1">#REF!</definedName>
    <definedName name="_day4">#REF!</definedName>
    <definedName name="_day5" localSheetId="1">#REF!</definedName>
    <definedName name="_day5">#REF!</definedName>
    <definedName name="_day6" localSheetId="1">#REF!</definedName>
    <definedName name="_day6">#REF!</definedName>
    <definedName name="_day7" localSheetId="1">#REF!</definedName>
    <definedName name="_day7">#REF!</definedName>
    <definedName name="_day8" localSheetId="1">#REF!</definedName>
    <definedName name="_day8">#REF!</definedName>
    <definedName name="_day9" localSheetId="1">#REF!</definedName>
    <definedName name="_day9">#REF!</definedName>
    <definedName name="_EMT15">'[9]EE PRICE'!$J$4</definedName>
    <definedName name="_EMT20">'[9]EE PRICE'!$J$5</definedName>
    <definedName name="_EMT25">'[9]EE PRICE'!$J$6</definedName>
    <definedName name="_EMT32">'[9]EE PRICE'!$J$7</definedName>
    <definedName name="_EMT40">'[9]EE PRICE'!$J$8</definedName>
    <definedName name="_f4" localSheetId="1">#REF!</definedName>
    <definedName name="_f4">#REF!</definedName>
    <definedName name="_FAC1">[1]สรุป!$C$307</definedName>
    <definedName name="_Fill" localSheetId="1" hidden="1">#REF!</definedName>
    <definedName name="_Fill" hidden="1">#REF!</definedName>
    <definedName name="_xlnm._FilterDatabase" localSheetId="1" hidden="1">#REF!</definedName>
    <definedName name="_xlnm._FilterDatabase" hidden="1">#REF!</definedName>
    <definedName name="_FRC120">[2]CABLE!$G$59</definedName>
    <definedName name="_FRC240">[2]CABLE!$G$62</definedName>
    <definedName name="_FRC35">[2]CABLE!$G$55</definedName>
    <definedName name="_huy" hidden="1">{"'Sheet1'!$L$16"}</definedName>
    <definedName name="_IMC15">'[9]EE PRICE'!$L$4</definedName>
    <definedName name="_IMC25">'[9]EE PRICE'!$L$6</definedName>
    <definedName name="_IMC32">'[9]EE PRICE'!$L$7</definedName>
    <definedName name="_IMC40">'[9]EE PRICE'!$L$8</definedName>
    <definedName name="_ipp18188">[10]แหล่งวัสดุงานเสาเข็ม!$D$16</definedName>
    <definedName name="_k" hidden="1">{"Offgrid",#N/A,FALSE,"OFFGRID";"Region",#N/A,FALSE,"REGION";"Offgrid -2",#N/A,FALSE,"OFFGRID";"WTP",#N/A,FALSE,"WTP";"WTP -2",#N/A,FALSE,"WTP";"Project",#N/A,FALSE,"PROJECT";"Summary -2",#N/A,FALSE,"SUMMARY"}</definedName>
    <definedName name="_Key1" localSheetId="1" hidden="1">#REF!</definedName>
    <definedName name="_Key1" hidden="1">#REF!</definedName>
    <definedName name="_Key2" localSheetId="1" hidden="1">#REF!</definedName>
    <definedName name="_Key2" hidden="1">#REF!</definedName>
    <definedName name="_lc1" localSheetId="1">#REF!</definedName>
    <definedName name="_lc1">#REF!</definedName>
    <definedName name="_lc2" localSheetId="1">#REF!</definedName>
    <definedName name="_lc2">#REF!</definedName>
    <definedName name="_lc3" localSheetId="1">#REF!</definedName>
    <definedName name="_lc3">#REF!</definedName>
    <definedName name="_lc4" localSheetId="1">#REF!</definedName>
    <definedName name="_lc4">#REF!</definedName>
    <definedName name="_LE15">'[9]EE PRICE'!$K$4</definedName>
    <definedName name="_LE20">'[9]EE PRICE'!$K$5</definedName>
    <definedName name="_LE25">'[9]EE PRICE'!$K$6</definedName>
    <definedName name="_LE32">'[9]EE PRICE'!$K$7</definedName>
    <definedName name="_LE40">'[9]EE PRICE'!$K$8</definedName>
    <definedName name="_LFR120">[2]CABLE!$H$59</definedName>
    <definedName name="_LFR240">[2]CABLE!$H$62</definedName>
    <definedName name="_LFR35">[2]CABLE!$H$55</definedName>
    <definedName name="_LI15">'[9]EE PRICE'!$M$4</definedName>
    <definedName name="_LI25">'[9]EE PRICE'!$M$6</definedName>
    <definedName name="_LI32">'[9]EE PRICE'!$M$7</definedName>
    <definedName name="_LI40">'[9]EE PRICE'!$M$8</definedName>
    <definedName name="_LR125">'[2]RACK WAY'!$I$42</definedName>
    <definedName name="_LT10">'[9]EE PRICE'!$C$10</definedName>
    <definedName name="_LT120">[2]CABLE!$H$17</definedName>
    <definedName name="_LT150">[2]CABLE!$H$16</definedName>
    <definedName name="_LT16">'[9]EE PRICE'!$C$11</definedName>
    <definedName name="_LT185">[2]CABLE!$H$15</definedName>
    <definedName name="_LT240">[2]CABLE!$H$14</definedName>
    <definedName name="_LT25">'[9]EE PRICE'!$C$12</definedName>
    <definedName name="_LT300">[2]CABLE!$H$13</definedName>
    <definedName name="_LT4">'[9]EE PRICE'!$C$8</definedName>
    <definedName name="_LT50">[2]CABLE!$H$20</definedName>
    <definedName name="_LT6">'[9]EE PRICE'!$C$9</definedName>
    <definedName name="_LT70">'[9]EE PRICE'!$C$15</definedName>
    <definedName name="_LT95">'[9]EE PRICE'!$C$16</definedName>
    <definedName name="_LY120">'[9]EE PRICE'!$C$40</definedName>
    <definedName name="_MatInverse_In" localSheetId="1" hidden="1">[11]A!#REF!</definedName>
    <definedName name="_MatInverse_In" hidden="1">[11]A!#REF!</definedName>
    <definedName name="_MatInverse_Out" localSheetId="1" hidden="1">[11]A!#REF!</definedName>
    <definedName name="_MatInverse_Out" hidden="1">[11]A!#REF!</definedName>
    <definedName name="_MatMult_A" localSheetId="1" hidden="1">[11]A!#REF!</definedName>
    <definedName name="_MatMult_A" hidden="1">[11]A!#REF!</definedName>
    <definedName name="_MatMult_AxB" localSheetId="1" hidden="1">[11]A!#REF!</definedName>
    <definedName name="_MatMult_AxB" hidden="1">[11]A!#REF!</definedName>
    <definedName name="_MatMult_B" localSheetId="1" hidden="1">[11]A!#REF!</definedName>
    <definedName name="_MatMult_B" hidden="1">[11]A!#REF!</definedName>
    <definedName name="_NYY120">'[9]EE PRICE'!$B$40</definedName>
    <definedName name="_Order1" hidden="1">0</definedName>
    <definedName name="_Order2" hidden="1">0</definedName>
    <definedName name="_Parse_In" localSheetId="1" hidden="1">#REF!</definedName>
    <definedName name="_Parse_In" hidden="1">#REF!</definedName>
    <definedName name="_Parse_Out" localSheetId="1" hidden="1">#REF!</definedName>
    <definedName name="_Parse_Out" hidden="1">#REF!</definedName>
    <definedName name="_PS1" localSheetId="1">#REF!</definedName>
    <definedName name="_PS1">#REF!</definedName>
    <definedName name="_Regression_Int">1</definedName>
    <definedName name="_Regression_Out" localSheetId="1" hidden="1">#REF!</definedName>
    <definedName name="_Regression_Out" hidden="1">#REF!</definedName>
    <definedName name="_RSC125">'[2]RACK WAY'!$H$42</definedName>
    <definedName name="_Sort" localSheetId="1" hidden="1">#REF!</definedName>
    <definedName name="_Sort" hidden="1">#REF!</definedName>
    <definedName name="_Table1_In1" localSheetId="1" hidden="1">#REF!</definedName>
    <definedName name="_Table1_In1" hidden="1">#REF!</definedName>
    <definedName name="_Table1_Out" localSheetId="1" hidden="1">#REF!</definedName>
    <definedName name="_Table1_Out" hidden="1">#REF!</definedName>
    <definedName name="_THW10">'[9]EE PRICE'!$B$10</definedName>
    <definedName name="_THW120">[2]CABLE!$G$17</definedName>
    <definedName name="_THW150">[2]CABLE!$G$16</definedName>
    <definedName name="_THW16">'[9]EE PRICE'!$B$11</definedName>
    <definedName name="_THW185">[2]CABLE!$G$15</definedName>
    <definedName name="_THW240">[2]CABLE!$G$14</definedName>
    <definedName name="_THW25">'[9]EE PRICE'!$B$12</definedName>
    <definedName name="_THW300">[2]CABLE!$G$13</definedName>
    <definedName name="_THW35">[2]CABLE!$G$21</definedName>
    <definedName name="_THW4">'[9]EE PRICE'!$B$8</definedName>
    <definedName name="_THW50">[2]CABLE!$G$20</definedName>
    <definedName name="_THW6">'[9]EE PRICE'!$B$9</definedName>
    <definedName name="_THW70">'[9]EE PRICE'!$B$15</definedName>
    <definedName name="_THW95">'[9]EE PRICE'!$B$16</definedName>
    <definedName name="_TP2" localSheetId="1">#REF!</definedName>
    <definedName name="_TP2">#REF!</definedName>
    <definedName name="_tt1" localSheetId="1">[7]Cost!$M$14,[7]Cost!#REF!,[7]Cost!#REF!,[7]Cost!#REF!,[7]Cost!#REF!,[7]Cost!#REF!,[7]Cost!#REF!</definedName>
    <definedName name="_tt1">[7]Cost!$M$14,[7]Cost!#REF!,[7]Cost!#REF!,[7]Cost!#REF!,[7]Cost!#REF!,[7]Cost!#REF!,[7]Cost!#REF!</definedName>
    <definedName name="_twh17">[3]CABLE!$G$23</definedName>
    <definedName name="_Vc1" localSheetId="1">#REF!</definedName>
    <definedName name="_Vc1">#REF!</definedName>
    <definedName name="_Vc2" localSheetId="1">#REF!</definedName>
    <definedName name="_Vc2">#REF!</definedName>
    <definedName name="_Vc3" localSheetId="1">#REF!</definedName>
    <definedName name="_Vc3">#REF!</definedName>
    <definedName name="_Vc4" localSheetId="1">#REF!</definedName>
    <definedName name="_Vc4">#REF!</definedName>
    <definedName name="_Vc5" localSheetId="1">#REF!</definedName>
    <definedName name="_Vc5">#REF!</definedName>
    <definedName name="_Vc6" localSheetId="1">#REF!</definedName>
    <definedName name="_Vc6">#REF!</definedName>
    <definedName name="_Ve1" localSheetId="1">#REF!</definedName>
    <definedName name="_Ve1">#REF!</definedName>
    <definedName name="_Ve2" localSheetId="1">#REF!</definedName>
    <definedName name="_Ve2">#REF!</definedName>
    <definedName name="_Ve3" localSheetId="1">#REF!</definedName>
    <definedName name="_Ve3">#REF!</definedName>
    <definedName name="_Ve4" localSheetId="1">#REF!</definedName>
    <definedName name="_Ve4">#REF!</definedName>
    <definedName name="_Ve5" localSheetId="1">#REF!</definedName>
    <definedName name="_Ve5">#REF!</definedName>
    <definedName name="_wrn" hidden="1">{#N/A,#N/A,FALSE,"Chi tiÆt"}</definedName>
    <definedName name="_wrn1" hidden="1">{"Offgrid",#N/A,FALSE,"OFFGRID";"Region",#N/A,FALSE,"REGION";"Offgrid -2",#N/A,FALSE,"OFFGRID";"WTP",#N/A,FALSE,"WTP";"WTP -2",#N/A,FALSE,"WTP";"Project",#N/A,FALSE,"PROJECT";"Summary -2",#N/A,FALSE,"SUMMARY"}</definedName>
    <definedName name="_wrnf" hidden="1">{"Offgrid",#N/A,FALSE,"OFFGRID";"Region",#N/A,FALSE,"REGION";"Offgrid -2",#N/A,FALSE,"OFFGRID";"WTP",#N/A,FALSE,"WTP";"WTP -2",#N/A,FALSE,"WTP";"Project",#N/A,FALSE,"PROJECT";"Summary -2",#N/A,FALSE,"SUMMARY"}</definedName>
    <definedName name="A" localSheetId="1">#REF!</definedName>
    <definedName name="A" localSheetId="5">#REF!</definedName>
    <definedName name="A">#REF!</definedName>
    <definedName name="A1Q" localSheetId="1">#REF!</definedName>
    <definedName name="A1Q">#REF!</definedName>
    <definedName name="aa">{"'SUMMATION'!$B$2:$I$2"}</definedName>
    <definedName name="aaa">{"'SUMMATION'!$B$2:$I$2"}</definedName>
    <definedName name="aaaa">{"'SUMMATION'!$B$2:$I$2"}</definedName>
    <definedName name="aaaaaaa" hidden="1">{#N/A,#N/A,FALSE,"type1";#N/A,#N/A,FALSE,"지지력";#N/A,#N/A,FALSE,"PILE계산";#N/A,#N/A,FALSE,"PILE ";#N/A,#N/A,FALSE,"철근량";#N/A,#N/A,FALSE,"균열검토";#N/A,#N/A,FALSE,"날개벽";#N/A,#N/A,FALSE,"주철근조립도";#N/A,#N/A,FALSE,"교좌"}</definedName>
    <definedName name="aaaaaaaa" hidden="1">{#N/A,#N/A,TRUE,"SUM";#N/A,#N/A,TRUE,"EE";#N/A,#N/A,TRUE,"AC";#N/A,#N/A,TRUE,"SN"}</definedName>
    <definedName name="aaag" hidden="1">{#N/A,#N/A,TRUE,"SUM";#N/A,#N/A,TRUE,"EE";#N/A,#N/A,TRUE,"AC";#N/A,#N/A,TRUE,"SN"}</definedName>
    <definedName name="aasd">{"'SUMMATION'!$B$2:$I$2"}</definedName>
    <definedName name="Abbrev">'[12]X-REF'!$B$5:$B$15</definedName>
    <definedName name="AccessDatabase" hidden="1">"C:\BPS Management\Data\pricelist.dbf"</definedName>
    <definedName name="ad" localSheetId="1">#REF!</definedName>
    <definedName name="ad">#REF!</definedName>
    <definedName name="adsfsdfsaf" localSheetId="1" hidden="1">[13]A!#REF!</definedName>
    <definedName name="adsfsdfsaf" hidden="1">[13]A!#REF!</definedName>
    <definedName name="af" localSheetId="1">#REF!</definedName>
    <definedName name="af">#REF!</definedName>
    <definedName name="afdasgh" hidden="1">{#N/A,#N/A,FALSE,"CCTV"}</definedName>
    <definedName name="afdsfdg" hidden="1">{#N/A,#N/A,FALSE,"CCTV"}</definedName>
    <definedName name="afffgff" hidden="1">{#N/A,#N/A,FALSE,"CCTV"}</definedName>
    <definedName name="AreaB" localSheetId="1">#REF!</definedName>
    <definedName name="AreaB">#REF!</definedName>
    <definedName name="as" localSheetId="1">[14]boq!#REF!</definedName>
    <definedName name="as">[14]boq!#REF!</definedName>
    <definedName name="Asphalt" localSheetId="1">#REF!</definedName>
    <definedName name="Asphalt">#REF!</definedName>
    <definedName name="AttbName" localSheetId="1">#REF!</definedName>
    <definedName name="AttbName">#REF!</definedName>
    <definedName name="b">'[15]SH-B'!$C$1:$G$482</definedName>
    <definedName name="B1." localSheetId="1">#REF!</definedName>
    <definedName name="B1.">#REF!</definedName>
    <definedName name="bb">{"'SUMMATION'!$B$2:$I$2"}</definedName>
    <definedName name="BBB" hidden="1">{#N/A,#N/A,FALSE,"CCTV"}</definedName>
    <definedName name="bbbbbb" localSheetId="1" hidden="1">[13]A!#REF!</definedName>
    <definedName name="bbbbbb" hidden="1">[13]A!#REF!</definedName>
    <definedName name="bbbbbbbb" localSheetId="1" hidden="1">[13]A!#REF!</definedName>
    <definedName name="bbbbbbbb" hidden="1">[13]A!#REF!</definedName>
    <definedName name="bbbbbbbbb" localSheetId="1" hidden="1">[13]A!#REF!</definedName>
    <definedName name="bbbbbbbbb" hidden="1">[13]A!#REF!</definedName>
    <definedName name="BEGIN" localSheetId="1">#REF!</definedName>
    <definedName name="BEGIN">#REF!</definedName>
    <definedName name="bf" localSheetId="1">#REF!</definedName>
    <definedName name="bf">#REF!</definedName>
    <definedName name="bfbfdhfdhdfgh" hidden="1">{#N/A,#N/A,FALSE,"CCTV"}</definedName>
    <definedName name="BILL_NO.1_GENERAL_REQUIREMENTS" localSheetId="1">#REF!</definedName>
    <definedName name="BILL_NO.1_GENERAL_REQUIREMENTS">#REF!</definedName>
    <definedName name="BILL_NO.10_BN14_SIRINDHORN_STATION" localSheetId="1">#REF!</definedName>
    <definedName name="BILL_NO.10_BN14_SIRINDHORN_STATION">#REF!</definedName>
    <definedName name="BILL_NO.11_BN15_BANG_YI_KHAN_STATION" localSheetId="1">#REF!</definedName>
    <definedName name="BILL_NO.11_BN15_BANG_YI_KHAN_STATION">#REF!</definedName>
    <definedName name="BILL_NO.12_BN16_BANG_KHUN_NON_STATION" localSheetId="1">#REF!</definedName>
    <definedName name="BILL_NO.12_BN16_BANG_KHUN_NON_STATION">#REF!</definedName>
    <definedName name="BILL_NO.13_BN17_YAEK_FAI_CHAI_STATION" localSheetId="1">#REF!</definedName>
    <definedName name="BILL_NO.13_BN17_YAEK_FAI_CHAI_STATION">#REF!</definedName>
    <definedName name="BILL_NO.14_BN18_CHARAN_SANIT_WONG_13_STATION" localSheetId="1">#REF!</definedName>
    <definedName name="BILL_NO.14_BN18_CHARAN_SANIT_WONG_13_STATION">#REF!</definedName>
    <definedName name="BILL_NO.15_ROAD_WORKS_AND_DRAINAGE_WORKS" localSheetId="1">#REF!</definedName>
    <definedName name="BILL_NO.15_ROAD_WORKS_AND_DRAINAGE_WORKS">#REF!</definedName>
    <definedName name="BILL_NO.2_ELEVATED_STRUCTURES" localSheetId="1">#REF!</definedName>
    <definedName name="BILL_NO.2_ELEVATED_STRUCTURES">#REF!</definedName>
    <definedName name="BILL_NO.3_CHAO_PHRAYA_RIVER_CROSSING" localSheetId="1">#REF!</definedName>
    <definedName name="BILL_NO.3_CHAO_PHRAYA_RIVER_CROSSING">#REF!</definedName>
    <definedName name="BILL_NO.4_BALANCE_CANTILEVER_YEAK_BOROMRATCHONNI" localSheetId="1">#REF!</definedName>
    <definedName name="BILL_NO.4_BALANCE_CANTILEVER_YEAK_BOROMRATCHONNI">#REF!</definedName>
    <definedName name="BILL_NO.5_BALANCE_CANTILEVER_KLONG_BANGKOK_NOI" localSheetId="1">#REF!</definedName>
    <definedName name="BILL_NO.5_BALANCE_CANTILEVER_KLONG_BANGKOK_NOI">#REF!</definedName>
    <definedName name="BILL_NO.6_SPACE_TRUSS_SIRINDHORN_STATION" localSheetId="1">#REF!</definedName>
    <definedName name="BILL_NO.6_SPACE_TRUSS_SIRINDHORN_STATION">#REF!</definedName>
    <definedName name="BILL_NO.7_BN11_BANG_PHO_STATION" localSheetId="1">#REF!</definedName>
    <definedName name="BILL_NO.7_BN11_BANG_PHO_STATION">#REF!</definedName>
    <definedName name="BILL_NO.8_BN12_BANG_OR_STATION" localSheetId="1">#REF!</definedName>
    <definedName name="BILL_NO.8_BN12_BANG_OR_STATION">#REF!</definedName>
    <definedName name="BILL_NO.9_BN13_BANG_PHLAT_STATION" localSheetId="1">#REF!</definedName>
    <definedName name="BILL_NO.9_BN13_BANG_PHLAT_STATION">#REF!</definedName>
    <definedName name="BINDl">[16]ดัชนีราคา!$G$37</definedName>
    <definedName name="BINDm">[16]ดัชนีราคา!$F$37</definedName>
    <definedName name="Bldg1">'[12]X-REF'!$B$5</definedName>
    <definedName name="BldgDigit">'[12]X-REF'!$A$18</definedName>
    <definedName name="BldgNum">'[12]X-REF'!$K$5</definedName>
    <definedName name="BMM" hidden="1">{#N/A,#N/A,FALSE,"CCTV"}</definedName>
    <definedName name="BOQNEW">[17]Cctmst!$R$10:$R$761</definedName>
    <definedName name="built" localSheetId="1">[18]boq!#REF!</definedName>
    <definedName name="built">[18]boq!#REF!</definedName>
    <definedName name="BuiltIn_AutoFilter___6" localSheetId="1">#REF!</definedName>
    <definedName name="BuiltIn_AutoFilter___6">#REF!</definedName>
    <definedName name="BUSBAR">[12]MCB!$A$4:$E$26</definedName>
    <definedName name="Button_1">"MAT_PRICE_Sheet1_List"</definedName>
    <definedName name="CA" hidden="1">{#N/A,#N/A,TRUE,"SUM";#N/A,#N/A,TRUE,"EE";#N/A,#N/A,TRUE,"AC";#N/A,#N/A,TRUE,"SN"}</definedName>
    <definedName name="CBTypeAT" localSheetId="1">[19]Cover!#REF!</definedName>
    <definedName name="CBTypeAT">[19]Cover!#REF!</definedName>
    <definedName name="CBTypeBJ" localSheetId="1">[19]Cover!#REF!</definedName>
    <definedName name="CBTypeBJ">[19]Cover!#REF!</definedName>
    <definedName name="CBTypeP1" localSheetId="1">[19]Cover!#REF!</definedName>
    <definedName name="CBTypeP1">[19]Cover!#REF!</definedName>
    <definedName name="CC" localSheetId="1">#REF!</definedName>
    <definedName name="CC">#REF!</definedName>
    <definedName name="CCC" localSheetId="1">#REF!</definedName>
    <definedName name="CCC">#REF!</definedName>
    <definedName name="CCNEW">[20]Cctmst!$R$10:$R$761</definedName>
    <definedName name="CCTV" localSheetId="1">[21]boq!#REF!</definedName>
    <definedName name="CCTV">[21]boq!#REF!</definedName>
    <definedName name="CHE_TRe">[22]ดัชนีราคา!$H$91</definedName>
    <definedName name="Checkbox">[23]List!$A$6:$A$54,[23]List!$A$58:$A$66,[23]List!$A$70:$A$81,[23]List!$G$6:$G$54,[23]List!$G$58:$G$66,[23]List!$G$70:$G$81</definedName>
    <definedName name="Checker">[23]List!$D$6:$E$54,[23]List!$D$58:$E$65,[23]List!$D$70:$E$81,[23]List!$J$6:$K$54,[23]List!$J$58:$K$66,[23]List!$J$70:$K$81</definedName>
    <definedName name="CHEM_TRe">[24]ดัชนีราคา!$H$103</definedName>
    <definedName name="CHEM_TRl">[24]ดัชนีราคา!$G$103</definedName>
    <definedName name="CHILL" localSheetId="1">'[25]DETAIL '!#REF!</definedName>
    <definedName name="CHILL">'[25]DETAIL '!#REF!</definedName>
    <definedName name="CLEAN1">[26]ต้นทุน!$E$19</definedName>
    <definedName name="CLEAN2">[26]ต้นทุน!$F$19</definedName>
    <definedName name="cnt" localSheetId="1">!#REF!</definedName>
    <definedName name="cnt">!#REF!</definedName>
    <definedName name="conc">'[27]รั้ว+ช่องทิ้งขยะ+ประตู'!$Q$7</definedName>
    <definedName name="CONC_125l">[16]ดัชนีราคา!$G$82</definedName>
    <definedName name="CONC_24l">[16]ดัชนีราคา!$G$40</definedName>
    <definedName name="CONC_24m">[16]ดัชนีราคา!$F$40</definedName>
    <definedName name="CONC_LEl">[28]ดัชนีราคา!$G$40</definedName>
    <definedName name="CONC_LEm">[28]ดัชนีราคา!$F$40</definedName>
    <definedName name="CONC1">[26]ต้นทุน!$E$17</definedName>
    <definedName name="CONC2">[26]ต้นทุน!$F$17</definedName>
    <definedName name="conctrol" hidden="1">{"'Sheet1'!$L$16"}</definedName>
    <definedName name="conlin" localSheetId="1">#REF!</definedName>
    <definedName name="conlin">#REF!</definedName>
    <definedName name="conline" localSheetId="1">#REF!</definedName>
    <definedName name="conline">#REF!</definedName>
    <definedName name="constru" localSheetId="1">#REF!</definedName>
    <definedName name="constru">#REF!</definedName>
    <definedName name="constu" localSheetId="1">#REF!</definedName>
    <definedName name="constu">#REF!</definedName>
    <definedName name="cont">'[29]cov-estimate'!$B$1:$H$46</definedName>
    <definedName name="Contin" localSheetId="1">#REF!</definedName>
    <definedName name="Contin">#REF!</definedName>
    <definedName name="CORR_125l">[24]ดัชนีราคา!$G$78</definedName>
    <definedName name="CORR_125m">[16]ดัชนีราคา!$F$84</definedName>
    <definedName name="cost_lab" localSheetId="1">#REF!</definedName>
    <definedName name="cost_lab">#REF!</definedName>
    <definedName name="cost_mat" localSheetId="1">#REF!</definedName>
    <definedName name="cost_mat">#REF!</definedName>
    <definedName name="cost1" localSheetId="1">#REF!</definedName>
    <definedName name="cost1">#REF!</definedName>
    <definedName name="cost10" localSheetId="1">#REF!</definedName>
    <definedName name="cost10">#REF!</definedName>
    <definedName name="cost11" localSheetId="1">#REF!</definedName>
    <definedName name="cost11">#REF!</definedName>
    <definedName name="cost12" localSheetId="1">#REF!</definedName>
    <definedName name="cost12">#REF!</definedName>
    <definedName name="cost13" localSheetId="1">#REF!</definedName>
    <definedName name="cost13">#REF!</definedName>
    <definedName name="cost2" localSheetId="1">#REF!</definedName>
    <definedName name="cost2">#REF!</definedName>
    <definedName name="cost3" localSheetId="1">#REF!</definedName>
    <definedName name="cost3">#REF!</definedName>
    <definedName name="cost4" localSheetId="1">#REF!</definedName>
    <definedName name="cost4">#REF!</definedName>
    <definedName name="cost5" localSheetId="1">#REF!</definedName>
    <definedName name="cost5">#REF!</definedName>
    <definedName name="cost6" localSheetId="1">#REF!</definedName>
    <definedName name="cost6">#REF!</definedName>
    <definedName name="cost7" localSheetId="1">#REF!</definedName>
    <definedName name="cost7">#REF!</definedName>
    <definedName name="cost8" localSheetId="1">#REF!</definedName>
    <definedName name="cost8">#REF!</definedName>
    <definedName name="cost9" localSheetId="1">#REF!</definedName>
    <definedName name="cost9">#REF!</definedName>
    <definedName name="CostData38" localSheetId="1">#REF!</definedName>
    <definedName name="CostData38">#REF!</definedName>
    <definedName name="COUPL1">[26]ต้นทุน!$E$16</definedName>
    <definedName name="CSODJWO" hidden="1">{#N/A,#N/A,TRUE,"SUM";#N/A,#N/A,TRUE,"EE";#N/A,#N/A,TRUE,"AC";#N/A,#N/A,TRUE,"SN"}</definedName>
    <definedName name="d" localSheetId="1">#REF!</definedName>
    <definedName name="d">#REF!</definedName>
    <definedName name="D.2">'[30]2nd'!$BF$10</definedName>
    <definedName name="D.3">'[30]2nd'!$BG$10</definedName>
    <definedName name="D.4">'[30]2nd'!$BH$10</definedName>
    <definedName name="D.5">'[30]2nd'!$BI$10</definedName>
    <definedName name="D.6">'[30]2nd'!$BJ$10</definedName>
    <definedName name="d\" hidden="1">{#N/A,#N/A,FALSE,"CCTV"}</definedName>
    <definedName name="Da" localSheetId="1">#REF!</definedName>
    <definedName name="Da">#REF!</definedName>
    <definedName name="data">[31]ข้อมูลงานและราคา!$A$3:$F$500</definedName>
    <definedName name="data10" localSheetId="1">#REF!</definedName>
    <definedName name="data10">#REF!</definedName>
    <definedName name="data4" localSheetId="1">#REF!</definedName>
    <definedName name="data4">#REF!</definedName>
    <definedName name="data84">'[32]Purchase Order'!$E$40</definedName>
    <definedName name="dataall" localSheetId="1">#REF!</definedName>
    <definedName name="dataall">#REF!</definedName>
    <definedName name="_xlnm.Database" localSheetId="1">#REF!</definedName>
    <definedName name="_xlnm.Database">#REF!</definedName>
    <definedName name="DataTBL" localSheetId="1">#REF!</definedName>
    <definedName name="DataTBL">#REF!</definedName>
    <definedName name="date" localSheetId="1">!#REF!</definedName>
    <definedName name="date">!#REF!</definedName>
    <definedName name="db">'[27]รั้ว+ช่องทิ้งขยะ+ประตู'!$Q$9</definedName>
    <definedName name="DB12_30l">[24]ดัชนีราคา!$G$29</definedName>
    <definedName name="DB12_30m">[24]ดัชนีราคา!$F$29</definedName>
    <definedName name="DB12_MM." localSheetId="1">#REF!</definedName>
    <definedName name="DB12_MM.">#REF!</definedName>
    <definedName name="DB16_30l">[24]ดัชนีราคา!$G$30</definedName>
    <definedName name="DB16_30m">[24]ดัชนีราคา!$F$30</definedName>
    <definedName name="DB16_MM." localSheetId="1">#REF!</definedName>
    <definedName name="DB16_MM.">#REF!</definedName>
    <definedName name="DB20_30l">[24]ดัชนีราคา!$G$31</definedName>
    <definedName name="DB20_30m">[24]ดัชนีราคา!$F$31</definedName>
    <definedName name="DB20_MM." localSheetId="1">#REF!</definedName>
    <definedName name="DB20_MM.">#REF!</definedName>
    <definedName name="DB25_30l">[24]ดัชนีราคา!$G$32</definedName>
    <definedName name="DB25_30m">[24]ดัชนีราคา!$F$32</definedName>
    <definedName name="DB25_MM." localSheetId="1">#REF!</definedName>
    <definedName name="DB25_MM.">#REF!</definedName>
    <definedName name="DB28_MM." localSheetId="1">#REF!</definedName>
    <definedName name="DB28_MM.">#REF!</definedName>
    <definedName name="DDDD" localSheetId="1">#REF!</definedName>
    <definedName name="DDDD">#REF!</definedName>
    <definedName name="ddddd">[33]อัตราราคางาน!$F$11</definedName>
    <definedName name="DDFD" hidden="1">{#N/A,#N/A,FALSE,"CCTV"}</definedName>
    <definedName name="ddfdd" hidden="1">{#N/A,#N/A,FALSE,"CCTV"}</definedName>
    <definedName name="Design" localSheetId="1">#REF!</definedName>
    <definedName name="Design">#REF!</definedName>
    <definedName name="DetailITระนอง2" localSheetId="1">#REF!</definedName>
    <definedName name="DetailITระนอง2">#REF!</definedName>
    <definedName name="DEWSLDW" hidden="1">{#N/A,#N/A,TRUE,"SUM";#N/A,#N/A,TRUE,"EE";#N/A,#N/A,TRUE,"AC";#N/A,#N/A,TRUE,"SN"}</definedName>
    <definedName name="df" localSheetId="1">#REF!</definedName>
    <definedName name="df">#REF!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lt2">'[32]Customize Your Purchase Order'!$F$23</definedName>
    <definedName name="dflt3">'[32]Customize Your Purchase Order'!$F$24</definedName>
    <definedName name="dflt4">'[32]Customize Your Purchase Order'!$E$25</definedName>
    <definedName name="dflt5">'[32]Customize Your Purchase Order'!$F$27</definedName>
    <definedName name="dflt6">'[32]Customize Your Purchase Order'!$F$28</definedName>
    <definedName name="dflt7">'[32]Customize Your Purchase Order'!$E$29</definedName>
    <definedName name="dgfgjgj" hidden="1">{#N/A,#N/A,FALSE,"CCTV"}</definedName>
    <definedName name="do" localSheetId="1">#REF!</definedName>
    <definedName name="do">#REF!</definedName>
    <definedName name="dsfdsfasfdsf" localSheetId="1" hidden="1">[13]A!#REF!</definedName>
    <definedName name="dsfdsfasfdsf" hidden="1">[13]A!#REF!</definedName>
    <definedName name="DSJKLDE" hidden="1">{#N/A,#N/A,TRUE,"SUM";#N/A,#N/A,TRUE,"EE";#N/A,#N/A,TRUE,"AC";#N/A,#N/A,TRUE,"SN"}</definedName>
    <definedName name="dsopf" localSheetId="1">#REF!</definedName>
    <definedName name="dsopf">#REF!</definedName>
    <definedName name="dswd" localSheetId="1" hidden="1">#REF!</definedName>
    <definedName name="dswd" hidden="1">#REF!</definedName>
    <definedName name="DUMP_TRe">[24]ดัชนีราคา!$H$105</definedName>
    <definedName name="DUMP_TRl">[24]ดัชนีราคา!$G$105</definedName>
    <definedName name="DUMP1">[26]ต้นทุน!$E$21</definedName>
    <definedName name="DUMP2">[26]ต้นทุน!$F$21</definedName>
    <definedName name="e" localSheetId="1">#REF!</definedName>
    <definedName name="e">#REF!</definedName>
    <definedName name="eec" localSheetId="1">#REF!</definedName>
    <definedName name="eec">#REF!</definedName>
    <definedName name="ELBO_90160Al">[24]ดัชนีราคา!$G$69</definedName>
    <definedName name="ELEMENT__Sanitary_System" localSheetId="1">#REF!</definedName>
    <definedName name="ELEMENT__Sanitary_System">#REF!</definedName>
    <definedName name="EMBLK1">[26]ต้นทุน!$E$10</definedName>
    <definedName name="EMBLK2">[26]ต้นทุน!$F$10</definedName>
    <definedName name="ENGI_l">[22]ดัชนีราคา!$G$117</definedName>
    <definedName name="ENGIl">[24]ดัชนีราคา!$G$185</definedName>
    <definedName name="eqweqwqw" localSheetId="1">#REF!</definedName>
    <definedName name="eqweqwqw">#REF!</definedName>
    <definedName name="EXCA_REl">[16]ดัชนีราคา!$G$10</definedName>
    <definedName name="EXCA_REm">[16]ดัชนีราคา!$F$10</definedName>
    <definedName name="EXCA_SUl">[24]ดัชนีราคา!$G$8</definedName>
    <definedName name="EXCA_SUm">[24]ดัชนีราคา!$F$8</definedName>
    <definedName name="Excel_BuiltIn_Print_Area" localSheetId="1">#REF!</definedName>
    <definedName name="Excel_BuiltIn_Print_Area">#REF!</definedName>
    <definedName name="Excel_BuiltIn_Print_Area_1_1" localSheetId="1">#REF!</definedName>
    <definedName name="Excel_BuiltIn_Print_Area_1_1">#REF!</definedName>
    <definedName name="Excel_BuiltIn_Print_Area_1_1_1" localSheetId="1">#REF!</definedName>
    <definedName name="Excel_BuiltIn_Print_Area_1_1_1">#REF!</definedName>
    <definedName name="Excel_BuiltIn_Print_Area_1_1_1_1" localSheetId="1">#REF!</definedName>
    <definedName name="Excel_BuiltIn_Print_Area_1_1_1_1">#REF!</definedName>
    <definedName name="Excel_BuiltIn_Print_Area_1_1_1_1_1" localSheetId="1">#REF!</definedName>
    <definedName name="Excel_BuiltIn_Print_Area_1_1_1_1_1">#REF!</definedName>
    <definedName name="Excel_BuiltIn_Print_Area_1_1_1_1_1_1" localSheetId="1">#REF!</definedName>
    <definedName name="Excel_BuiltIn_Print_Area_1_1_1_1_1_1">#REF!</definedName>
    <definedName name="Excel_BuiltIn_Print_Area_1_1_1_1_1_1_1" localSheetId="1">#REF!</definedName>
    <definedName name="Excel_BuiltIn_Print_Area_1_1_1_1_1_1_1">#REF!</definedName>
    <definedName name="Excel_BuiltIn_Print_Area_1_1_1_1_1_1_1_1" localSheetId="1">#REF!</definedName>
    <definedName name="Excel_BuiltIn_Print_Area_1_1_1_1_1_1_1_1">#REF!</definedName>
    <definedName name="Excel_BuiltIn_Print_Area_1_1_1_1_1_1_1_1_1" localSheetId="1">#REF!</definedName>
    <definedName name="Excel_BuiltIn_Print_Area_1_1_1_1_1_1_1_1_1">#REF!</definedName>
    <definedName name="Excel_BuiltIn_Print_Area_1_1_1_1_1_1_1_1_1_1" localSheetId="1">#REF!</definedName>
    <definedName name="Excel_BuiltIn_Print_Area_1_1_1_1_1_1_1_1_1_1">#REF!</definedName>
    <definedName name="Excel_BuiltIn_Print_Area_1_1_1_1_1_1_1_1_1_1_1" localSheetId="1">#REF!</definedName>
    <definedName name="Excel_BuiltIn_Print_Area_1_1_1_1_1_1_1_1_1_1_1">#REF!</definedName>
    <definedName name="Excel_BuiltIn_Print_Area_1_1_1_1_1_1_1_1_1_1_1_1" localSheetId="1">#REF!</definedName>
    <definedName name="Excel_BuiltIn_Print_Area_1_1_1_1_1_1_1_1_1_1_1_1">#REF!</definedName>
    <definedName name="Excel_BuiltIn_Print_Area_1_1_1_1_1_1_1_1_1_1_1_1_1" localSheetId="1">#REF!</definedName>
    <definedName name="Excel_BuiltIn_Print_Area_1_1_1_1_1_1_1_1_1_1_1_1_1">#REF!</definedName>
    <definedName name="Excel_BuiltIn_Print_Area_1_1_1_1_1_1_1_1_1_1_1_1_1_1" localSheetId="1">#REF!</definedName>
    <definedName name="Excel_BuiltIn_Print_Area_1_1_1_1_1_1_1_1_1_1_1_1_1_1">#REF!</definedName>
    <definedName name="Excel_BuiltIn_Print_Area_1_1_1_1_1_1_1_1_1_1_1_1_1_1_1" localSheetId="1">#REF!</definedName>
    <definedName name="Excel_BuiltIn_Print_Area_1_1_1_1_1_1_1_1_1_1_1_1_1_1_1">#REF!</definedName>
    <definedName name="Excel_BuiltIn_Print_Area_10_1_1" localSheetId="1">#REF!</definedName>
    <definedName name="Excel_BuiltIn_Print_Area_10_1_1">#REF!</definedName>
    <definedName name="Excel_BuiltIn_Print_Area_10_1_1_1" localSheetId="1">#REF!</definedName>
    <definedName name="Excel_BuiltIn_Print_Area_10_1_1_1">#REF!</definedName>
    <definedName name="Excel_BuiltIn_Print_Area_10_1_1_1_1" localSheetId="1">#REF!</definedName>
    <definedName name="Excel_BuiltIn_Print_Area_10_1_1_1_1">#REF!</definedName>
    <definedName name="Excel_BuiltIn_Print_Area_10_1_1_1_1_1" localSheetId="1">#REF!</definedName>
    <definedName name="Excel_BuiltIn_Print_Area_10_1_1_1_1_1">#REF!</definedName>
    <definedName name="Excel_BuiltIn_Print_Area_11_1_1" localSheetId="1">#REF!</definedName>
    <definedName name="Excel_BuiltIn_Print_Area_11_1_1">#REF!</definedName>
    <definedName name="Excel_BuiltIn_Print_Area_11_1_1_1" localSheetId="1">#REF!</definedName>
    <definedName name="Excel_BuiltIn_Print_Area_11_1_1_1">#REF!</definedName>
    <definedName name="Excel_BuiltIn_Print_Area_11_1_1_1_1" localSheetId="1">#REF!</definedName>
    <definedName name="Excel_BuiltIn_Print_Area_11_1_1_1_1">#REF!</definedName>
    <definedName name="Excel_BuiltIn_Print_Area_11_1_1_1_1_1" localSheetId="1">#REF!</definedName>
    <definedName name="Excel_BuiltIn_Print_Area_11_1_1_1_1_1">#REF!</definedName>
    <definedName name="Excel_BuiltIn_Print_Area_11_1_1_1_1_1_1" localSheetId="1">#REF!</definedName>
    <definedName name="Excel_BuiltIn_Print_Area_11_1_1_1_1_1_1">#REF!</definedName>
    <definedName name="Excel_BuiltIn_Print_Area_12_1" localSheetId="1">#REF!</definedName>
    <definedName name="Excel_BuiltIn_Print_Area_12_1">#REF!</definedName>
    <definedName name="Excel_BuiltIn_Print_Area_12_1_1_1" localSheetId="1">#REF!</definedName>
    <definedName name="Excel_BuiltIn_Print_Area_12_1_1_1">#REF!</definedName>
    <definedName name="Excel_BuiltIn_Print_Area_12_1_1_1_1" localSheetId="1">#REF!</definedName>
    <definedName name="Excel_BuiltIn_Print_Area_12_1_1_1_1">#REF!</definedName>
    <definedName name="Excel_BuiltIn_Print_Area_12_1_1_1_1_1" localSheetId="1">#REF!</definedName>
    <definedName name="Excel_BuiltIn_Print_Area_12_1_1_1_1_1">#REF!</definedName>
    <definedName name="Excel_BuiltIn_Print_Area_12_1_1_1_1_1_1" localSheetId="1">#REF!</definedName>
    <definedName name="Excel_BuiltIn_Print_Area_12_1_1_1_1_1_1">#REF!</definedName>
    <definedName name="Excel_BuiltIn_Print_Area_12_1_1_1_1_1_1_1" localSheetId="1">#REF!</definedName>
    <definedName name="Excel_BuiltIn_Print_Area_12_1_1_1_1_1_1_1">#REF!</definedName>
    <definedName name="Excel_BuiltIn_Print_Area_12_1_1_1_1_1_1_1_1" localSheetId="1">#REF!</definedName>
    <definedName name="Excel_BuiltIn_Print_Area_12_1_1_1_1_1_1_1_1">#REF!</definedName>
    <definedName name="Excel_BuiltIn_Print_Area_13_1_1" localSheetId="1">#REF!</definedName>
    <definedName name="Excel_BuiltIn_Print_Area_13_1_1">#REF!</definedName>
    <definedName name="Excel_BuiltIn_Print_Area_13_1_1_1" localSheetId="1">#REF!</definedName>
    <definedName name="Excel_BuiltIn_Print_Area_13_1_1_1">#REF!</definedName>
    <definedName name="Excel_BuiltIn_Print_Area_13_1_1_1_1" localSheetId="1">#REF!</definedName>
    <definedName name="Excel_BuiltIn_Print_Area_13_1_1_1_1">#REF!</definedName>
    <definedName name="Excel_BuiltIn_Print_Area_13_1_1_1_1_1" localSheetId="1">#REF!</definedName>
    <definedName name="Excel_BuiltIn_Print_Area_13_1_1_1_1_1">#REF!</definedName>
    <definedName name="Excel_BuiltIn_Print_Area_13_1_1_1_1_1_1" localSheetId="1">#REF!</definedName>
    <definedName name="Excel_BuiltIn_Print_Area_13_1_1_1_1_1_1">#REF!</definedName>
    <definedName name="Excel_BuiltIn_Print_Area_13_1_1_1_1_1_1_1" localSheetId="1">#REF!</definedName>
    <definedName name="Excel_BuiltIn_Print_Area_13_1_1_1_1_1_1_1">#REF!</definedName>
    <definedName name="Excel_BuiltIn_Print_Area_13_1_1_1_1_1_1_1_1" localSheetId="1">#REF!</definedName>
    <definedName name="Excel_BuiltIn_Print_Area_13_1_1_1_1_1_1_1_1">#REF!</definedName>
    <definedName name="Excel_BuiltIn_Print_Area_13_1_1_1_1_1_1_1_1_1" localSheetId="1">#REF!</definedName>
    <definedName name="Excel_BuiltIn_Print_Area_13_1_1_1_1_1_1_1_1_1">#REF!</definedName>
    <definedName name="Excel_BuiltIn_Print_Area_13_1_1_1_1_1_1_1_1_1_1" localSheetId="1">#REF!</definedName>
    <definedName name="Excel_BuiltIn_Print_Area_13_1_1_1_1_1_1_1_1_1_1">#REF!</definedName>
    <definedName name="Excel_BuiltIn_Print_Area_13_1_1_1_1_1_1_1_1_1_1_1" localSheetId="1">#REF!</definedName>
    <definedName name="Excel_BuiltIn_Print_Area_13_1_1_1_1_1_1_1_1_1_1_1">#REF!</definedName>
    <definedName name="Excel_BuiltIn_Print_Area_13_1_1_1_1_1_1_1_1_1_1_1_1" localSheetId="1">#REF!</definedName>
    <definedName name="Excel_BuiltIn_Print_Area_13_1_1_1_1_1_1_1_1_1_1_1_1">#REF!</definedName>
    <definedName name="Excel_BuiltIn_Print_Area_13_1_1_1_1_1_1_1_1_1_1_1_1_1" localSheetId="1">#REF!</definedName>
    <definedName name="Excel_BuiltIn_Print_Area_13_1_1_1_1_1_1_1_1_1_1_1_1_1">#REF!</definedName>
    <definedName name="Excel_BuiltIn_Print_Area_13_1_1_1_1_1_1_1_1_1_1_1_1_1_1" localSheetId="1">#REF!</definedName>
    <definedName name="Excel_BuiltIn_Print_Area_13_1_1_1_1_1_1_1_1_1_1_1_1_1_1">#REF!</definedName>
    <definedName name="Excel_BuiltIn_Print_Area_14_1" localSheetId="1">#REF!</definedName>
    <definedName name="Excel_BuiltIn_Print_Area_14_1">#REF!</definedName>
    <definedName name="Excel_BuiltIn_Print_Area_14_1_1" localSheetId="1">#REF!</definedName>
    <definedName name="Excel_BuiltIn_Print_Area_14_1_1">#REF!</definedName>
    <definedName name="Excel_BuiltIn_Print_Area_14_1_1_1" localSheetId="1">#REF!</definedName>
    <definedName name="Excel_BuiltIn_Print_Area_14_1_1_1">#REF!</definedName>
    <definedName name="Excel_BuiltIn_Print_Area_14_1_1_1_1" localSheetId="1">#REF!</definedName>
    <definedName name="Excel_BuiltIn_Print_Area_14_1_1_1_1">#REF!</definedName>
    <definedName name="Excel_BuiltIn_Print_Area_14_1_1_1_1_1" localSheetId="1">#REF!</definedName>
    <definedName name="Excel_BuiltIn_Print_Area_14_1_1_1_1_1">#REF!</definedName>
    <definedName name="Excel_BuiltIn_Print_Area_14_1_1_1_1_1_1" localSheetId="1">#REF!</definedName>
    <definedName name="Excel_BuiltIn_Print_Area_14_1_1_1_1_1_1">#REF!</definedName>
    <definedName name="Excel_BuiltIn_Print_Area_14_1_1_1_1_1_1_1" localSheetId="1">#REF!</definedName>
    <definedName name="Excel_BuiltIn_Print_Area_14_1_1_1_1_1_1_1">#REF!</definedName>
    <definedName name="Excel_BuiltIn_Print_Area_14_1_1_1_1_1_1_1_1" localSheetId="1">#REF!</definedName>
    <definedName name="Excel_BuiltIn_Print_Area_14_1_1_1_1_1_1_1_1">#REF!</definedName>
    <definedName name="Excel_BuiltIn_Print_Area_14_1_1_1_1_1_1_1_1_1" localSheetId="1">#REF!</definedName>
    <definedName name="Excel_BuiltIn_Print_Area_14_1_1_1_1_1_1_1_1_1">#REF!</definedName>
    <definedName name="Excel_BuiltIn_Print_Area_14_1_1_1_1_1_1_1_1_1_1" localSheetId="1">#REF!</definedName>
    <definedName name="Excel_BuiltIn_Print_Area_14_1_1_1_1_1_1_1_1_1_1">#REF!</definedName>
    <definedName name="Excel_BuiltIn_Print_Area_14_1_1_1_1_1_1_1_1_1_1_1" localSheetId="1">#REF!</definedName>
    <definedName name="Excel_BuiltIn_Print_Area_14_1_1_1_1_1_1_1_1_1_1_1">#REF!</definedName>
    <definedName name="Excel_BuiltIn_Print_Area_14_1_1_1_1_1_1_1_1_1_1_1_1" localSheetId="1">#REF!</definedName>
    <definedName name="Excel_BuiltIn_Print_Area_14_1_1_1_1_1_1_1_1_1_1_1_1">#REF!</definedName>
    <definedName name="Excel_BuiltIn_Print_Area_14_1_1_1_1_1_1_1_1_1_1_1_1_1" localSheetId="1">#REF!</definedName>
    <definedName name="Excel_BuiltIn_Print_Area_14_1_1_1_1_1_1_1_1_1_1_1_1_1">#REF!</definedName>
    <definedName name="Excel_BuiltIn_Print_Area_14_1_1_1_1_1_1_1_1_1_1_1_1_1_1" localSheetId="1">#REF!</definedName>
    <definedName name="Excel_BuiltIn_Print_Area_14_1_1_1_1_1_1_1_1_1_1_1_1_1_1">#REF!</definedName>
    <definedName name="Excel_BuiltIn_Print_Area_14_1_1_1_1_1_1_1_1_1_1_1_1_1_1_1" localSheetId="1">#REF!</definedName>
    <definedName name="Excel_BuiltIn_Print_Area_14_1_1_1_1_1_1_1_1_1_1_1_1_1_1_1">#REF!</definedName>
    <definedName name="Excel_BuiltIn_Print_Area_14_1_1_1_1_1_1_1_1_1_1_1_1_1_1_1_1" localSheetId="1">#REF!</definedName>
    <definedName name="Excel_BuiltIn_Print_Area_14_1_1_1_1_1_1_1_1_1_1_1_1_1_1_1_1">#REF!</definedName>
    <definedName name="Excel_BuiltIn_Print_Area_14_1_1_1_1_1_1_1_1_1_1_1_1_1_1_1_1_1" localSheetId="1">#REF!</definedName>
    <definedName name="Excel_BuiltIn_Print_Area_14_1_1_1_1_1_1_1_1_1_1_1_1_1_1_1_1_1">#REF!</definedName>
    <definedName name="Excel_BuiltIn_Print_Area_14_1_1_1_1_1_1_1_1_1_1_1_1_1_1_1_1_1_1" localSheetId="1">#REF!</definedName>
    <definedName name="Excel_BuiltIn_Print_Area_14_1_1_1_1_1_1_1_1_1_1_1_1_1_1_1_1_1_1">#REF!</definedName>
    <definedName name="Excel_BuiltIn_Print_Area_14_1_1_1_1_1_1_1_1_1_1_1_1_1_1_1_1_1_1_1" localSheetId="1">#REF!</definedName>
    <definedName name="Excel_BuiltIn_Print_Area_14_1_1_1_1_1_1_1_1_1_1_1_1_1_1_1_1_1_1_1">#REF!</definedName>
    <definedName name="Excel_BuiltIn_Print_Area_15_1" localSheetId="1">#REF!</definedName>
    <definedName name="Excel_BuiltIn_Print_Area_15_1">#REF!</definedName>
    <definedName name="Excel_BuiltIn_Print_Area_15_1_1" localSheetId="1">#REF!</definedName>
    <definedName name="Excel_BuiltIn_Print_Area_15_1_1">#REF!</definedName>
    <definedName name="Excel_BuiltIn_Print_Area_15_1_1_1" localSheetId="1">#REF!</definedName>
    <definedName name="Excel_BuiltIn_Print_Area_15_1_1_1">#REF!</definedName>
    <definedName name="Excel_BuiltIn_Print_Area_15_1_1_1_1" localSheetId="1">#REF!</definedName>
    <definedName name="Excel_BuiltIn_Print_Area_15_1_1_1_1">#REF!</definedName>
    <definedName name="Excel_BuiltIn_Print_Area_15_1_1_1_1_1" localSheetId="1">#REF!</definedName>
    <definedName name="Excel_BuiltIn_Print_Area_15_1_1_1_1_1">#REF!</definedName>
    <definedName name="Excel_BuiltIn_Print_Area_15_1_1_1_1_1_1" localSheetId="1">#REF!</definedName>
    <definedName name="Excel_BuiltIn_Print_Area_15_1_1_1_1_1_1">#REF!</definedName>
    <definedName name="Excel_BuiltIn_Print_Area_15_1_1_1_1_1_1_1" localSheetId="1">#REF!</definedName>
    <definedName name="Excel_BuiltIn_Print_Area_15_1_1_1_1_1_1_1">#REF!</definedName>
    <definedName name="Excel_BuiltIn_Print_Area_15_1_1_1_1_1_1_1_1" localSheetId="1">#REF!</definedName>
    <definedName name="Excel_BuiltIn_Print_Area_15_1_1_1_1_1_1_1_1">#REF!</definedName>
    <definedName name="Excel_BuiltIn_Print_Area_16_1" localSheetId="1">#REF!</definedName>
    <definedName name="Excel_BuiltIn_Print_Area_16_1">#REF!</definedName>
    <definedName name="Excel_BuiltIn_Print_Area_16_1_1" localSheetId="1">#REF!</definedName>
    <definedName name="Excel_BuiltIn_Print_Area_16_1_1">#REF!</definedName>
    <definedName name="Excel_BuiltIn_Print_Area_17" localSheetId="1">#REF!</definedName>
    <definedName name="Excel_BuiltIn_Print_Area_17">#REF!</definedName>
    <definedName name="Excel_BuiltIn_Print_Area_17_1" localSheetId="1">#REF!</definedName>
    <definedName name="Excel_BuiltIn_Print_Area_17_1">#REF!</definedName>
    <definedName name="Excel_BuiltIn_Print_Area_17_1_1" localSheetId="1">#REF!</definedName>
    <definedName name="Excel_BuiltIn_Print_Area_17_1_1">#REF!</definedName>
    <definedName name="Excel_BuiltIn_Print_Area_17_1_1_1" localSheetId="1">#REF!</definedName>
    <definedName name="Excel_BuiltIn_Print_Area_17_1_1_1">#REF!</definedName>
    <definedName name="Excel_BuiltIn_Print_Area_17_1_1_1_1" localSheetId="1">#REF!</definedName>
    <definedName name="Excel_BuiltIn_Print_Area_17_1_1_1_1">#REF!</definedName>
    <definedName name="Excel_BuiltIn_Print_Area_18_1" localSheetId="1">#REF!</definedName>
    <definedName name="Excel_BuiltIn_Print_Area_18_1">#REF!</definedName>
    <definedName name="Excel_BuiltIn_Print_Area_18_1_1" localSheetId="1">#REF!</definedName>
    <definedName name="Excel_BuiltIn_Print_Area_18_1_1">#REF!</definedName>
    <definedName name="Excel_BuiltIn_Print_Area_19_1" localSheetId="1">#REF!</definedName>
    <definedName name="Excel_BuiltIn_Print_Area_19_1">#REF!</definedName>
    <definedName name="Excel_BuiltIn_Print_Area_19_1_1" localSheetId="1">#REF!</definedName>
    <definedName name="Excel_BuiltIn_Print_Area_19_1_1">#REF!</definedName>
    <definedName name="Excel_BuiltIn_Print_Area_19_1_1_1" localSheetId="1">#REF!</definedName>
    <definedName name="Excel_BuiltIn_Print_Area_19_1_1_1">#REF!</definedName>
    <definedName name="Excel_BuiltIn_Print_Area_19_1_1_1_1" localSheetId="1">#REF!</definedName>
    <definedName name="Excel_BuiltIn_Print_Area_19_1_1_1_1">#REF!</definedName>
    <definedName name="Excel_BuiltIn_Print_Area_2" localSheetId="1">#REF!</definedName>
    <definedName name="Excel_BuiltIn_Print_Area_2">#REF!</definedName>
    <definedName name="Excel_BuiltIn_Print_Area_2_1" localSheetId="1">#REF!</definedName>
    <definedName name="Excel_BuiltIn_Print_Area_2_1">#REF!</definedName>
    <definedName name="Excel_BuiltIn_Print_Area_2_1_1" localSheetId="1">#REF!</definedName>
    <definedName name="Excel_BuiltIn_Print_Area_2_1_1">#REF!</definedName>
    <definedName name="Excel_BuiltIn_Print_Area_2_1_1_1" localSheetId="1">#REF!</definedName>
    <definedName name="Excel_BuiltIn_Print_Area_2_1_1_1">#REF!</definedName>
    <definedName name="Excel_BuiltIn_Print_Area_2_1_1_1_1" localSheetId="1">#REF!</definedName>
    <definedName name="Excel_BuiltIn_Print_Area_2_1_1_1_1">#REF!</definedName>
    <definedName name="Excel_BuiltIn_Print_Area_2_1_1_1_1_1" localSheetId="1">#REF!</definedName>
    <definedName name="Excel_BuiltIn_Print_Area_2_1_1_1_1_1">#REF!</definedName>
    <definedName name="Excel_BuiltIn_Print_Area_2_1_1_1_1_1_1" localSheetId="1">#REF!</definedName>
    <definedName name="Excel_BuiltIn_Print_Area_2_1_1_1_1_1_1">#REF!</definedName>
    <definedName name="Excel_BuiltIn_Print_Area_2_1_1_1_1_1_1_1" localSheetId="1">#REF!</definedName>
    <definedName name="Excel_BuiltIn_Print_Area_2_1_1_1_1_1_1_1">#REF!</definedName>
    <definedName name="Excel_BuiltIn_Print_Area_2_1_1_1_1_1_1_1_1" localSheetId="1">#REF!</definedName>
    <definedName name="Excel_BuiltIn_Print_Area_2_1_1_1_1_1_1_1_1">#REF!</definedName>
    <definedName name="Excel_BuiltIn_Print_Area_2_1_1_1_1_1_1_1_1_1" localSheetId="1">#REF!</definedName>
    <definedName name="Excel_BuiltIn_Print_Area_2_1_1_1_1_1_1_1_1_1">#REF!</definedName>
    <definedName name="Excel_BuiltIn_Print_Area_2_1_1_1_1_1_1_1_1_1_1" localSheetId="1">#REF!</definedName>
    <definedName name="Excel_BuiltIn_Print_Area_2_1_1_1_1_1_1_1_1_1_1">#REF!</definedName>
    <definedName name="Excel_BuiltIn_Print_Area_2_1_1_1_1_1_1_1_1_1_1_1" localSheetId="1">#REF!</definedName>
    <definedName name="Excel_BuiltIn_Print_Area_2_1_1_1_1_1_1_1_1_1_1_1">#REF!</definedName>
    <definedName name="Excel_BuiltIn_Print_Area_2_1_1_1_1_1_1_1_1_1_1_1_1" localSheetId="1">#REF!</definedName>
    <definedName name="Excel_BuiltIn_Print_Area_2_1_1_1_1_1_1_1_1_1_1_1_1">#REF!</definedName>
    <definedName name="Excel_BuiltIn_Print_Area_20_1" localSheetId="1">#REF!</definedName>
    <definedName name="Excel_BuiltIn_Print_Area_20_1">#REF!</definedName>
    <definedName name="Excel_BuiltIn_Print_Area_21_1" localSheetId="1">#REF!</definedName>
    <definedName name="Excel_BuiltIn_Print_Area_21_1">#REF!</definedName>
    <definedName name="Excel_BuiltIn_Print_Area_21_1_1" localSheetId="1">#REF!</definedName>
    <definedName name="Excel_BuiltIn_Print_Area_21_1_1">#REF!</definedName>
    <definedName name="Excel_BuiltIn_Print_Area_22" localSheetId="1">#REF!</definedName>
    <definedName name="Excel_BuiltIn_Print_Area_22">#REF!</definedName>
    <definedName name="Excel_BuiltIn_Print_Area_23" localSheetId="1">#REF!</definedName>
    <definedName name="Excel_BuiltIn_Print_Area_23">#REF!</definedName>
    <definedName name="Excel_BuiltIn_Print_Area_24" localSheetId="1">#REF!</definedName>
    <definedName name="Excel_BuiltIn_Print_Area_24">#REF!</definedName>
    <definedName name="Excel_BuiltIn_Print_Area_24_1" localSheetId="1">#REF!</definedName>
    <definedName name="Excel_BuiltIn_Print_Area_24_1">#REF!</definedName>
    <definedName name="Excel_BuiltIn_Print_Area_24_1_1" localSheetId="1">#REF!</definedName>
    <definedName name="Excel_BuiltIn_Print_Area_24_1_1">#REF!</definedName>
    <definedName name="Excel_BuiltIn_Print_Area_24_1_1_1" localSheetId="1">#REF!</definedName>
    <definedName name="Excel_BuiltIn_Print_Area_24_1_1_1">#REF!</definedName>
    <definedName name="Excel_BuiltIn_Print_Area_24_1_1_1_1" localSheetId="1">#REF!</definedName>
    <definedName name="Excel_BuiltIn_Print_Area_24_1_1_1_1">#REF!</definedName>
    <definedName name="Excel_BuiltIn_Print_Area_24_1_1_1_1_1" localSheetId="1">#REF!</definedName>
    <definedName name="Excel_BuiltIn_Print_Area_24_1_1_1_1_1">#REF!</definedName>
    <definedName name="Excel_BuiltIn_Print_Area_24_1_1_1_1_1_1" localSheetId="1">#REF!</definedName>
    <definedName name="Excel_BuiltIn_Print_Area_24_1_1_1_1_1_1">#REF!</definedName>
    <definedName name="Excel_BuiltIn_Print_Area_25_1" localSheetId="1">#REF!</definedName>
    <definedName name="Excel_BuiltIn_Print_Area_25_1">#REF!</definedName>
    <definedName name="Excel_BuiltIn_Print_Area_25_1_1" localSheetId="1">#REF!</definedName>
    <definedName name="Excel_BuiltIn_Print_Area_25_1_1">#REF!</definedName>
    <definedName name="Excel_BuiltIn_Print_Area_25_1_1_1" localSheetId="1">#REF!</definedName>
    <definedName name="Excel_BuiltIn_Print_Area_25_1_1_1">#REF!</definedName>
    <definedName name="Excel_BuiltIn_Print_Area_25_1_1_1_1" localSheetId="1">#REF!</definedName>
    <definedName name="Excel_BuiltIn_Print_Area_25_1_1_1_1">#REF!</definedName>
    <definedName name="Excel_BuiltIn_Print_Area_25_1_1_1_1_1" localSheetId="1">#REF!</definedName>
    <definedName name="Excel_BuiltIn_Print_Area_25_1_1_1_1_1">#REF!</definedName>
    <definedName name="Excel_BuiltIn_Print_Area_25_1_1_1_1_1_1" localSheetId="1">#REF!</definedName>
    <definedName name="Excel_BuiltIn_Print_Area_25_1_1_1_1_1_1">#REF!</definedName>
    <definedName name="Excel_BuiltIn_Print_Area_25_1_1_1_1_1_1_1" localSheetId="1">#REF!</definedName>
    <definedName name="Excel_BuiltIn_Print_Area_25_1_1_1_1_1_1_1">#REF!</definedName>
    <definedName name="Excel_BuiltIn_Print_Area_25_1_1_1_1_1_1_1_1" localSheetId="1">#REF!</definedName>
    <definedName name="Excel_BuiltIn_Print_Area_25_1_1_1_1_1_1_1_1">#REF!</definedName>
    <definedName name="Excel_BuiltIn_Print_Area_25_1_1_1_1_1_1_1_1_1" localSheetId="1">#REF!</definedName>
    <definedName name="Excel_BuiltIn_Print_Area_25_1_1_1_1_1_1_1_1_1">#REF!</definedName>
    <definedName name="Excel_BuiltIn_Print_Area_25_1_1_1_1_1_1_1_1_1_1" localSheetId="1">#REF!</definedName>
    <definedName name="Excel_BuiltIn_Print_Area_25_1_1_1_1_1_1_1_1_1_1">#REF!</definedName>
    <definedName name="Excel_BuiltIn_Print_Area_26" localSheetId="1">#REF!</definedName>
    <definedName name="Excel_BuiltIn_Print_Area_26">#REF!</definedName>
    <definedName name="Excel_BuiltIn_Print_Area_26_1" localSheetId="1">#REF!</definedName>
    <definedName name="Excel_BuiltIn_Print_Area_26_1">#REF!</definedName>
    <definedName name="Excel_BuiltIn_Print_Area_26_1_1" localSheetId="1">#REF!</definedName>
    <definedName name="Excel_BuiltIn_Print_Area_26_1_1">#REF!</definedName>
    <definedName name="Excel_BuiltIn_Print_Area_26_1_1_1" localSheetId="1">#REF!</definedName>
    <definedName name="Excel_BuiltIn_Print_Area_26_1_1_1">#REF!</definedName>
    <definedName name="Excel_BuiltIn_Print_Area_26_1_1_1_1" localSheetId="1">#REF!</definedName>
    <definedName name="Excel_BuiltIn_Print_Area_26_1_1_1_1">#REF!</definedName>
    <definedName name="Excel_BuiltIn_Print_Area_27_1" localSheetId="1">#REF!</definedName>
    <definedName name="Excel_BuiltIn_Print_Area_27_1">#REF!</definedName>
    <definedName name="Excel_BuiltIn_Print_Area_27_1_1" localSheetId="1">#REF!</definedName>
    <definedName name="Excel_BuiltIn_Print_Area_27_1_1">#REF!</definedName>
    <definedName name="Excel_BuiltIn_Print_Area_27_1_1_1" localSheetId="1">#REF!</definedName>
    <definedName name="Excel_BuiltIn_Print_Area_27_1_1_1">#REF!</definedName>
    <definedName name="Excel_BuiltIn_Print_Area_28_1" localSheetId="1">#REF!</definedName>
    <definedName name="Excel_BuiltIn_Print_Area_28_1">#REF!</definedName>
    <definedName name="Excel_BuiltIn_Print_Area_3_1_1_1_1_1" localSheetId="1">#REF!</definedName>
    <definedName name="Excel_BuiltIn_Print_Area_3_1_1_1_1_1">#REF!</definedName>
    <definedName name="Excel_BuiltIn_Print_Area_3_1_1_1_1_1_1" localSheetId="1">#REF!</definedName>
    <definedName name="Excel_BuiltIn_Print_Area_3_1_1_1_1_1_1">#REF!</definedName>
    <definedName name="Excel_BuiltIn_Print_Area_3_1_1_1_1_1_1_1" localSheetId="1">#REF!</definedName>
    <definedName name="Excel_BuiltIn_Print_Area_3_1_1_1_1_1_1_1">#REF!</definedName>
    <definedName name="Excel_BuiltIn_Print_Area_3_1_1_1_1_1_1_1_1" localSheetId="1">#REF!</definedName>
    <definedName name="Excel_BuiltIn_Print_Area_3_1_1_1_1_1_1_1_1">#REF!</definedName>
    <definedName name="Excel_BuiltIn_Print_Area_3_1_1_1_1_1_1_1_1_1" localSheetId="1">#REF!</definedName>
    <definedName name="Excel_BuiltIn_Print_Area_3_1_1_1_1_1_1_1_1_1">#REF!</definedName>
    <definedName name="Excel_BuiltIn_Print_Area_3_1_1_1_1_1_1_1_1_1_1" localSheetId="1">#REF!</definedName>
    <definedName name="Excel_BuiltIn_Print_Area_3_1_1_1_1_1_1_1_1_1_1">#REF!</definedName>
    <definedName name="Excel_BuiltIn_Print_Area_4_1" localSheetId="1">#REF!</definedName>
    <definedName name="Excel_BuiltIn_Print_Area_4_1">#REF!</definedName>
    <definedName name="Excel_BuiltIn_Print_Area_4_1_1_1_1" localSheetId="1">#REF!</definedName>
    <definedName name="Excel_BuiltIn_Print_Area_4_1_1_1_1">#REF!</definedName>
    <definedName name="Excel_BuiltIn_Print_Area_4_1_1_1_1_1" localSheetId="1">#REF!</definedName>
    <definedName name="Excel_BuiltIn_Print_Area_4_1_1_1_1_1">#REF!</definedName>
    <definedName name="Excel_BuiltIn_Print_Area_4_1_1_1_1_1_1" localSheetId="1">#REF!</definedName>
    <definedName name="Excel_BuiltIn_Print_Area_4_1_1_1_1_1_1">#REF!</definedName>
    <definedName name="Excel_BuiltIn_Print_Area_4_1_1_1_1_1_1_1" localSheetId="1">#REF!</definedName>
    <definedName name="Excel_BuiltIn_Print_Area_4_1_1_1_1_1_1_1">#REF!</definedName>
    <definedName name="Excel_BuiltIn_Print_Area_4_1_1_1_1_1_1_1_1" localSheetId="1">#REF!</definedName>
    <definedName name="Excel_BuiltIn_Print_Area_4_1_1_1_1_1_1_1_1">#REF!</definedName>
    <definedName name="Excel_BuiltIn_Print_Area_4_1_1_1_1_1_1_1_1_1" localSheetId="1">#REF!</definedName>
    <definedName name="Excel_BuiltIn_Print_Area_4_1_1_1_1_1_1_1_1_1">#REF!</definedName>
    <definedName name="Excel_BuiltIn_Print_Area_4_1_1_1_1_1_1_1_1_1_1" localSheetId="1">#REF!</definedName>
    <definedName name="Excel_BuiltIn_Print_Area_4_1_1_1_1_1_1_1_1_1_1">#REF!</definedName>
    <definedName name="Excel_BuiltIn_Print_Area_4_1_1_1_1_1_1_1_1_1_1_1" localSheetId="1">#REF!</definedName>
    <definedName name="Excel_BuiltIn_Print_Area_4_1_1_1_1_1_1_1_1_1_1_1">#REF!</definedName>
    <definedName name="Excel_BuiltIn_Print_Area_4_1_1_1_1_1_1_1_1_1_1_1_1" localSheetId="1">#REF!</definedName>
    <definedName name="Excel_BuiltIn_Print_Area_4_1_1_1_1_1_1_1_1_1_1_1_1">#REF!</definedName>
    <definedName name="Excel_BuiltIn_Print_Area_4_1_1_1_1_1_1_1_1_1_1_1_1_1" localSheetId="1">#REF!</definedName>
    <definedName name="Excel_BuiltIn_Print_Area_4_1_1_1_1_1_1_1_1_1_1_1_1_1">#REF!</definedName>
    <definedName name="Excel_BuiltIn_Print_Area_4_1_1_1_1_1_1_1_1_1_1_1_1_1_1" localSheetId="1">#REF!</definedName>
    <definedName name="Excel_BuiltIn_Print_Area_4_1_1_1_1_1_1_1_1_1_1_1_1_1_1">#REF!</definedName>
    <definedName name="Excel_BuiltIn_Print_Area_4_1_1_1_1_1_1_1_1_1_1_1_1_1_1_1" localSheetId="1">#REF!</definedName>
    <definedName name="Excel_BuiltIn_Print_Area_4_1_1_1_1_1_1_1_1_1_1_1_1_1_1_1">#REF!</definedName>
    <definedName name="Excel_BuiltIn_Print_Area_4_1_1_1_1_1_1_1_1_1_1_1_1_1_1_1_1" localSheetId="1">#REF!</definedName>
    <definedName name="Excel_BuiltIn_Print_Area_4_1_1_1_1_1_1_1_1_1_1_1_1_1_1_1_1">#REF!</definedName>
    <definedName name="Excel_BuiltIn_Print_Area_5_1_1" localSheetId="1">#REF!</definedName>
    <definedName name="Excel_BuiltIn_Print_Area_5_1_1">#REF!</definedName>
    <definedName name="Excel_BuiltIn_Print_Area_5_1_1_1_1_1_1_1_1_1_1_1_1" localSheetId="1">#REF!</definedName>
    <definedName name="Excel_BuiltIn_Print_Area_5_1_1_1_1_1_1_1_1_1_1_1_1">#REF!</definedName>
    <definedName name="Excel_BuiltIn_Print_Area_5_1_1_1_1_1_1_1_1_1_1_1_1_1" localSheetId="1">#REF!</definedName>
    <definedName name="Excel_BuiltIn_Print_Area_5_1_1_1_1_1_1_1_1_1_1_1_1_1">#REF!</definedName>
    <definedName name="Excel_BuiltIn_Print_Area_6_1_1" localSheetId="1">#REF!</definedName>
    <definedName name="Excel_BuiltIn_Print_Area_6_1_1">#REF!</definedName>
    <definedName name="Excel_BuiltIn_Print_Area_6_1_1_1" localSheetId="1">#REF!</definedName>
    <definedName name="Excel_BuiltIn_Print_Area_6_1_1_1">#REF!</definedName>
    <definedName name="Excel_BuiltIn_Print_Area_6_1_1_1_1_1_1_1_1_1" localSheetId="1">#REF!</definedName>
    <definedName name="Excel_BuiltIn_Print_Area_6_1_1_1_1_1_1_1_1_1">#REF!</definedName>
    <definedName name="Excel_BuiltIn_Print_Area_6_1_1_1_1_1_1_1_1_1_1" localSheetId="1">#REF!</definedName>
    <definedName name="Excel_BuiltIn_Print_Area_6_1_1_1_1_1_1_1_1_1_1">#REF!</definedName>
    <definedName name="Excel_BuiltIn_Print_Area_6_1_1_1_1_1_1_1_1_1_1_1" localSheetId="1">#REF!</definedName>
    <definedName name="Excel_BuiltIn_Print_Area_6_1_1_1_1_1_1_1_1_1_1_1">#REF!</definedName>
    <definedName name="Excel_BuiltIn_Print_Area_6_1_1_1_1_1_1_1_1_1_1_1_1" localSheetId="1">#REF!</definedName>
    <definedName name="Excel_BuiltIn_Print_Area_6_1_1_1_1_1_1_1_1_1_1_1_1">#REF!</definedName>
    <definedName name="Excel_BuiltIn_Print_Area_6_1_1_1_1_1_1_1_1_1_1_1_1_1" localSheetId="1">#REF!</definedName>
    <definedName name="Excel_BuiltIn_Print_Area_6_1_1_1_1_1_1_1_1_1_1_1_1_1">#REF!</definedName>
    <definedName name="Excel_BuiltIn_Print_Area_7" localSheetId="1">#REF!</definedName>
    <definedName name="Excel_BuiltIn_Print_Area_7" localSheetId="5">#REF!</definedName>
    <definedName name="Excel_BuiltIn_Print_Area_7">#REF!</definedName>
    <definedName name="Excel_BuiltIn_Print_Area_7_1_1" localSheetId="1">#REF!</definedName>
    <definedName name="Excel_BuiltIn_Print_Area_7_1_1">#REF!</definedName>
    <definedName name="Excel_BuiltIn_Print_Area_7_1_1_1_1_1_1_1" localSheetId="1">#REF!</definedName>
    <definedName name="Excel_BuiltIn_Print_Area_7_1_1_1_1_1_1_1">#REF!</definedName>
    <definedName name="Excel_BuiltIn_Print_Area_7_1_1_1_1_1_1_1_1" localSheetId="1">#REF!</definedName>
    <definedName name="Excel_BuiltIn_Print_Area_7_1_1_1_1_1_1_1_1">#REF!</definedName>
    <definedName name="Excel_BuiltIn_Print_Area_7_1_1_1_1_1_1_1_1_1" localSheetId="1">#REF!</definedName>
    <definedName name="Excel_BuiltIn_Print_Area_7_1_1_1_1_1_1_1_1_1">#REF!</definedName>
    <definedName name="Excel_BuiltIn_Print_Area_8_1_1_1_1_1" localSheetId="1">#REF!</definedName>
    <definedName name="Excel_BuiltIn_Print_Area_8_1_1_1_1_1">#REF!</definedName>
    <definedName name="Excel_BuiltIn_Print_Area_8_1_1_1_1_1_1" localSheetId="1">#REF!</definedName>
    <definedName name="Excel_BuiltIn_Print_Area_8_1_1_1_1_1_1">#REF!</definedName>
    <definedName name="Excel_BuiltIn_Print_Area_8_1_1_1_1_1_1_1" localSheetId="1">#REF!</definedName>
    <definedName name="Excel_BuiltIn_Print_Area_8_1_1_1_1_1_1_1">#REF!</definedName>
    <definedName name="Excel_BuiltIn_Print_Area_8_1_1_1_1_1_1_1_1" localSheetId="1">#REF!</definedName>
    <definedName name="Excel_BuiltIn_Print_Area_8_1_1_1_1_1_1_1_1">#REF!</definedName>
    <definedName name="Excel_BuiltIn_Print_Area_8_1_1_1_1_1_1_1_1_1" localSheetId="1">#REF!</definedName>
    <definedName name="Excel_BuiltIn_Print_Area_8_1_1_1_1_1_1_1_1_1">#REF!</definedName>
    <definedName name="Excel_BuiltIn_Print_Area_9_1" localSheetId="1">#REF!</definedName>
    <definedName name="Excel_BuiltIn_Print_Area_9_1">#REF!</definedName>
    <definedName name="Excel_BuiltIn_Print_Area_9_1_1" localSheetId="1">#REF!</definedName>
    <definedName name="Excel_BuiltIn_Print_Area_9_1_1">#REF!</definedName>
    <definedName name="Excel_BuiltIn_Print_Area_9_1_1_1" localSheetId="1">#REF!</definedName>
    <definedName name="Excel_BuiltIn_Print_Area_9_1_1_1">#REF!</definedName>
    <definedName name="Excel_BuiltIn_Print_Area_9_1_1_1_1" localSheetId="1">#REF!</definedName>
    <definedName name="Excel_BuiltIn_Print_Area_9_1_1_1_1">#REF!</definedName>
    <definedName name="Excel_BuiltIn_Print_Area_9_1_1_1_1_1" localSheetId="1">#REF!</definedName>
    <definedName name="Excel_BuiltIn_Print_Area_9_1_1_1_1_1">#REF!</definedName>
    <definedName name="Excel_BuiltIn_Print_Area_9_1_1_1_1_1_1" localSheetId="1">#REF!</definedName>
    <definedName name="Excel_BuiltIn_Print_Area_9_1_1_1_1_1_1">#REF!</definedName>
    <definedName name="Excel_BuiltIn_Print_Area_9_1_1_1_1_1_1_1" localSheetId="1">#REF!</definedName>
    <definedName name="Excel_BuiltIn_Print_Area_9_1_1_1_1_1_1_1">#REF!</definedName>
    <definedName name="Excel_BuiltIn_Print_Titles_1_1" localSheetId="1">#REF!</definedName>
    <definedName name="Excel_BuiltIn_Print_Titles_1_1">#REF!</definedName>
    <definedName name="Excel_BuiltIn_Print_Titles_1_1_1" localSheetId="1">#REF!</definedName>
    <definedName name="Excel_BuiltIn_Print_Titles_1_1_1">#REF!</definedName>
    <definedName name="Excel_BuiltIn_Print_Titles_10" localSheetId="1">#REF!</definedName>
    <definedName name="Excel_BuiltIn_Print_Titles_10" localSheetId="5">#REF!</definedName>
    <definedName name="Excel_BuiltIn_Print_Titles_10">#REF!</definedName>
    <definedName name="Excel_BuiltIn_Print_Titles_11" localSheetId="1">#REF!</definedName>
    <definedName name="Excel_BuiltIn_Print_Titles_11" localSheetId="5">#REF!</definedName>
    <definedName name="Excel_BuiltIn_Print_Titles_11">#REF!</definedName>
    <definedName name="Excel_BuiltIn_Print_Titles_11_1" localSheetId="1">#REF!</definedName>
    <definedName name="Excel_BuiltIn_Print_Titles_11_1">#REF!</definedName>
    <definedName name="Excel_BuiltIn_Print_Titles_11_1_1" localSheetId="1">#REF!</definedName>
    <definedName name="Excel_BuiltIn_Print_Titles_11_1_1">#REF!</definedName>
    <definedName name="Excel_BuiltIn_Print_Titles_11_1_1_1" localSheetId="1">#REF!</definedName>
    <definedName name="Excel_BuiltIn_Print_Titles_11_1_1_1">#REF!</definedName>
    <definedName name="Excel_BuiltIn_Print_Titles_12_1_1" localSheetId="1">#REF!</definedName>
    <definedName name="Excel_BuiltIn_Print_Titles_12_1_1">#REF!</definedName>
    <definedName name="Excel_BuiltIn_Print_Titles_13_1_1" localSheetId="1">#REF!</definedName>
    <definedName name="Excel_BuiltIn_Print_Titles_13_1_1">#REF!</definedName>
    <definedName name="Excel_BuiltIn_Print_Titles_2_1" localSheetId="1">#REF!</definedName>
    <definedName name="Excel_BuiltIn_Print_Titles_2_1">#REF!</definedName>
    <definedName name="Excel_BuiltIn_Print_Titles_2_1_1" localSheetId="1">#REF!</definedName>
    <definedName name="Excel_BuiltIn_Print_Titles_2_1_1">#REF!</definedName>
    <definedName name="Excel_BuiltIn_Print_Titles_2_1_1_1" localSheetId="1">#REF!</definedName>
    <definedName name="Excel_BuiltIn_Print_Titles_2_1_1_1">#REF!</definedName>
    <definedName name="Excel_BuiltIn_Print_Titles_26" localSheetId="1">#REF!</definedName>
    <definedName name="Excel_BuiltIn_Print_Titles_26">#REF!</definedName>
    <definedName name="Excel_BuiltIn_Print_Titles_3" localSheetId="1">#REF!</definedName>
    <definedName name="Excel_BuiltIn_Print_Titles_3" localSheetId="5">#REF!</definedName>
    <definedName name="Excel_BuiltIn_Print_Titles_3">#REF!</definedName>
    <definedName name="Excel_BuiltIn_Print_Titles_3_1" localSheetId="1">#REF!</definedName>
    <definedName name="Excel_BuiltIn_Print_Titles_3_1" localSheetId="5">#REF!</definedName>
    <definedName name="Excel_BuiltIn_Print_Titles_3_1">#REF!</definedName>
    <definedName name="Excel_BuiltIn_Print_Titles_3_1_1" localSheetId="1">#REF!</definedName>
    <definedName name="Excel_BuiltIn_Print_Titles_3_1_1" localSheetId="5">#REF!</definedName>
    <definedName name="Excel_BuiltIn_Print_Titles_3_1_1">#REF!</definedName>
    <definedName name="Excel_BuiltIn_Print_Titles_3_1_1_1" localSheetId="1">#REF!</definedName>
    <definedName name="Excel_BuiltIn_Print_Titles_3_1_1_1" localSheetId="5">#REF!</definedName>
    <definedName name="Excel_BuiltIn_Print_Titles_3_1_1_1">#REF!</definedName>
    <definedName name="Excel_BuiltIn_Print_Titles_3_1_1_1_1" localSheetId="1">#REF!</definedName>
    <definedName name="Excel_BuiltIn_Print_Titles_3_1_1_1_1">#REF!</definedName>
    <definedName name="Excel_BuiltIn_Print_Titles_3_1_1_1_1_1">NA()</definedName>
    <definedName name="Excel_BuiltIn_Print_Titles_4_1_1" localSheetId="1">#REF!</definedName>
    <definedName name="Excel_BuiltIn_Print_Titles_4_1_1">#REF!</definedName>
    <definedName name="Excel_BuiltIn_Print_Titles_4_1_1_1" localSheetId="1">#REF!</definedName>
    <definedName name="Excel_BuiltIn_Print_Titles_4_1_1_1">#REF!</definedName>
    <definedName name="Excel_BuiltIn_Print_Titles_4_1_1_1_1" localSheetId="1">#REF!</definedName>
    <definedName name="Excel_BuiltIn_Print_Titles_4_1_1_1_1">#REF!</definedName>
    <definedName name="Excel_BuiltIn_Print_Titles_4_1_1_1_1_1" localSheetId="1">#REF!</definedName>
    <definedName name="Excel_BuiltIn_Print_Titles_4_1_1_1_1_1">#REF!</definedName>
    <definedName name="Excel_BuiltIn_Print_Titles_5" localSheetId="1">#REF!</definedName>
    <definedName name="Excel_BuiltIn_Print_Titles_5" localSheetId="5">#REF!</definedName>
    <definedName name="Excel_BuiltIn_Print_Titles_5">#REF!</definedName>
    <definedName name="Excel_BuiltIn_Print_Titles_5_1" localSheetId="1">#REF!</definedName>
    <definedName name="Excel_BuiltIn_Print_Titles_5_1" localSheetId="5">#REF!</definedName>
    <definedName name="Excel_BuiltIn_Print_Titles_5_1">#REF!</definedName>
    <definedName name="Excel_BuiltIn_Print_Titles_5_1_1" localSheetId="1">#REF!</definedName>
    <definedName name="Excel_BuiltIn_Print_Titles_5_1_1">#REF!</definedName>
    <definedName name="Excel_BuiltIn_Print_Titles_5_1_1_1" localSheetId="1">#REF!</definedName>
    <definedName name="Excel_BuiltIn_Print_Titles_5_1_1_1">#REF!</definedName>
    <definedName name="Excel_BuiltIn_Print_Titles_6" localSheetId="1">#REF!</definedName>
    <definedName name="Excel_BuiltIn_Print_Titles_6" localSheetId="5">#REF!</definedName>
    <definedName name="Excel_BuiltIn_Print_Titles_6">#REF!</definedName>
    <definedName name="Excel_BuiltIn_Print_Titles_6_1" localSheetId="1">#REF!</definedName>
    <definedName name="Excel_BuiltIn_Print_Titles_6_1" localSheetId="5">#REF!</definedName>
    <definedName name="Excel_BuiltIn_Print_Titles_6_1">#REF!</definedName>
    <definedName name="Excel_BuiltIn_Print_Titles_6_1_1" localSheetId="1">#REF!</definedName>
    <definedName name="Excel_BuiltIn_Print_Titles_6_1_1">#REF!</definedName>
    <definedName name="Excel_BuiltIn_Print_Titles_6_1_1_1_1_1" localSheetId="1">#REF!</definedName>
    <definedName name="Excel_BuiltIn_Print_Titles_6_1_1_1_1_1">#REF!</definedName>
    <definedName name="Excel_BuiltIn_Print_Titles_7" localSheetId="1">#REF!</definedName>
    <definedName name="Excel_BuiltIn_Print_Titles_7" localSheetId="5">#REF!</definedName>
    <definedName name="Excel_BuiltIn_Print_Titles_7">#REF!</definedName>
    <definedName name="Excel_BuiltIn_Print_Titles_7_1" localSheetId="1">#REF!</definedName>
    <definedName name="Excel_BuiltIn_Print_Titles_7_1" localSheetId="5">#REF!</definedName>
    <definedName name="Excel_BuiltIn_Print_Titles_7_1">#REF!</definedName>
    <definedName name="Excel_BuiltIn_Print_Titles_7_1_1" localSheetId="1">#REF!</definedName>
    <definedName name="Excel_BuiltIn_Print_Titles_7_1_1">#REF!</definedName>
    <definedName name="Excel_BuiltIn_Print_Titles_7_1_1_1" localSheetId="1">#REF!</definedName>
    <definedName name="Excel_BuiltIn_Print_Titles_7_1_1_1">#REF!</definedName>
    <definedName name="Excel_BuiltIn_Print_Titles_8" localSheetId="1">#REF!</definedName>
    <definedName name="Excel_BuiltIn_Print_Titles_8" localSheetId="5">#REF!</definedName>
    <definedName name="Excel_BuiltIn_Print_Titles_8">#REF!</definedName>
    <definedName name="Excel_BuiltIn_Print_Titles_9" localSheetId="1">'[34]ปรับอากาศ(งานตกแต่งภายใน)'!#REF!</definedName>
    <definedName name="Excel_BuiltIn_Print_Titles_9" localSheetId="5">'[35]ปรับอากาศ(งานตกแต่งภายใน)'!#REF!</definedName>
    <definedName name="Excel_BuiltIn_Print_Titles_9">'[34]ปรับอากาศ(งานตกแต่งภายใน)'!#REF!</definedName>
    <definedName name="Excel_BuiltIn_Print_Titles_9_1_1" localSheetId="1">#REF!</definedName>
    <definedName name="Excel_BuiltIn_Print_Titles_9_1_1">#REF!</definedName>
    <definedName name="Excel_BuiltIn_Print_Titles_9_1_1_1" localSheetId="1">#REF!</definedName>
    <definedName name="Excel_BuiltIn_Print_Titles_9_1_1_1">#REF!</definedName>
    <definedName name="Excel_BuiltIn_Print_Titles_9_1_1_1_1" localSheetId="1">#REF!</definedName>
    <definedName name="Excel_BuiltIn_Print_Titles_9_1_1_1_1">#REF!</definedName>
    <definedName name="eyteyt" hidden="1">{#N/A,#N/A,FALSE,"CCTV"}</definedName>
    <definedName name="f" localSheetId="1">#REF!</definedName>
    <definedName name="f">#REF!</definedName>
    <definedName name="fa" localSheetId="1">#REF!</definedName>
    <definedName name="fa">#REF!</definedName>
    <definedName name="factor" localSheetId="1">#REF!</definedName>
    <definedName name="factor">#REF!</definedName>
    <definedName name="factor_db">'[36]Factor F งาน DB.'!$A$6:$F$49</definedName>
    <definedName name="factor_table" localSheetId="1">#REF!</definedName>
    <definedName name="factor_table">#REF!</definedName>
    <definedName name="factype">[20]Cctmst!$Z$10:$Z$761</definedName>
    <definedName name="fddfhdfhdgh" hidden="1">{#N/A,#N/A,FALSE,"CCTV"}</definedName>
    <definedName name="fdf" hidden="1">{#N/A,#N/A,FALSE,"CCTV"}</definedName>
    <definedName name="FDFDF" hidden="1">{#N/A,#N/A,FALSE,"CCTV"}</definedName>
    <definedName name="FDFDSF" hidden="1">{#N/A,#N/A,TRUE,"SUM";#N/A,#N/A,TRUE,"EE";#N/A,#N/A,TRUE,"AC";#N/A,#N/A,TRUE,"SN"}</definedName>
    <definedName name="FDFS" localSheetId="1">#REF!</definedName>
    <definedName name="FDFS">#REF!</definedName>
    <definedName name="FDFSDF" localSheetId="1">#REF!</definedName>
    <definedName name="FDFSDF">#REF!</definedName>
    <definedName name="fdfsdfs" hidden="1">{#N/A,#N/A,TRUE,"SUM";#N/A,#N/A,TRUE,"EE";#N/A,#N/A,TRUE,"AC";#N/A,#N/A,TRUE,"SN"}</definedName>
    <definedName name="FF" hidden="1">{#N/A,#N/A,TRUE,"SUM";#N/A,#N/A,TRUE,"EE";#N/A,#N/A,TRUE,"AC";#N/A,#N/A,TRUE,"SN"}</definedName>
    <definedName name="ffd" localSheetId="1">#REF!</definedName>
    <definedName name="ffd">#REF!</definedName>
    <definedName name="fff" localSheetId="1">#REF!</definedName>
    <definedName name="fff">#REF!</definedName>
    <definedName name="fffd" localSheetId="1">#REF!</definedName>
    <definedName name="fffd">#REF!</definedName>
    <definedName name="ffffd" hidden="1">{#N/A,#N/A,TRUE,"SUM";#N/A,#N/A,TRUE,"EE";#N/A,#N/A,TRUE,"AC";#N/A,#N/A,TRUE,"SN"}</definedName>
    <definedName name="ffffff" hidden="1">{#N/A,#N/A,FALSE,"CCTV"}</definedName>
    <definedName name="FGF" hidden="1">{#N/A,#N/A,FALSE,"CCTV"}</definedName>
    <definedName name="fhgjfghfghgf" hidden="1">{#N/A,#N/A,FALSE,"CCTV"}</definedName>
    <definedName name="FORMl">[16]ดัชนีราคา!$G$45</definedName>
    <definedName name="FORMm">[16]ดัชนีราคา!$F$45</definedName>
    <definedName name="Formula" localSheetId="1">#REF!</definedName>
    <definedName name="Formula">#REF!</definedName>
    <definedName name="FORMWK1">[26]ต้นทุน!$E$13</definedName>
    <definedName name="FORMWK2">[26]ต้นทุน!$F$13</definedName>
    <definedName name="FSDFSDF" hidden="1">{#N/A,#N/A,TRUE,"SUM";#N/A,#N/A,TRUE,"EE";#N/A,#N/A,TRUE,"AC";#N/A,#N/A,TRUE,"SN"}</definedName>
    <definedName name="FT" localSheetId="1">[37]AC!#REF!</definedName>
    <definedName name="FT">[37]AC!#REF!</definedName>
    <definedName name="fw">'[27]รั้ว+ช่องทิ้งขยะ+ประตู'!$Q$11</definedName>
    <definedName name="g" localSheetId="1">#REF!</definedName>
    <definedName name="g">#REF!</definedName>
    <definedName name="gfdghdfh" localSheetId="1" hidden="1">#REF!</definedName>
    <definedName name="gfdghdfh" hidden="1">#REF!</definedName>
    <definedName name="gfjgfh" hidden="1">{#N/A,#N/A,FALSE,"CCTV"}</definedName>
    <definedName name="gfjgfhfg" hidden="1">{#N/A,#N/A,FALSE,"CCTV"}</definedName>
    <definedName name="GG" hidden="1">{#N/A,#N/A,TRUE,"SUM";#N/A,#N/A,TRUE,"EE";#N/A,#N/A,TRUE,"AC";#N/A,#N/A,TRUE,"SN"}</definedName>
    <definedName name="ggg" localSheetId="1">#REF!</definedName>
    <definedName name="ggg">#REF!</definedName>
    <definedName name="gh" localSheetId="1">#REF!</definedName>
    <definedName name="gh">#REF!</definedName>
    <definedName name="Google_Sheet_Link_1088544440" hidden="1">TPQ</definedName>
    <definedName name="Google_Sheet_Link_1232905021" hidden="1">PI</definedName>
    <definedName name="Google_Sheet_Link_1397443350" hidden="1">NH</definedName>
    <definedName name="Google_Sheet_Link_1693025807" hidden="1">TPS</definedName>
    <definedName name="Google_Sheet_Link_741833815" hidden="1">STP</definedName>
    <definedName name="Google_Sheet_Link_813021340" hidden="1">PO</definedName>
    <definedName name="Google_Sheet_Link_85904898" hidden="1">NF</definedName>
    <definedName name="Google_Sheet_Link_932536154" hidden="1">PINP</definedName>
    <definedName name="grand" localSheetId="1">[38]boq!#REF!</definedName>
    <definedName name="grand">[38]boq!#REF!</definedName>
    <definedName name="GS" hidden="1">{#N/A,#N/A,TRUE,"Str.";#N/A,#N/A,TRUE,"Steel &amp; Roof";#N/A,#N/A,TRUE,"Arc.";#N/A,#N/A,TRUE,"Preliminary";#N/A,#N/A,TRUE,"Sum_Prelim"}</definedName>
    <definedName name="GTYPE" localSheetId="1">#REF!</definedName>
    <definedName name="GTYPE">#REF!</definedName>
    <definedName name="GTypeAT" localSheetId="1">#REF!</definedName>
    <definedName name="GTypeAT">#REF!</definedName>
    <definedName name="GTypeBJ" localSheetId="1">#REF!</definedName>
    <definedName name="GTypeBJ">#REF!</definedName>
    <definedName name="GTypeP1" localSheetId="1">#REF!</definedName>
    <definedName name="GTypeP1">#REF!</definedName>
    <definedName name="GTypeP2" localSheetId="1">#REF!</definedName>
    <definedName name="GTypeP2">#REF!</definedName>
    <definedName name="h">[39]don_copy!$C$4</definedName>
    <definedName name="Hardware" hidden="1">{#N/A,#N/A,TRUE,"Str.";#N/A,#N/A,TRUE,"Steel &amp; Roof";#N/A,#N/A,TRUE,"Arc.";#N/A,#N/A,TRUE,"Preliminary";#N/A,#N/A,TRUE,"Sum_Prelim"}</definedName>
    <definedName name="HD_TRe">[24]ดัชนีราคา!$H$104</definedName>
    <definedName name="HD_TRl">[24]ดัชนีราคา!$G$104</definedName>
    <definedName name="HDD_MAe">[24]ดัชนีราคา!$H$146</definedName>
    <definedName name="HDD_MAN_l">[22]ดัชนีราคา!$G$120</definedName>
    <definedName name="HDD_MANl">[24]ดัชนีราคา!$G$190</definedName>
    <definedName name="HDD_TRe">[22]ดัชนีราคา!$H$90</definedName>
    <definedName name="HEADl">[24]ดัชนีราคา!$G$149</definedName>
    <definedName name="hfdgfdg" hidden="1">{#N/A,#N/A,FALSE,"CCTV"}</definedName>
    <definedName name="hfjhhjj" hidden="1">{#N/A,#N/A,FALSE,"CCTV"}</definedName>
    <definedName name="hgjfgh" hidden="1">{#N/A,#N/A,FALSE,"CCTV"}</definedName>
    <definedName name="hgjgfhgh" hidden="1">{#N/A,#N/A,FALSE,"CCTV"}</definedName>
    <definedName name="HHH" hidden="1">{#N/A,#N/A,FALSE,"CCTV"}</definedName>
    <definedName name="HTML_CodePage" hidden="1">949</definedName>
    <definedName name="HTML_Control" hidden="1">{"'장비'!$A$3:$M$12"}</definedName>
    <definedName name="HTML_Description" hidden="1">""</definedName>
    <definedName name="HTML_Email" hidden="1">""</definedName>
    <definedName name="HTML_Header" hidden="1">"장비"</definedName>
    <definedName name="HTML_LastUpdate" hidden="1">"97-08-05"</definedName>
    <definedName name="HTML_LineAfter" hidden="1">FALSE</definedName>
    <definedName name="HTML_LineBefore" hidden="1">FALSE</definedName>
    <definedName name="HTML_Name" hidden="1">"이진화"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"C:\My Documents\MyHTML.htm"</definedName>
    <definedName name="HTML_PathTemplate" hidden="1">"C:\My Documents\HTMLTemp.htm"</definedName>
    <definedName name="HTML_Title" hidden="1">"가산동미라보"</definedName>
    <definedName name="huy" hidden="1">{"'Sheet1'!$L$16"}</definedName>
    <definedName name="I" localSheetId="1">#REF!</definedName>
    <definedName name="I" localSheetId="5">#REF!</definedName>
    <definedName name="I">#REF!</definedName>
    <definedName name="i7y" localSheetId="1">#REF!</definedName>
    <definedName name="i7y">#REF!</definedName>
    <definedName name="ie" localSheetId="1">#REF!</definedName>
    <definedName name="ie">#REF!</definedName>
    <definedName name="ii" localSheetId="1">#REF!</definedName>
    <definedName name="ii">#REF!</definedName>
    <definedName name="iiouolkll" hidden="1">{#N/A,#N/A,FALSE,"CCTV"}</definedName>
    <definedName name="insert1" localSheetId="1" hidden="1">#REF!</definedName>
    <definedName name="insert1" hidden="1">#REF!</definedName>
    <definedName name="ipp18188t">[10]แหล่งวัสดุงานเสาเข็ม!$E$16</definedName>
    <definedName name="ipp1818c">[10]แหล่งวัสดุงานเสาเข็ม!$F$16</definedName>
    <definedName name="IX" localSheetId="1">#REF!</definedName>
    <definedName name="IX" localSheetId="5">#REF!</definedName>
    <definedName name="IX">#REF!</definedName>
    <definedName name="IY" localSheetId="1">#REF!</definedName>
    <definedName name="IY" localSheetId="5">#REF!</definedName>
    <definedName name="IY">#REF!</definedName>
    <definedName name="JCBe">[24]ดัชนีราคา!$H$130</definedName>
    <definedName name="JCBl">[24]ดัชนีราคา!$G$130</definedName>
    <definedName name="jhfuh" localSheetId="1">#REF!</definedName>
    <definedName name="jhfuh">#REF!</definedName>
    <definedName name="jhhhh" hidden="1">{#N/A,#N/A,FALSE,"CCTV"}</definedName>
    <definedName name="JJJJJJJJJJJJJJJJ" localSheetId="1">#REF!</definedName>
    <definedName name="JJJJJJJJJJJJJJJJ">#REF!</definedName>
    <definedName name="jk" localSheetId="1">#REF!</definedName>
    <definedName name="jk">#REF!</definedName>
    <definedName name="JKDFSJCSDKJ" hidden="1">{#N/A,#N/A,TRUE,"SUM";#N/A,#N/A,TRUE,"EE";#N/A,#N/A,TRUE,"AC";#N/A,#N/A,TRUE,"SN"}</definedName>
    <definedName name="jt" localSheetId="1">[40]LITF!#REF!</definedName>
    <definedName name="jt">[40]LITF!#REF!</definedName>
    <definedName name="jy" localSheetId="1">#REF!</definedName>
    <definedName name="jy">#REF!</definedName>
    <definedName name="k" localSheetId="1">#REF!</definedName>
    <definedName name="k">#REF!</definedName>
    <definedName name="kghlgh" hidden="1">{#N/A,#N/A,FALSE,"CCTV"}</definedName>
    <definedName name="KITCHEN" localSheetId="1">'[25]DETAIL '!#REF!</definedName>
    <definedName name="KITCHEN">'[25]DETAIL '!#REF!</definedName>
    <definedName name="kiulil" hidden="1">{#N/A,#N/A,FALSE,"CCTV"}</definedName>
    <definedName name="kjhlh" hidden="1">{#N/A,#N/A,FALSE,"CCTV"}</definedName>
    <definedName name="kjhljhk" hidden="1">{#N/A,#N/A,FALSE,"CCTV"}</definedName>
    <definedName name="KOUNT" localSheetId="1">#REF!</definedName>
    <definedName name="KOUNT">#REF!</definedName>
    <definedName name="ku" localSheetId="1">#REF!</definedName>
    <definedName name="ku">#REF!</definedName>
    <definedName name="l" localSheetId="1">#REF!</definedName>
    <definedName name="l">#REF!</definedName>
    <definedName name="L_UNIT" localSheetId="1">#REF!</definedName>
    <definedName name="L_UNIT">#REF!</definedName>
    <definedName name="L1_" localSheetId="1">#REF!</definedName>
    <definedName name="L1_" localSheetId="5">#REF!</definedName>
    <definedName name="L1_">#REF!</definedName>
    <definedName name="L2_" localSheetId="1">#REF!</definedName>
    <definedName name="L2_" localSheetId="5">#REF!</definedName>
    <definedName name="L2_">#REF!</definedName>
    <definedName name="L2_1" localSheetId="1">#REF!</definedName>
    <definedName name="L2_1" localSheetId="5">#REF!</definedName>
    <definedName name="L2_1">#REF!</definedName>
    <definedName name="LABOUR_l">[22]ดัชนีราคา!$G$121</definedName>
    <definedName name="LABOURl">[24]ดัชนีราคา!$G$151</definedName>
    <definedName name="lean">'[27]รั้ว+ช่องทิ้งขยะ+ประตู'!$Q$6</definedName>
    <definedName name="LEAN1">[26]ต้นทุน!$E$12</definedName>
    <definedName name="LEAN2">[26]ต้นทุน!$F$12</definedName>
    <definedName name="li" localSheetId="1">#REF!</definedName>
    <definedName name="li">#REF!</definedName>
    <definedName name="lklhlkjl" hidden="1">{#N/A,#N/A,FALSE,"CCTV"}</definedName>
    <definedName name="LLOOO" localSheetId="1">#REF!</definedName>
    <definedName name="LLOOO">#REF!</definedName>
    <definedName name="local">[41]HVAC!$T$4</definedName>
    <definedName name="local2" localSheetId="1">[42]HVAC!#REF!</definedName>
    <definedName name="local2">[42]HVAC!#REF!</definedName>
    <definedName name="LT1.5">'[6]EE PRICE'!$C$6</definedName>
    <definedName name="LT2.5">'[6]EE PRICE'!$C$7</definedName>
    <definedName name="m" hidden="1">{"Offgrid",#N/A,FALSE,"OFFGRID";"Region",#N/A,FALSE,"REGION";"Offgrid -2",#N/A,FALSE,"OFFGRID";"WTP",#N/A,FALSE,"WTP";"WTP -2",#N/A,FALSE,"WTP";"Project",#N/A,FALSE,"PROJECT";"Summary -2",#N/A,FALSE,"SUMMARY"}</definedName>
    <definedName name="M_UNIT" localSheetId="1">#REF!</definedName>
    <definedName name="M_UNIT">#REF!</definedName>
    <definedName name="Materials___Steel" localSheetId="1">#REF!</definedName>
    <definedName name="Materials___Steel">#REF!</definedName>
    <definedName name="MATV" localSheetId="1">[21]boq!#REF!</definedName>
    <definedName name="MATV">[21]boq!#REF!</definedName>
    <definedName name="MATV1" localSheetId="1">[21]boq!#REF!</definedName>
    <definedName name="MATV1">[21]boq!#REF!</definedName>
    <definedName name="MCB">[12]MCB!$A$4:$B$26</definedName>
    <definedName name="MCB_L1" localSheetId="1">#REF!</definedName>
    <definedName name="MCB_L1">#REF!</definedName>
    <definedName name="Meinhardt__Thailand__Ltd." localSheetId="1">#REF!</definedName>
    <definedName name="Meinhardt__Thailand__Ltd.">#REF!</definedName>
    <definedName name="MLPART" localSheetId="1">#REF!</definedName>
    <definedName name="MLPART">#REF!</definedName>
    <definedName name="mmmmm" hidden="1">{#N/A,#N/A,FALSE,"CCTV"}</definedName>
    <definedName name="MP" localSheetId="1">#REF!</definedName>
    <definedName name="MP">#REF!</definedName>
    <definedName name="MRACC">[20]Cctmst!$H$10:$H$761</definedName>
    <definedName name="NAILl">[16]ดัชนีราคา!$G$46</definedName>
    <definedName name="NAILm">[16]ดัชนีราคา!$F$46</definedName>
    <definedName name="ncc" localSheetId="1">#REF!</definedName>
    <definedName name="ncc">#REF!</definedName>
    <definedName name="NEWNAME" hidden="1">{#N/A,#N/A,FALSE,"CCTV"}</definedName>
    <definedName name="NF">'[43]Back up ทีมราคากลาง'!$F$61</definedName>
    <definedName name="NH">'[43]Back up ทีมราคากลาง'!$F$49</definedName>
    <definedName name="nkknk" hidden="1">{#N/A,#N/A,FALSE,"CCTV"}</definedName>
    <definedName name="NUMBER" localSheetId="1">#REF!</definedName>
    <definedName name="NUMBER">#REF!</definedName>
    <definedName name="O" localSheetId="1">[37]AC!#REF!</definedName>
    <definedName name="O">[37]AC!#REF!</definedName>
    <definedName name="ODH" localSheetId="1" hidden="1">#REF!</definedName>
    <definedName name="ODH" hidden="1">#REF!</definedName>
    <definedName name="oililui" hidden="1">{#N/A,#N/A,FALSE,"CCTV"}</definedName>
    <definedName name="oilp">'[27]รั้ว+ช่องทิ้งขยะ+ประตู'!$Q$14</definedName>
    <definedName name="op" localSheetId="1">#REF!</definedName>
    <definedName name="op">#REF!</definedName>
    <definedName name="P" localSheetId="1">#REF!</definedName>
    <definedName name="P">#REF!</definedName>
    <definedName name="P415_3Ml">[24]ดัชนีราคา!$G$17</definedName>
    <definedName name="P415_3Mm">[24]ดัชนีราคา!$F$17</definedName>
    <definedName name="P415_4Ml">[24]ดัชนีราคา!$G$18</definedName>
    <definedName name="P415_4Mm">[24]ดัชนีราคา!$F$18</definedName>
    <definedName name="P415_5Ml">[24]ดัชนีราคา!$G$19</definedName>
    <definedName name="P415_5Mm">[24]ดัชนีราคา!$F$19</definedName>
    <definedName name="P615_4Ml">[24]ดัชนีราคา!$G$15</definedName>
    <definedName name="P615_4Mm">[24]ดัชนีราคา!$F$15</definedName>
    <definedName name="pageonetotal" localSheetId="1">#REF!</definedName>
    <definedName name="pageonetotal">#REF!</definedName>
    <definedName name="pagethreetotal" localSheetId="1">#REF!</definedName>
    <definedName name="pagethreetotal">#REF!</definedName>
    <definedName name="pagetwototal" localSheetId="1">#REF!</definedName>
    <definedName name="pagetwototal">#REF!</definedName>
    <definedName name="PART" localSheetId="1">[44]Sheet1!#REF!</definedName>
    <definedName name="PART">[44]Sheet1!#REF!</definedName>
    <definedName name="PBNUM1">[45]EQUIP_LIST!$C$5:$C$1300</definedName>
    <definedName name="PBNUM10">0</definedName>
    <definedName name="PBNUM11">0</definedName>
    <definedName name="PBNUM2">0</definedName>
    <definedName name="PBNUM3">0</definedName>
    <definedName name="PBNUM4">0</definedName>
    <definedName name="PBNUM5">0</definedName>
    <definedName name="PBNUM6">0</definedName>
    <definedName name="PBNUM7">0</definedName>
    <definedName name="PBNUM8">0</definedName>
    <definedName name="PBNUM9">0</definedName>
    <definedName name="PBTBL1">[45]EQUIP_LIST!$C$5:$T$1300</definedName>
    <definedName name="PBTBL10">0</definedName>
    <definedName name="PBTBL11">0</definedName>
    <definedName name="PBTBL2">0</definedName>
    <definedName name="PBTBL3">0</definedName>
    <definedName name="PBTBL4">0</definedName>
    <definedName name="PBTBL5">0</definedName>
    <definedName name="PBTBL6">0</definedName>
    <definedName name="PBTBL7">0</definedName>
    <definedName name="PBTBL8">0</definedName>
    <definedName name="PBTBL9">0</definedName>
    <definedName name="PER_HDDa">[24]ดัชนีราคา!$F$197</definedName>
    <definedName name="PI">'[43]Back up ทีมราคากลาง'!$F$25</definedName>
    <definedName name="PI18_8Ml">[24]ดัชนีราคา!$G$21</definedName>
    <definedName name="PI18_8Mm">[24]ดัชนีราคา!$F$21</definedName>
    <definedName name="PICK_UPe">[24]ดัชนีราคา!$H$100</definedName>
    <definedName name="PICK_UPl">[24]ดัชนีราคา!$G$100</definedName>
    <definedName name="PINP">'[43]Back up ทีมราคากลาง'!$F$37</definedName>
    <definedName name="PLAT_25m">[24]ดัชนีราคา!$F$89</definedName>
    <definedName name="PO">'[43]Back up ทีมราคากลาง'!$F$31</definedName>
    <definedName name="pod">[10]แหล่งวัสดุงานเสาเข็ม!$D$9</definedName>
    <definedName name="pp">{"'SUMMATION'!$B$2:$I$2"}</definedName>
    <definedName name="PRINT" localSheetId="1">#REF!</definedName>
    <definedName name="PRINT">#REF!</definedName>
    <definedName name="_xlnm.Print_Area" localSheetId="1">BOQ!$A$6:$I$58</definedName>
    <definedName name="_xlnm.Print_Area" localSheetId="4">เหตุผล!$A$33:$I$60</definedName>
    <definedName name="_xlnm.Print_Area" localSheetId="3">'ปร.4 พ'!$A$1:$J$28</definedName>
    <definedName name="_xlnm.Print_Area" localSheetId="0">'สรุป ใช้"'!$A$1:$I$75</definedName>
    <definedName name="_xlnm.Print_Area">#REF!</definedName>
    <definedName name="PRINT_AREA_MI" localSheetId="1">#REF!</definedName>
    <definedName name="PRINT_AREA_MI">#REF!</definedName>
    <definedName name="_xlnm.Print_Titles">[46]splinkler!$1:$6</definedName>
    <definedName name="Print_Titles_MI" localSheetId="1">#REF!</definedName>
    <definedName name="Print_Titles_MI">#REF!</definedName>
    <definedName name="print_unit_cost" localSheetId="1">#REF!</definedName>
    <definedName name="print_unit_cost">#REF!</definedName>
    <definedName name="PROCES" localSheetId="1">'[25]DETAIL '!#REF!</definedName>
    <definedName name="PROCES">'[25]DETAIL '!#REF!</definedName>
    <definedName name="Profit" localSheetId="1">#REF!</definedName>
    <definedName name="Profit">#REF!</definedName>
    <definedName name="PROJECT_NAME____Capsugel_Relocation_Project" localSheetId="1">#REF!</definedName>
    <definedName name="PROJECT_NAME____Capsugel_Relocation_Project">#REF!</definedName>
    <definedName name="PUMP_WAe">[24]ดัชนีราคา!$H$143</definedName>
    <definedName name="PUMP1">[26]ต้นทุน!$E$22</definedName>
    <definedName name="PUMP2">[26]ต้นทุน!$F$22</definedName>
    <definedName name="Q" hidden="1">{#N/A,#N/A,TRUE,"SUM";#N/A,#N/A,TRUE,"EE";#N/A,#N/A,TRUE,"AC";#N/A,#N/A,TRUE,"SN"}</definedName>
    <definedName name="q_ty" localSheetId="1">#REF!</definedName>
    <definedName name="q_ty">#REF!</definedName>
    <definedName name="qas">{"'SUMMATION'!$B$2:$I$2"}</definedName>
    <definedName name="qcon">'[27]รั้ว+ช่องทิ้งขยะ+ประตู'!$Q$12</definedName>
    <definedName name="qqq" localSheetId="1">#REF!</definedName>
    <definedName name="qqq">#REF!</definedName>
    <definedName name="qty" localSheetId="1">#REF!</definedName>
    <definedName name="qty">#REF!</definedName>
    <definedName name="qweqweqw" localSheetId="1">#REF!</definedName>
    <definedName name="qweqweqw">#REF!</definedName>
    <definedName name="R_UNIT" localSheetId="1">#REF!</definedName>
    <definedName name="R_UNIT">#REF!</definedName>
    <definedName name="rarewt" hidden="1">{#N/A,#N/A,FALSE,"CCTV"}</definedName>
    <definedName name="RATE">[24]ดัชนีราคา!$I$207</definedName>
    <definedName name="rb">'[27]รั้ว+ช่องทิ้งขยะ+ประตู'!$Q$8</definedName>
    <definedName name="RB06_24l">[16]ดัชนีราคา!$G$23</definedName>
    <definedName name="RB06_24m">[16]ดัชนีราคา!$F$23</definedName>
    <definedName name="RB09_24l">[28]ดัชนีราคา!$G$24</definedName>
    <definedName name="RB09_24m">[28]ดัชนีราคา!$F$24</definedName>
    <definedName name="RB12_24l">[24]ดัชนีราคา!$G$25</definedName>
    <definedName name="RB12_24m">[24]ดัชนีราคา!$F$25</definedName>
    <definedName name="RB15_24l">[28]ดัชนีราคา!$G$26</definedName>
    <definedName name="RB15_24m">[28]ดัชนีราคา!$F$26</definedName>
    <definedName name="RB19_24l">[24]ดัชนีราคา!$G$27</definedName>
    <definedName name="RB19_24m">[24]ดัชนีราคา!$F$27</definedName>
    <definedName name="RB25_24l">[24]ดัชนีราคา!$G$28</definedName>
    <definedName name="RB25_24m">[24]ดัชนีราคา!$F$28</definedName>
    <definedName name="rec" localSheetId="1">'[47]SAN REDUCED 1'!#REF!</definedName>
    <definedName name="rec">'[47]SAN REDUCED 1'!#REF!</definedName>
    <definedName name="record" localSheetId="1">#REF!</definedName>
    <definedName name="record">#REF!</definedName>
    <definedName name="REIN" localSheetId="1">#REF!</definedName>
    <definedName name="REIN">#REF!</definedName>
    <definedName name="reinunit" localSheetId="1">#REF!</definedName>
    <definedName name="reinunit">#REF!</definedName>
    <definedName name="rg" localSheetId="1">#REF!</definedName>
    <definedName name="rg">#REF!</definedName>
    <definedName name="RNAME" localSheetId="1">#REF!</definedName>
    <definedName name="RNAME">#REF!</definedName>
    <definedName name="Roofing_PLot_13_total" localSheetId="1">'[48]QUANTITY COMPARISON'!#REF!</definedName>
    <definedName name="Roofing_PLot_13_total">'[48]QUANTITY COMPARISON'!#REF!</definedName>
    <definedName name="ROPE_m">[24]ดัชนีราคา!$F$176</definedName>
    <definedName name="ROUND" localSheetId="1">#REF!</definedName>
    <definedName name="ROUND">#REF!</definedName>
    <definedName name="rrwre" localSheetId="1">#REF!</definedName>
    <definedName name="rrwre">#REF!</definedName>
    <definedName name="RTRC_127l">[28]ดัชนีราคา!$G$55</definedName>
    <definedName name="RTRC_127m">[28]ดัชนีราคา!$F$55</definedName>
    <definedName name="RTRC1">[26]ต้นทุน!$E$15</definedName>
    <definedName name="RTRC2">[26]ต้นทุน!$F$15</definedName>
    <definedName name="rung" localSheetId="1">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</definedName>
    <definedName name="rung">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,[40]LITF!#REF!</definedName>
    <definedName name="rw" localSheetId="1">#REF!</definedName>
    <definedName name="rw">#REF!</definedName>
    <definedName name="s" localSheetId="1">#REF!</definedName>
    <definedName name="s" localSheetId="5">#REF!</definedName>
    <definedName name="s">#REF!</definedName>
    <definedName name="S.1" localSheetId="1">#REF!</definedName>
    <definedName name="S.1">#REF!</definedName>
    <definedName name="S.2" localSheetId="1">#REF!</definedName>
    <definedName name="S.2">#REF!</definedName>
    <definedName name="sa" hidden="1">{#N/A,#N/A,TRUE,"Str.";#N/A,#N/A,TRUE,"Steel &amp; Roof";#N/A,#N/A,TRUE,"Arc.";#N/A,#N/A,TRUE,"Preliminary";#N/A,#N/A,TRUE,"Sum_Prelim"}</definedName>
    <definedName name="SAM" localSheetId="1">#REF!</definedName>
    <definedName name="SAM">#REF!</definedName>
    <definedName name="SAND_BAl">[16]ดัชนีราคา!$G$11</definedName>
    <definedName name="SAND_BAm">[16]ดัชนีราคา!$F$11</definedName>
    <definedName name="SAND_COl">[16]ดัชนีราคา!$G$12</definedName>
    <definedName name="SAND_COm">[16]ดัชนีราคา!$F$12</definedName>
    <definedName name="SAND1">[26]ต้นทุน!$E$11</definedName>
    <definedName name="SAND2">[26]ต้นทุน!$F$11</definedName>
    <definedName name="SAVE" localSheetId="1">#REF!</definedName>
    <definedName name="SAVE">#REF!</definedName>
    <definedName name="sd30db12" localSheetId="1">#REF!</definedName>
    <definedName name="sd30db12" localSheetId="5">#REF!</definedName>
    <definedName name="sd30db12">#REF!</definedName>
    <definedName name="sd30db16" localSheetId="1">#REF!</definedName>
    <definedName name="sd30db16" localSheetId="5">#REF!</definedName>
    <definedName name="sd30db16">#REF!</definedName>
    <definedName name="sd30db20" localSheetId="1">#REF!</definedName>
    <definedName name="sd30db20" localSheetId="5">#REF!</definedName>
    <definedName name="sd30db20">#REF!</definedName>
    <definedName name="sd30db25" localSheetId="1">#REF!</definedName>
    <definedName name="sd30db25" localSheetId="5">#REF!</definedName>
    <definedName name="sd30db25">#REF!</definedName>
    <definedName name="sd40db12" localSheetId="1">#REF!</definedName>
    <definedName name="sd40db12" localSheetId="5">#REF!</definedName>
    <definedName name="sd40db12">#REF!</definedName>
    <definedName name="sd40db16" localSheetId="1">#REF!</definedName>
    <definedName name="sd40db16" localSheetId="5">#REF!</definedName>
    <definedName name="sd40db16">#REF!</definedName>
    <definedName name="sd40db20" localSheetId="1">#REF!</definedName>
    <definedName name="sd40db20" localSheetId="5">#REF!</definedName>
    <definedName name="sd40db20">#REF!</definedName>
    <definedName name="sd40db25" localSheetId="1">#REF!</definedName>
    <definedName name="sd40db25" localSheetId="5">#REF!</definedName>
    <definedName name="sd40db25">#REF!</definedName>
    <definedName name="sf" localSheetId="1">#REF!</definedName>
    <definedName name="sf">#REF!</definedName>
    <definedName name="sheet325" localSheetId="1">#REF!</definedName>
    <definedName name="sheet325">#REF!</definedName>
    <definedName name="sheettitle" localSheetId="1">#REF!</definedName>
    <definedName name="sheettitle">#REF!</definedName>
    <definedName name="SIN">[41]HVAC!$R$4</definedName>
    <definedName name="SinglePh">[12]MCB!$Q$14</definedName>
    <definedName name="snd">'[27]รั้ว+ช่องทิ้งขยะ+ประตู'!$Q$5</definedName>
    <definedName name="so" hidden="1">{#N/A,#N/A,TRUE,"SUM";#N/A,#N/A,TRUE,"EE";#N/A,#N/A,TRUE,"AC";#N/A,#N/A,TRUE,"SN"}</definedName>
    <definedName name="sp0.250.514">[10]แหล่งวัสดุงานเสาเข็ม!$D$5</definedName>
    <definedName name="sp0.250.514c">[10]แหล่งวัสดุงานเสาเข็ม!$F$5</definedName>
    <definedName name="sp0.250.514t">[10]แหล่งวัสดุงานเสาเข็ม!$E$5</definedName>
    <definedName name="sp0300516c">[10]แหล่งวัสดุงานเสาเข็ม!$F$9</definedName>
    <definedName name="sp0300516t">[10]แหล่งวัสดุงานเสาเข็ม!$E$9</definedName>
    <definedName name="sr24rb6" localSheetId="1">#REF!</definedName>
    <definedName name="sr24rb6" localSheetId="5">#REF!</definedName>
    <definedName name="sr24rb6">#REF!</definedName>
    <definedName name="sr24rb9" localSheetId="1">#REF!</definedName>
    <definedName name="sr24rb9" localSheetId="5">#REF!</definedName>
    <definedName name="sr24rb9">#REF!</definedName>
    <definedName name="ss" hidden="1">{#N/A,#N/A,TRUE,"SUM";#N/A,#N/A,TRUE,"EE";#N/A,#N/A,TRUE,"AC";#N/A,#N/A,TRUE,"SN"}</definedName>
    <definedName name="ssp">[10]แหล่งวัสดุงานเสาเข็ม!$D$11</definedName>
    <definedName name="sspt">[10]แหล่งวัสดุงานเสาเข็ม!$E$11</definedName>
    <definedName name="sss" localSheetId="1">#REF!</definedName>
    <definedName name="sss">#REF!</definedName>
    <definedName name="st">'[27]รั้ว+ช่องทิ้งขยะ+ประตู'!$Q$4</definedName>
    <definedName name="START2" localSheetId="1">#REF!</definedName>
    <definedName name="START2">#REF!</definedName>
    <definedName name="STEEL1">[26]ต้นทุน!$E$14</definedName>
    <definedName name="STEEL2">[26]ต้นทุน!$F$14</definedName>
    <definedName name="STP">'[43]Back up ทีมราคากลาง'!$F$19</definedName>
    <definedName name="STR_INDEX">[12]MCB!$P$6:$Q$13</definedName>
    <definedName name="SUM">{"'SUMMATION'!$B$2:$I$2"}</definedName>
    <definedName name="SV" localSheetId="1">#REF!</definedName>
    <definedName name="SV">#REF!</definedName>
    <definedName name="sxx" localSheetId="1" hidden="1">#REF!</definedName>
    <definedName name="sxx" hidden="1">#REF!</definedName>
    <definedName name="t">[39]don_copy!$C$7</definedName>
    <definedName name="T.">#N/A</definedName>
    <definedName name="TECH_ASSl">[24]ดัชนีราคา!$G$188</definedName>
    <definedName name="TECH_l">[22]ดัชนีราคา!$G$118</definedName>
    <definedName name="ThreePh">[12]MCB!$Q$15</definedName>
    <definedName name="THW1.5">'[6]EE PRICE'!$B$6</definedName>
    <definedName name="THW2.5">'[6]EE PRICE'!$B$7</definedName>
    <definedName name="thw2.6">[3]CABLE!$G$27</definedName>
    <definedName name="TitleName" localSheetId="1">#REF!</definedName>
    <definedName name="TitleName">#REF!</definedName>
    <definedName name="tmpcon" localSheetId="1">#REF!</definedName>
    <definedName name="tmpcon">#REF!</definedName>
    <definedName name="tot" localSheetId="1">#REF!</definedName>
    <definedName name="tot">#REF!</definedName>
    <definedName name="Total" localSheetId="1">#REF!</definedName>
    <definedName name="Total">#REF!</definedName>
    <definedName name="total_lab" localSheetId="1">#REF!</definedName>
    <definedName name="total_lab">#REF!</definedName>
    <definedName name="total_mat" localSheetId="1">#REF!</definedName>
    <definedName name="total_mat">#REF!</definedName>
    <definedName name="Total3" localSheetId="1">#REF!</definedName>
    <definedName name="Total3">#REF!</definedName>
    <definedName name="TPQ">'[43]Back up ทีมราคากลาง'!$F$77</definedName>
    <definedName name="TPS">'[43]Back up ทีมราคากลาง'!$F$76</definedName>
    <definedName name="TRANSP1">[26]ต้นทุน!$E$20</definedName>
    <definedName name="TRANSP2">[26]ต้นทุน!$F$20</definedName>
    <definedName name="TT1.1" localSheetId="1">'[49]Book 1 Summary'!#REF!</definedName>
    <definedName name="TT1.1">'[49]Book 1 Summary'!#REF!</definedName>
    <definedName name="TT1.2" localSheetId="1">'[49]Book 1 Summary'!#REF!</definedName>
    <definedName name="TT1.2">'[49]Book 1 Summary'!#REF!</definedName>
    <definedName name="TT1.3" localSheetId="1">'[49]Book 1 Summary'!#REF!</definedName>
    <definedName name="TT1.3">'[49]Book 1 Summary'!#REF!</definedName>
    <definedName name="TT1.4" localSheetId="1">'[49]Book 1 Summary'!#REF!</definedName>
    <definedName name="TT1.4">'[49]Book 1 Summary'!#REF!</definedName>
    <definedName name="TT1.5" localSheetId="1">'[49]Book 1 Summary'!#REF!</definedName>
    <definedName name="TT1.5">'[49]Book 1 Summary'!#REF!</definedName>
    <definedName name="TT1.6" localSheetId="1">'[49]Book 1 Summary'!#REF!</definedName>
    <definedName name="TT1.6">'[49]Book 1 Summary'!#REF!</definedName>
    <definedName name="TT1.7" localSheetId="1">'[49]Book 1 Summary'!#REF!</definedName>
    <definedName name="TT1.7">'[49]Book 1 Summary'!#REF!</definedName>
    <definedName name="TT1.8" localSheetId="1">'[49]Book 1 Summary'!#REF!</definedName>
    <definedName name="TT1.8">'[49]Book 1 Summary'!#REF!</definedName>
    <definedName name="TT1.9" localSheetId="1">'[49]Book 1 Summary'!#REF!</definedName>
    <definedName name="TT1.9">'[49]Book 1 Summary'!#REF!</definedName>
    <definedName name="ttc">[27]ปร.6!$E$22</definedName>
    <definedName name="ty" localSheetId="1">#REF!</definedName>
    <definedName name="ty">#REF!</definedName>
    <definedName name="U_lab" localSheetId="1">#REF!</definedName>
    <definedName name="U_lab">#REF!</definedName>
    <definedName name="U_mat" localSheetId="1">#REF!</definedName>
    <definedName name="U_mat">#REF!</definedName>
    <definedName name="UC" localSheetId="1">#REF!</definedName>
    <definedName name="UC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_lab" localSheetId="1">#REF!</definedName>
    <definedName name="unit_lab">#REF!</definedName>
    <definedName name="unit_mat" localSheetId="1">#REF!</definedName>
    <definedName name="unit_mat">#REF!</definedName>
    <definedName name="unit_total" localSheetId="1">#REF!</definedName>
    <definedName name="unit_total">#REF!</definedName>
    <definedName name="US">[41]HVAC!$Q$4</definedName>
    <definedName name="utyu" localSheetId="1">#REF!</definedName>
    <definedName name="utyu">#REF!</definedName>
    <definedName name="UUU" hidden="1">{#N/A,#N/A,FALSE,"CCTV"}</definedName>
    <definedName name="uy" localSheetId="1">#REF!</definedName>
    <definedName name="uy">#REF!</definedName>
    <definedName name="V" localSheetId="1">[37]AC!#REF!</definedName>
    <definedName name="V">[37]AC!#REF!</definedName>
    <definedName name="Vat" localSheetId="1">#REF!</definedName>
    <definedName name="Vat">#REF!</definedName>
    <definedName name="VEN" hidden="1">{#N/A,#N/A,TRUE,"SUM";#N/A,#N/A,TRUE,"EE";#N/A,#N/A,TRUE,"AC";#N/A,#N/A,TRUE,"SN"}</definedName>
    <definedName name="w" localSheetId="1">[21]boq!#REF!</definedName>
    <definedName name="w">[21]boq!#REF!</definedName>
    <definedName name="W.1">'[30]2nd'!$BE$18</definedName>
    <definedName name="W.4">'[30]2nd'!$BH$18</definedName>
    <definedName name="W.5">'[30]2nd'!$BI$18</definedName>
    <definedName name="W.6">'[30]2nd'!$BJ$18</definedName>
    <definedName name="WALL">{"'SUMMATION'!$B$2:$I$2"}</definedName>
    <definedName name="watp">'[27]รั้ว+ช่องทิ้งขยะ+ประตู'!$Q$13</definedName>
    <definedName name="WD" localSheetId="1">'[50]back up(1st)'!#REF!</definedName>
    <definedName name="WD">'[50]back up(1st)'!#REF!</definedName>
    <definedName name="we" localSheetId="1">#REF!</definedName>
    <definedName name="we">#REF!</definedName>
    <definedName name="WEIGHT" localSheetId="1">#REF!</definedName>
    <definedName name="WEIGHT">#REF!</definedName>
    <definedName name="WRITE" hidden="1">{#N/A,#N/A,FALSE,"CCTV"}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rn.BM." hidden="1">{#N/A,#N/A,FALSE,"CCTV"}</definedName>
    <definedName name="wrn.BOOK11." hidden="1">{"SUM",#N/A,FALSE,"summary";"BOOK11-1",#N/A,FALSE,"1CityGarden";"BOOK11-2",#N/A,FALSE,"2CountryGarden";"BOOK11-3",#N/A,FALSE,"3JUNGLE";"BOOK11-4CIVIL",#N/A,FALSE,"CIVIL"}</definedName>
    <definedName name="wrn.Boq_summary." hidden="1">{#N/A,#N/A,FALSE,"Sum_BOQ";#N/A,#N/A,FALSE,"Preliminary";#N/A,#N/A,FALSE,"Sum_Prelim";#N/A,#N/A,FALSE,"Prime Cost&amp;Prov_sum"}</definedName>
    <definedName name="wrn.chi._.tiÆt." hidden="1">{#N/A,#N/A,FALSE,"Chi tiÆt"}</definedName>
    <definedName name="wrn.Report." hidden="1">{"Offgrid",#N/A,FALSE,"OFFGRID";"Region",#N/A,FALSE,"REGION";"Offgrid -2",#N/A,FALSE,"OFFGRID";"WTP",#N/A,FALSE,"WTP";"WTP -2",#N/A,FALSE,"WTP";"Project",#N/A,FALSE,"PROJECT";"Summary -2",#N/A,FALSE,"SUMMARY"}</definedName>
    <definedName name="wrn.교대." hidden="1">{#N/A,#N/A,FALSE,"type1";#N/A,#N/A,FALSE,"지지력";#N/A,#N/A,FALSE,"PILE계산";#N/A,#N/A,FALSE,"PILE ";#N/A,#N/A,FALSE,"철근량";#N/A,#N/A,FALSE,"균열검토";#N/A,#N/A,FALSE,"날개벽";#N/A,#N/A,FALSE,"주철근조립도";#N/A,#N/A,FALSE,"교좌"}</definedName>
    <definedName name="wrnf.report" hidden="1">{"Offgrid",#N/A,FALSE,"OFFGRID";"Region",#N/A,FALSE,"REGION";"Offgrid -2",#N/A,FALSE,"OFFGRID";"WTP",#N/A,FALSE,"WTP";"WTP -2",#N/A,FALSE,"WTP";"Project",#N/A,FALSE,"PROJECT";"Summary -2",#N/A,FALSE,"SUMMARY"}</definedName>
    <definedName name="x">{"'SUMMATION'!$B$2:$I$2"}</definedName>
    <definedName name="XREFTBL">'[12]X-REF'!$B$25:$F$35</definedName>
    <definedName name="y" localSheetId="1">#REF!</definedName>
    <definedName name="y" localSheetId="5">#REF!</definedName>
    <definedName name="y">#REF!</definedName>
    <definedName name="YEAR">[24]ดัชนีราคา!$I$208</definedName>
    <definedName name="yen">[41]HVAC!$S$4</definedName>
    <definedName name="yrdtytyt" hidden="1">{#N/A,#N/A,FALSE,"CCTV"}</definedName>
    <definedName name="z">'[15]SH-C'!$C$1:$G$600</definedName>
    <definedName name="เ" localSheetId="1">#REF!</definedName>
    <definedName name="เ">#REF!</definedName>
    <definedName name="เตรียมพื้นที่เพื่อการก่อสร้างพร้อมรื้อย้ายอุปสรรคอื่นๆ" localSheetId="1">#REF!</definedName>
    <definedName name="เตรียมพื้นที่เพื่อการก่อสร้างพร้อมรื้อย้ายอุปสรรคอื่นๆ">#REF!</definedName>
    <definedName name="เฟอร_น_เจอร_">{"'SUMMATION'!$B$2:$I$2"}</definedName>
    <definedName name="เสา___Column___รวม_Anchor_Frame" localSheetId="1">#REF!</definedName>
    <definedName name="เสา___Column___รวม_Anchor_Frame">#REF!</definedName>
    <definedName name="เสาธง" localSheetId="1">#REF!</definedName>
    <definedName name="เสาธง" localSheetId="5">#REF!</definedName>
    <definedName name="เสาธง">#REF!</definedName>
    <definedName name="แ" localSheetId="1">#REF!</definedName>
    <definedName name="แ">#REF!</definedName>
    <definedName name="แก" localSheetId="1">#REF!</definedName>
    <definedName name="แก">#REF!</definedName>
    <definedName name="แผนงาน" localSheetId="1">#REF!</definedName>
    <definedName name="แผนงาน">#REF!</definedName>
    <definedName name="แสง" localSheetId="1">[21]boq!#REF!</definedName>
    <definedName name="แสง">[21]boq!#REF!</definedName>
    <definedName name="แสงสว_างห_องประช_ม" localSheetId="1">[51]boq!#REF!</definedName>
    <definedName name="แสงสว_างห_องประช_ม">[51]boq!#REF!</definedName>
    <definedName name="แสงสว่างห้องประชุม" localSheetId="1">[14]boq!#REF!</definedName>
    <definedName name="แสงสว่างห้องประชุม">[14]boq!#REF!</definedName>
    <definedName name="ใช_" localSheetId="1">#REF!</definedName>
    <definedName name="ใช_">#REF!</definedName>
    <definedName name="ใบ">{"'SUMMATION'!$B$2:$I$2"}</definedName>
    <definedName name="ไม้กระบาก">[10]แหล่งวัสดุ!$J$84</definedName>
    <definedName name="ไม้คร่าว">[10]แหล่งวัสดุ!$J$82</definedName>
    <definedName name="ไม้คิ้ว">[10]แหล่งวัสดุ!$J$81</definedName>
    <definedName name="ก_ปญ" localSheetId="1">#REF!</definedName>
    <definedName name="ก_ปญ">#REF!</definedName>
    <definedName name="ก3" localSheetId="1">#REF!</definedName>
    <definedName name="ก3">#REF!</definedName>
    <definedName name="กเ" localSheetId="1">#REF!</definedName>
    <definedName name="กเ">#REF!</definedName>
    <definedName name="กก" hidden="1">{#N/A,#N/A,FALSE,"CCTV"}</definedName>
    <definedName name="กกกกก" localSheetId="1">#REF!</definedName>
    <definedName name="กกกกก">#REF!</definedName>
    <definedName name="กราวน์" localSheetId="1">[14]boq!#REF!</definedName>
    <definedName name="กราวน์">[14]boq!#REF!</definedName>
    <definedName name="กราวน_" localSheetId="1">[51]boq!#REF!</definedName>
    <definedName name="กราวน_">[51]boq!#REF!</definedName>
    <definedName name="กสาเวสกหเ">{"'SUMMATION'!$B$2:$I$2"}</definedName>
    <definedName name="ค1" localSheetId="1">#REF!</definedName>
    <definedName name="ค1" localSheetId="5">#REF!</definedName>
    <definedName name="ค1">#REF!</definedName>
    <definedName name="ค2" localSheetId="1">#REF!</definedName>
    <definedName name="ค2" localSheetId="5">#REF!</definedName>
    <definedName name="ค2">#REF!</definedName>
    <definedName name="ค3" localSheetId="1">#REF!</definedName>
    <definedName name="ค3" localSheetId="5">#REF!</definedName>
    <definedName name="ค3">#REF!</definedName>
    <definedName name="ค4" localSheetId="1">#REF!</definedName>
    <definedName name="ค4" localSheetId="5">#REF!</definedName>
    <definedName name="ค4">#REF!</definedName>
    <definedName name="ค5" localSheetId="1">#REF!</definedName>
    <definedName name="ค5">#REF!</definedName>
    <definedName name="คด1">[52]อัตราราคางาน!$F$12</definedName>
    <definedName name="คย1">[52]อัตราราคางาน!$F$11</definedName>
    <definedName name="คสล1">[52]อัตราราคางาน!$F$10</definedName>
    <definedName name="คานขวาง___Cross_Beam" localSheetId="1">#REF!</definedName>
    <definedName name="คานขวาง___Cross_Beam">#REF!</definedName>
    <definedName name="คานทางยาวรูปตัวไอ___I___Girder___รวม_Diaphragm" localSheetId="1">#REF!</definedName>
    <definedName name="คานทางยาวรูปตัวไอ___I___Girder___รวม_Diaphragm">#REF!</definedName>
    <definedName name="คำบรรยาย" localSheetId="1">#REF!</definedName>
    <definedName name="คำบรรยาย">#REF!</definedName>
    <definedName name="ง" localSheetId="1">#REF!</definedName>
    <definedName name="ง">#REF!</definedName>
    <definedName name="งวดงาน" localSheetId="1">#REF!</definedName>
    <definedName name="งวดงาน">#REF!</definedName>
    <definedName name="งาน_Asphalt" localSheetId="1">#REF!</definedName>
    <definedName name="งาน_Asphalt">#REF!</definedName>
    <definedName name="งาน_Bridge_Accessories" localSheetId="1">#REF!</definedName>
    <definedName name="งาน_Bridge_Accessories">#REF!</definedName>
    <definedName name="งาน_Deck_Slab" localSheetId="1">#REF!</definedName>
    <definedName name="งาน_Deck_Slab">#REF!</definedName>
    <definedName name="งานโครงสร้างเชิงลาดทางยกระดับ___Elevated_Approach" localSheetId="1">#REF!</definedName>
    <definedName name="งานโครงสร้างเชิงลาดทางยกระดับ___Elevated_Approach">#REF!</definedName>
    <definedName name="งานโครงสร้างอื่นๆ" localSheetId="1">#REF!</definedName>
    <definedName name="งานโครงสร้างอื่นๆ">#REF!</definedName>
    <definedName name="งานไฟฟ้าแสงสว่าง" localSheetId="1">#REF!</definedName>
    <definedName name="งานไฟฟ้าแสงสว่าง">#REF!</definedName>
    <definedName name="งานไฟฟ้าแสงสว่างบนสะพาน" localSheetId="1">#REF!</definedName>
    <definedName name="งานไฟฟ้าแสงสว่างบนสะพาน">#REF!</definedName>
    <definedName name="งานคันหินทางเท้าและราวกันชน" localSheetId="1">#REF!</definedName>
    <definedName name="งานคันหินทางเท้าและราวกันชน">#REF!</definedName>
    <definedName name="งานจราจรสงเคราะห์" localSheetId="1">#REF!</definedName>
    <definedName name="งานจราจรสงเคราะห์">#REF!</definedName>
    <definedName name="งานดินและงานทาง" localSheetId="1">#REF!</definedName>
    <definedName name="งานดินและงานทาง">#REF!</definedName>
    <definedName name="งานถนน" localSheetId="1">#REF!</definedName>
    <definedName name="งานถนน">#REF!</definedName>
    <definedName name="งานท__วไป" localSheetId="1">[53]ภูมิทัศน์!#REF!</definedName>
    <definedName name="งานท__วไป">[53]ภูมิทัศน์!#REF!</definedName>
    <definedName name="งานบ_วเช_งผน_ง" localSheetId="1">[53]ภูมิทัศน์!#REF!</definedName>
    <definedName name="งานบ_วเช_งผน_ง">[53]ภูมิทัศน์!#REF!</definedName>
    <definedName name="งานประต_หน_าต_าง" localSheetId="1">[53]ภูมิทัศน์!#REF!</definedName>
    <definedName name="งานประต_หน_าต_าง">[53]ภูมิทัศน์!#REF!</definedName>
    <definedName name="งานผน_ง" localSheetId="1">[53]ภูมิทัศน์!#REF!</definedName>
    <definedName name="งานผน_ง">[53]ภูมิทัศน์!#REF!</definedName>
    <definedName name="งานฝ_าเพดาน" localSheetId="1">[53]ภูมิทัศน์!#REF!</definedName>
    <definedName name="งานฝ_าเพดาน">[53]ภูมิทัศน์!#REF!</definedName>
    <definedName name="งานพ__น" localSheetId="1">[53]ภูมิทัศน์!#REF!</definedName>
    <definedName name="งานพ__น">[53]ภูมิทัศน์!#REF!</definedName>
    <definedName name="งานระบบระบายน้ำ_At_Grade" localSheetId="1">#REF!</definedName>
    <definedName name="งานระบบระบายน้ำ_At_Grade">#REF!</definedName>
    <definedName name="งานระบายน้ำบนสะพาน" localSheetId="1">#REF!</definedName>
    <definedName name="งานระบายน้ำบนสะพาน">#REF!</definedName>
    <definedName name="งานราวกันชน" localSheetId="1">#REF!</definedName>
    <definedName name="งานราวกันชน">#REF!</definedName>
    <definedName name="งานส_ขภ_ณฑ_" localSheetId="1">[53]ภูมิทัศน์!#REF!</definedName>
    <definedName name="งานส_ขภ_ณฑ_">[53]ภูมิทัศน์!#REF!</definedName>
    <definedName name="งานหล_งคา" localSheetId="1">[53]ภูมิทัศน์!#REF!</definedName>
    <definedName name="งานหล_งคา">[53]ภูมิทัศน์!#REF!</definedName>
    <definedName name="จ_ดสร_าง" localSheetId="1">#REF!</definedName>
    <definedName name="จ_ดสร_าง">#REF!</definedName>
    <definedName name="ชื่องาน">'[54]ราคากลาง 2'!$A$2</definedName>
    <definedName name="ฐานราก___Footing" localSheetId="1">#REF!</definedName>
    <definedName name="ฐานราก___Footing">#REF!</definedName>
    <definedName name="ด">{"'SUMMATION'!$B$2:$I$2"}</definedName>
    <definedName name="ด5f">[55]รายละเอียด!$E$5</definedName>
    <definedName name="ดเ" localSheetId="1">#REF!</definedName>
    <definedName name="ดเ">#REF!</definedName>
    <definedName name="ดด" localSheetId="1">#REF!</definedName>
    <definedName name="ดด">#REF!</definedName>
    <definedName name="ตะปู">[10]แหล่งวัสดุ!$J$91</definedName>
    <definedName name="ทย">[56]ท่อส่งน้ำ!$P$51</definedName>
    <definedName name="น10" localSheetId="1">#REF!</definedName>
    <definedName name="น10">#REF!</definedName>
    <definedName name="น11" localSheetId="1">#REF!</definedName>
    <definedName name="น11">#REF!</definedName>
    <definedName name="น12" localSheetId="1">#REF!</definedName>
    <definedName name="น12">#REF!</definedName>
    <definedName name="น4" localSheetId="1">#REF!</definedName>
    <definedName name="น4">#REF!</definedName>
    <definedName name="น5" localSheetId="1">#REF!</definedName>
    <definedName name="น5">#REF!</definedName>
    <definedName name="น5_" localSheetId="1">#REF!</definedName>
    <definedName name="น5_">#REF!</definedName>
    <definedName name="น6" localSheetId="1">#REF!</definedName>
    <definedName name="น6">#REF!</definedName>
    <definedName name="น7" localSheetId="1">#REF!</definedName>
    <definedName name="น7">#REF!</definedName>
    <definedName name="น8" localSheetId="1">#REF!</definedName>
    <definedName name="น8">#REF!</definedName>
    <definedName name="ป" localSheetId="1">#REF!</definedName>
    <definedName name="ป">#REF!</definedName>
    <definedName name="ปก32">{"'SUMMATION'!$B$2:$I$2"}</definedName>
    <definedName name="ปปป" localSheetId="1">[57]boq!#REF!</definedName>
    <definedName name="ปปป">[57]boq!#REF!</definedName>
    <definedName name="ปร.4">{"'SUMMATION'!$B$2:$I$2"}</definedName>
    <definedName name="ปร.4ก" localSheetId="1">#REF!</definedName>
    <definedName name="ปร.4ก">#REF!</definedName>
    <definedName name="พ222" localSheetId="1">#REF!</definedName>
    <definedName name="พ222">#REF!</definedName>
    <definedName name="ฟ">'[58]SH-A'!$C$1:$G$600</definedName>
    <definedName name="ฟ1" localSheetId="1">#REF!</definedName>
    <definedName name="ฟ1">#REF!</definedName>
    <definedName name="ฟ700" localSheetId="1">[40]LITF!#REF!</definedName>
    <definedName name="ฟ700">[40]LITF!#REF!</definedName>
    <definedName name="ฟฟ">{"'SUMMATION'!$B$2:$I$2"}</definedName>
    <definedName name="ฟห">'[59]SH-F'!$C$1:$G$600</definedName>
    <definedName name="ภาพและเส_ยง" localSheetId="1">[51]boq!#REF!</definedName>
    <definedName name="ภาพและเส_ยง">[51]boq!#REF!</definedName>
    <definedName name="ภาพและเสียง" localSheetId="1">[14]boq!#REF!</definedName>
    <definedName name="ภาพและเสียง">[14]boq!#REF!</definedName>
    <definedName name="ม.3" localSheetId="1">#REF!</definedName>
    <definedName name="ม.3">#REF!</definedName>
    <definedName name="มบ1" localSheetId="1">#REF!</definedName>
    <definedName name="มบ1" localSheetId="5">#REF!</definedName>
    <definedName name="มบ1">#REF!</definedName>
    <definedName name="มบ2" localSheetId="1">#REF!</definedName>
    <definedName name="มบ2" localSheetId="5">#REF!</definedName>
    <definedName name="มบ2">#REF!</definedName>
    <definedName name="มบ3" localSheetId="1">#REF!</definedName>
    <definedName name="มบ3" localSheetId="5">#REF!</definedName>
    <definedName name="มบ3">#REF!</definedName>
    <definedName name="ย_ปญ" localSheetId="1">#REF!</definedName>
    <definedName name="ย_ปญ">#REF!</definedName>
    <definedName name="ย_รฝ" localSheetId="1">#REF!</definedName>
    <definedName name="ย_รฝ">#REF!</definedName>
    <definedName name="ย_รฝ1" localSheetId="1">#REF!</definedName>
    <definedName name="ย_รฝ1">#REF!</definedName>
    <definedName name="ย_รฝ2" localSheetId="1">#REF!</definedName>
    <definedName name="ย_รฝ2">#REF!</definedName>
    <definedName name="ย10" localSheetId="1">#REF!</definedName>
    <definedName name="ย10">#REF!</definedName>
    <definedName name="ย11" localSheetId="1">#REF!</definedName>
    <definedName name="ย11">#REF!</definedName>
    <definedName name="ย3">[60]ทำนบดิน!$DH$16</definedName>
    <definedName name="ย5" localSheetId="1">#REF!</definedName>
    <definedName name="ย5">#REF!</definedName>
    <definedName name="ย6" localSheetId="1">#REF!</definedName>
    <definedName name="ย6">#REF!</definedName>
    <definedName name="ย7" localSheetId="1">#REF!</definedName>
    <definedName name="ย7">#REF!</definedName>
    <definedName name="ย8" localSheetId="1">#REF!</definedName>
    <definedName name="ย8">#REF!</definedName>
    <definedName name="ย9" localSheetId="1">#REF!</definedName>
    <definedName name="ย9">#REF!</definedName>
    <definedName name="ร5" localSheetId="1">#REF!</definedName>
    <definedName name="ร5">#REF!</definedName>
    <definedName name="ร6" localSheetId="1">#REF!</definedName>
    <definedName name="ร6">#REF!</definedName>
    <definedName name="รวมทุกงาน" localSheetId="1">[14]boq!#REF!</definedName>
    <definedName name="รวมทุกงาน">[14]boq!#REF!</definedName>
    <definedName name="ระยะทาง">[10]INPUT!$F$26</definedName>
    <definedName name="ราคา" localSheetId="1">#REF!</definedName>
    <definedName name="ราคา">#REF!</definedName>
    <definedName name="ราคากลาง" localSheetId="1">#REF!</definedName>
    <definedName name="ราคากลาง">#REF!</definedName>
    <definedName name="ราคาต่อหน่วย" localSheetId="1">#REF!</definedName>
    <definedName name="ราคาต่อหน่วย">#REF!</definedName>
    <definedName name="ราคาต่อหน่วยน็อต" localSheetId="1">#REF!</definedName>
    <definedName name="ราคาต่อหน่วยน็อต">#REF!</definedName>
    <definedName name="ราคาต่อหน่วยสตัด" localSheetId="1">#REF!</definedName>
    <definedName name="ราคาต่อหน่วยสตัด">#REF!</definedName>
    <definedName name="ราย">{"'ค่าแรงช่าง'!$A$1:$H$57"}</definedName>
    <definedName name="ลวดผูกเหล็ก">[10]แหล่งวัสดุ!$J$53</definedName>
    <definedName name="วววววววว" localSheetId="1">#REF!</definedName>
    <definedName name="วววววววว">#REF!</definedName>
    <definedName name="ววววววววว" localSheetId="1">#REF!</definedName>
    <definedName name="ววววววววว">#REF!</definedName>
    <definedName name="วันที่" localSheetId="1">!#REF!</definedName>
    <definedName name="วันที่">!#REF!</definedName>
    <definedName name="ศาลปกครอง" localSheetId="1">#REF!</definedName>
    <definedName name="ศาลปกครอง">#REF!</definedName>
    <definedName name="ส6" localSheetId="1">#REF!</definedName>
    <definedName name="ส6">#REF!</definedName>
    <definedName name="ส7" localSheetId="1">#REF!</definedName>
    <definedName name="ส7">#REF!</definedName>
    <definedName name="ส8" localSheetId="1">#REF!</definedName>
    <definedName name="ส8">#REF!</definedName>
    <definedName name="ส9" localSheetId="1">#REF!</definedName>
    <definedName name="ส9">#REF!</definedName>
    <definedName name="สถานที่">'[54]งานซ๋อมพื้นคอนกรีต 1'!$N$2</definedName>
    <definedName name="สรุปค่าก่อสร้าง3" localSheetId="1">[14]boq!#REF!</definedName>
    <definedName name="สรุปค่าก่อสร้าง3">[14]boq!#REF!</definedName>
    <definedName name="ส่วนต่าง" localSheetId="1" hidden="1">[61]PL!#REF!</definedName>
    <definedName name="ส่วนต่าง" hidden="1">[61]PL!#REF!</definedName>
    <definedName name="ห" localSheetId="1">#REF!</definedName>
    <definedName name="ห">#REF!</definedName>
    <definedName name="หไฟนยาป" localSheetId="1">#REF!</definedName>
    <definedName name="หไฟนยาป">#REF!</definedName>
    <definedName name="หค1" localSheetId="1">#REF!</definedName>
    <definedName name="หค1">#REF!</definedName>
    <definedName name="หท1">[52]อัตราราคางาน!$F$16</definedName>
    <definedName name="หร1">[52]อัตราราคางาน!$F$15</definedName>
    <definedName name="หห" localSheetId="1">#REF!</definedName>
    <definedName name="หห">#REF!</definedName>
    <definedName name="หหห" hidden="1">{#N/A,#N/A,FALSE,"CCTV"}</definedName>
    <definedName name="หหาหหา" localSheetId="1">[62]PL!#REF!</definedName>
    <definedName name="หหาหหา">[62]PL!#REF!</definedName>
    <definedName name="견적조건" localSheetId="1" hidden="1">#REF!</definedName>
    <definedName name="견적조건" hidden="1">#REF!</definedName>
    <definedName name="부대공사" localSheetId="1" hidden="1">#REF!</definedName>
    <definedName name="부대공사" hidden="1">#REF!</definedName>
  </definedNames>
  <calcPr calcId="191029"/>
</workbook>
</file>

<file path=xl/calcChain.xml><?xml version="1.0" encoding="utf-8"?>
<calcChain xmlns="http://schemas.openxmlformats.org/spreadsheetml/2006/main">
  <c r="H55" i="16" l="1"/>
  <c r="I55" i="16" s="1"/>
  <c r="H50" i="16"/>
  <c r="I50" i="16" s="1"/>
  <c r="I51" i="16" s="1"/>
  <c r="H46" i="16"/>
  <c r="I46" i="16" s="1"/>
  <c r="H37" i="16"/>
  <c r="I37" i="16" s="1"/>
  <c r="H36" i="16"/>
  <c r="H32" i="16"/>
  <c r="I32" i="16" s="1"/>
  <c r="H28" i="16"/>
  <c r="I28" i="16" s="1"/>
  <c r="H20" i="16"/>
  <c r="I20" i="16" s="1"/>
  <c r="I22" i="16" s="1"/>
  <c r="H38" i="16" l="1"/>
  <c r="I38" i="16" s="1"/>
  <c r="I36" i="16"/>
  <c r="I39" i="16" s="1"/>
  <c r="H25" i="16"/>
  <c r="I25" i="16" s="1"/>
  <c r="H26" i="16"/>
  <c r="I26" i="16" s="1"/>
  <c r="H54" i="16"/>
  <c r="I54" i="16" s="1"/>
  <c r="H27" i="16"/>
  <c r="I27" i="16" s="1"/>
  <c r="H44" i="16"/>
  <c r="I44" i="16" s="1"/>
  <c r="H31" i="16" l="1"/>
  <c r="I31" i="16" s="1"/>
  <c r="H30" i="16"/>
  <c r="I30" i="16" s="1"/>
  <c r="H53" i="16"/>
  <c r="I53" i="16" s="1"/>
  <c r="I56" i="16" s="1"/>
  <c r="I57" i="16" s="1"/>
  <c r="H45" i="16"/>
  <c r="I45" i="16" s="1"/>
  <c r="I47" i="16" s="1"/>
  <c r="I48" i="16" s="1"/>
  <c r="I33" i="16" l="1"/>
  <c r="I34" i="16" s="1"/>
  <c r="I58" i="16" s="1"/>
  <c r="I24" i="6" l="1"/>
  <c r="I25" i="6"/>
  <c r="I26" i="6"/>
  <c r="I27" i="6"/>
  <c r="I28" i="6"/>
  <c r="I29" i="6"/>
  <c r="I30" i="6" l="1"/>
  <c r="I31" i="6"/>
  <c r="I32" i="6" s="1"/>
  <c r="E42" i="4"/>
  <c r="H11" i="4" l="1"/>
  <c r="G72" i="4" l="1"/>
  <c r="H72" i="4" s="1"/>
  <c r="I72" i="4" s="1"/>
  <c r="F72" i="4"/>
  <c r="G63" i="4"/>
  <c r="H63" i="4" s="1"/>
  <c r="I63" i="4" s="1"/>
  <c r="F63" i="4"/>
  <c r="G49" i="4"/>
  <c r="H49" i="4" s="1"/>
  <c r="I49" i="4" s="1"/>
  <c r="F49" i="4"/>
  <c r="G81" i="6"/>
  <c r="D13" i="15" l="1"/>
  <c r="G47" i="4"/>
  <c r="F67" i="4" l="1"/>
  <c r="F68" i="4" s="1"/>
  <c r="G67" i="4"/>
  <c r="G71" i="4"/>
  <c r="F54" i="4"/>
  <c r="H67" i="4" l="1"/>
  <c r="I67" i="4" s="1"/>
  <c r="I68" i="4" s="1"/>
  <c r="K29" i="13" l="1"/>
  <c r="K7" i="13"/>
  <c r="R9" i="13"/>
  <c r="V9" i="13" s="1"/>
  <c r="K9" i="13" s="1"/>
  <c r="R8" i="13"/>
  <c r="V8" i="13" s="1"/>
  <c r="K8" i="13" s="1"/>
  <c r="K10" i="13" l="1"/>
  <c r="K12" i="13" s="1"/>
  <c r="K14" i="13" s="1"/>
  <c r="K15" i="13" s="1"/>
  <c r="E43" i="4" s="1"/>
  <c r="E47" i="4" s="1"/>
  <c r="H47" i="4" s="1"/>
  <c r="I47" i="4" s="1"/>
  <c r="E55" i="4"/>
  <c r="E61" i="4" l="1"/>
  <c r="F47" i="4"/>
  <c r="E70" i="4"/>
  <c r="G26" i="5"/>
  <c r="G88" i="6"/>
  <c r="G89" i="6" l="1"/>
  <c r="G90" i="6" s="1"/>
  <c r="F26" i="5"/>
  <c r="F70" i="4"/>
  <c r="F11" i="5" l="1"/>
  <c r="F27" i="5"/>
  <c r="F24" i="5"/>
  <c r="H57" i="6" s="1"/>
  <c r="I57" i="6" s="1"/>
  <c r="I58" i="6" s="1"/>
  <c r="I59" i="6" l="1"/>
  <c r="I60" i="6" s="1"/>
  <c r="N3" i="6" s="1"/>
  <c r="F25" i="5"/>
  <c r="F10" i="5" s="1"/>
  <c r="G55" i="4" l="1"/>
  <c r="H55" i="4" s="1"/>
  <c r="G54" i="4"/>
  <c r="H54" i="4" s="1"/>
  <c r="I54" i="4" s="1"/>
  <c r="G37" i="4"/>
  <c r="H37" i="4" s="1"/>
  <c r="I37" i="4" s="1"/>
  <c r="I39" i="4" s="1"/>
  <c r="F37" i="4"/>
  <c r="F39" i="4" s="1"/>
  <c r="D55" i="4"/>
  <c r="F55" i="4" s="1"/>
  <c r="I55" i="4" l="1"/>
  <c r="F45" i="4"/>
  <c r="G70" i="4"/>
  <c r="H70" i="4" s="1"/>
  <c r="I70" i="4" s="1"/>
  <c r="G62" i="4"/>
  <c r="G61" i="4"/>
  <c r="H61" i="4" s="1"/>
  <c r="G53" i="4"/>
  <c r="H53" i="4" s="1"/>
  <c r="G48" i="4"/>
  <c r="G45" i="4"/>
  <c r="H45" i="4" s="1"/>
  <c r="I45" i="4" s="1"/>
  <c r="G42" i="4"/>
  <c r="H42" i="4" s="1"/>
  <c r="G43" i="4"/>
  <c r="H43" i="4" s="1"/>
  <c r="G44" i="4"/>
  <c r="G9" i="4"/>
  <c r="D62" i="4" l="1"/>
  <c r="D44" i="4"/>
  <c r="E26" i="13" l="1"/>
  <c r="G26" i="13" s="1"/>
  <c r="E25" i="13"/>
  <c r="G25" i="13" s="1"/>
  <c r="E24" i="13"/>
  <c r="G24" i="13" s="1"/>
  <c r="E23" i="13"/>
  <c r="G23" i="13" s="1"/>
  <c r="E22" i="13"/>
  <c r="G22" i="13" s="1"/>
  <c r="E21" i="13"/>
  <c r="G21" i="13" s="1"/>
  <c r="K20" i="13" l="1"/>
  <c r="K28" i="13" s="1"/>
  <c r="D43" i="4"/>
  <c r="I43" i="4" s="1"/>
  <c r="K30" i="13" l="1"/>
  <c r="E44" i="4" s="1"/>
  <c r="H44" i="4" s="1"/>
  <c r="I44" i="4" s="1"/>
  <c r="F43" i="4"/>
  <c r="E62" i="4" l="1"/>
  <c r="H62" i="4" s="1"/>
  <c r="I62" i="4" s="1"/>
  <c r="E71" i="4"/>
  <c r="H71" i="4" s="1"/>
  <c r="I71" i="4" s="1"/>
  <c r="I73" i="4" s="1"/>
  <c r="I74" i="4" s="1"/>
  <c r="H10" i="4" s="1"/>
  <c r="F44" i="4"/>
  <c r="E48" i="4"/>
  <c r="H48" i="4" s="1"/>
  <c r="H14" i="5"/>
  <c r="I14" i="5" s="1"/>
  <c r="F71" i="4" l="1"/>
  <c r="F73" i="4" s="1"/>
  <c r="F74" i="4" s="1"/>
  <c r="F62" i="4"/>
  <c r="F22" i="5"/>
  <c r="I22" i="5" s="1"/>
  <c r="F21" i="5"/>
  <c r="I21" i="5" s="1"/>
  <c r="F20" i="5"/>
  <c r="I20" i="5" s="1"/>
  <c r="F19" i="5"/>
  <c r="I19" i="5" s="1"/>
  <c r="F18" i="5"/>
  <c r="I18" i="5" s="1"/>
  <c r="H15" i="5"/>
  <c r="F14" i="5"/>
  <c r="F15" i="5" s="1"/>
  <c r="B9" i="5"/>
  <c r="B16" i="5" s="1"/>
  <c r="B8" i="5"/>
  <c r="B14" i="5" s="1"/>
  <c r="D61" i="4"/>
  <c r="I61" i="4" s="1"/>
  <c r="I64" i="4" s="1"/>
  <c r="D53" i="4"/>
  <c r="I53" i="4" s="1"/>
  <c r="I56" i="4" s="1"/>
  <c r="D48" i="4"/>
  <c r="I48" i="4" s="1"/>
  <c r="D42" i="4"/>
  <c r="I42" i="4" s="1"/>
  <c r="I65" i="4" l="1"/>
  <c r="H9" i="4" s="1"/>
  <c r="F10" i="4"/>
  <c r="I50" i="4"/>
  <c r="I51" i="4" s="1"/>
  <c r="I75" i="4" s="1"/>
  <c r="F53" i="4"/>
  <c r="F56" i="4" s="1"/>
  <c r="F61" i="4"/>
  <c r="F64" i="4" s="1"/>
  <c r="F48" i="4"/>
  <c r="F42" i="4"/>
  <c r="H8" i="5"/>
  <c r="I8" i="5" s="1"/>
  <c r="I15" i="5"/>
  <c r="F17" i="5"/>
  <c r="F23" i="5" s="1"/>
  <c r="F28" i="5" s="1"/>
  <c r="F12" i="4" s="1"/>
  <c r="H12" i="4" s="1"/>
  <c r="F65" i="4" l="1"/>
  <c r="F9" i="4" s="1"/>
  <c r="F50" i="4"/>
  <c r="F51" i="4" s="1"/>
  <c r="F8" i="4" s="1"/>
  <c r="I17" i="5"/>
  <c r="I23" i="5"/>
  <c r="H12" i="5"/>
  <c r="H8" i="4" l="1"/>
  <c r="H13" i="4" s="1"/>
  <c r="F75" i="4"/>
  <c r="D12" i="15"/>
  <c r="F13" i="4"/>
  <c r="F9" i="5"/>
  <c r="F12" i="5" s="1"/>
  <c r="C14" i="4" l="1"/>
  <c r="I9" i="5"/>
  <c r="I12" i="5" s="1"/>
  <c r="G10" i="4" l="1"/>
  <c r="D17" i="15" l="1"/>
</calcChain>
</file>

<file path=xl/sharedStrings.xml><?xml version="1.0" encoding="utf-8"?>
<sst xmlns="http://schemas.openxmlformats.org/spreadsheetml/2006/main" count="484" uniqueCount="227">
  <si>
    <t>ลำดับ</t>
  </si>
  <si>
    <t>รายการ</t>
  </si>
  <si>
    <t>หมายเหตุ</t>
  </si>
  <si>
    <t>ที่</t>
  </si>
  <si>
    <t>สรุป</t>
  </si>
  <si>
    <t>ค่างานต้นทุน</t>
  </si>
  <si>
    <t>เงื่อนไข</t>
  </si>
  <si>
    <t>เงินล่วงหน้าจ่าย</t>
  </si>
  <si>
    <t>เงินประกันผลงานหัก</t>
  </si>
  <si>
    <t>ดอกเบี้ยเงินกู้</t>
  </si>
  <si>
    <t>งานจราจรและอำนวยความปลอดภัย</t>
  </si>
  <si>
    <t>ชื่อโครงการ/งานก่อสร้าง : โครงการก่อสร้างรางระบายน้ำฝนทางเข้าถนน SR1.1</t>
  </si>
  <si>
    <t xml:space="preserve">โครงการ : ปรับปรุงรางระบายน้ำฝน ถนน SR1.1 </t>
  </si>
  <si>
    <t>สำนักงานท่าเรืออุตสาหกรรมมาบตาพุด จังหวัดระยอง</t>
  </si>
  <si>
    <t>จำนวน</t>
  </si>
  <si>
    <t>หน่วย</t>
  </si>
  <si>
    <t>ค่าวัสดุ</t>
  </si>
  <si>
    <t>ค่าแรงงาน</t>
  </si>
  <si>
    <t>รวมค่าวัสดุ</t>
  </si>
  <si>
    <t>ราคาต่อหน่วย</t>
  </si>
  <si>
    <t>รวมค่าแรงงาน</t>
  </si>
  <si>
    <t>และแรงงาน</t>
  </si>
  <si>
    <t>งานก่อสร้างรางระบายน้ำฝนทางเข้าถนน SR1.1</t>
  </si>
  <si>
    <t>งานก่อสร้ารางระบายน้ำรูปตัวยู</t>
  </si>
  <si>
    <t>งานรางระบายน้ำสี่เหลี่ยมคางหมู</t>
  </si>
  <si>
    <t>งานดาดคอนกรีตบริเวณปลายรางสี่เหลี่ยมคางหมู</t>
  </si>
  <si>
    <t>รวมงานก่อสร้างรางระบายน้ำฝนทางเข้าถนน SR1.1</t>
  </si>
  <si>
    <t>งานรื้อถอนรางระบายน้ำเดิม</t>
  </si>
  <si>
    <t>เมตร</t>
  </si>
  <si>
    <t>รวมราคารายการที่ 1.1</t>
  </si>
  <si>
    <t>งานก่อสร้างรางระบายน้ำใหม่</t>
  </si>
  <si>
    <t>ความลึก 0.40-0.427 คิดเฉลี่ย 0.4135 ยาว 130.229 เมตร</t>
  </si>
  <si>
    <t>ตร.ม</t>
  </si>
  <si>
    <t>ลบ.ม</t>
  </si>
  <si>
    <t>กก.</t>
  </si>
  <si>
    <t xml:space="preserve">                -  คอนกรีต 240 ksc (cylinder)</t>
  </si>
  <si>
    <t>รวมราคารายการที่ 1.2</t>
  </si>
  <si>
    <t>รวมราคารายการที่ 1</t>
  </si>
  <si>
    <t>งานรื้อถอนรางระบายน้ำเดิม หนา 0.06 ม.</t>
  </si>
  <si>
    <t>รวมราคารายการที่ 2.1</t>
  </si>
  <si>
    <t>งานก่อสร้างรางระบายน้ำใหม่ หนา 0.08 ม. ยาว 308.159 ม.</t>
  </si>
  <si>
    <t>ความกว้างก้นราง 2.019 - 1.788 ม. คิดเฉลี่ย 1.90 ม.</t>
  </si>
  <si>
    <t>ความกว้างปากราง 3.30 ม. (ไม่รวมขอบราง)</t>
  </si>
  <si>
    <t>ความลึกราง 0.427-0.504 คิดเฉลี่ย 0.466 ม.</t>
  </si>
  <si>
    <t>รวมราคารายการที่ 2.2</t>
  </si>
  <si>
    <t>รวมราคารายการที่ 2</t>
  </si>
  <si>
    <t>งานรื้อรางดาดคอนกรีตเดิม</t>
  </si>
  <si>
    <t>รวมราคารายการที่ 3.1</t>
  </si>
  <si>
    <t>งานดาดคอนกรีตใหม่ยาว 7.70 เมตร</t>
  </si>
  <si>
    <t>รวมราคารายการที่ 3.2</t>
  </si>
  <si>
    <t>รวมราคารายการที่ 3</t>
  </si>
  <si>
    <t>หน่วย : บาท</t>
  </si>
  <si>
    <t>เหตุผลและความจำเป็นที่ต้องมีค่าใช้จ่ายพิเศษตามข้อกำหนดฯ</t>
  </si>
  <si>
    <t>รวม</t>
  </si>
  <si>
    <t>- ค่าป้ายเตือน ขนาด 0.45x0.45 ม.</t>
  </si>
  <si>
    <t>ชุด</t>
  </si>
  <si>
    <t>- ค่าป้ายเตือนเขตก่อสร้าง ขนาด 0.60x1.80 ม.</t>
  </si>
  <si>
    <t>- ค่าป้ายเตือนทางเบี่ยง ขนาด 0.90x1.80 ม.</t>
  </si>
  <si>
    <t>- ค่าโคมไฟกระพริบสีเหลือง</t>
  </si>
  <si>
    <t>- ค่าโคมไฟฟลูออเรสเซนต์ 30 วัตต์</t>
  </si>
  <si>
    <t>- ค่ากรวยจราจร 80 ซม.</t>
  </si>
  <si>
    <t>แบบสรุปค่าใช้จ่ายพิเศษตามข้อกำหนดฯ</t>
  </si>
  <si>
    <t>ประเภทงาน :</t>
  </si>
  <si>
    <t>สถานที่ก่อสร้าง : ท่าเรืออุตสาหกรรมมาบตาพุด</t>
  </si>
  <si>
    <t>แบบเลขที่ :</t>
  </si>
  <si>
    <t>หน่วยงานเจ้าของโครงการ : สำนักงานนิคมอุตสาหกรรมมาบตาพุด การนิคมอุตสาหกรรมแห่งประเทศไทย</t>
  </si>
  <si>
    <t>ประมาณราคาตามแบบ ปร.4 จำนวน แผ่น</t>
  </si>
  <si>
    <t>ชื่อโครงการ</t>
  </si>
  <si>
    <t xml:space="preserve"> ปรับปรุงรางระบายน้ำฝน ถนน SR1.1 </t>
  </si>
  <si>
    <t>สถานที่ก่อสร้าง</t>
  </si>
  <si>
    <t>ท่าเรืออุตสาหกรรมมาบตาพุด</t>
  </si>
  <si>
    <t>แบบเลขที่</t>
  </si>
  <si>
    <t>หน่วยงานเจ้าของโครงการ</t>
  </si>
  <si>
    <t>คำนวณราคากลางโดย</t>
  </si>
  <si>
    <t>คณะกรรมการกำหนดราคากลางงานก่อสร้างสายงานปฏิบัติการ 3</t>
  </si>
  <si>
    <t>เมื่อวันที่</t>
  </si>
  <si>
    <t>รายการค่าใช้จ่าย</t>
  </si>
  <si>
    <t>บาท</t>
  </si>
  <si>
    <t>รวมค่าใช้จ่าย</t>
  </si>
  <si>
    <t>ค่าภาษีมูลค่าเพิ่ม</t>
  </si>
  <si>
    <t>ค่าใช้จ่ายรวมภาษีมูลค่าเพิ่ม</t>
  </si>
  <si>
    <t>เหตุผลและความจำเป็นที่ต้องมีค่าใช้จ่ายพิเศษตามข้อกำหนดฯ รายการนี้</t>
  </si>
  <si>
    <t>เพื่อความปลอดภัยของประชาชนและผู้ปฏิบัติงานให้เป็นไปตามมาตรฐานความปลอดภัยในการทำงาน</t>
  </si>
  <si>
    <t>รายละเอียดการคำนวณ</t>
  </si>
  <si>
    <t>ป้ายเตือน</t>
  </si>
  <si>
    <t>ค่า Factor F ของค่างานต้นทุน A = D - {(D - E) x (A - B) / (C - B)}</t>
  </si>
  <si>
    <t>ค่าภาษีมูลค่าเพิ่ม (VAT)</t>
  </si>
  <si>
    <t>งานก่อสร้างทาง</t>
  </si>
  <si>
    <t>Item</t>
  </si>
  <si>
    <t>Definition</t>
  </si>
  <si>
    <t>Value</t>
  </si>
  <si>
    <t>A</t>
  </si>
  <si>
    <t>ค่างานต้นทุนที่ต้องการหา Factor F</t>
  </si>
  <si>
    <t>B</t>
  </si>
  <si>
    <t>ค่างานต้นทุนขั้นต่ำ (ขอบล่าง)</t>
  </si>
  <si>
    <t>C</t>
  </si>
  <si>
    <t>ค่างานต้นทุนขั้นสูง (ขอบบน)</t>
  </si>
  <si>
    <t>D</t>
  </si>
  <si>
    <t>ค่า Factor F ของค่างานต้นทุนขั้นต่ำ</t>
  </si>
  <si>
    <t>E</t>
  </si>
  <si>
    <t>ค่า Factor F ของค่างานต้นทุนขั้นสูง</t>
  </si>
  <si>
    <t>Factor F ของค่างานต้นทุน</t>
  </si>
  <si>
    <t>ปริมาณงาน</t>
  </si>
  <si>
    <t>ปริมาณ</t>
  </si>
  <si>
    <t>(บาท)</t>
  </si>
  <si>
    <t>ตร.ม.</t>
  </si>
  <si>
    <t>ลบ.ม.</t>
  </si>
  <si>
    <t>หน่วยงานเจ้าของโครงการ/งานก่อสร้าง     การนิคมอุตสาหกรรมแห่งประเทศไทย (กนอ.)</t>
  </si>
  <si>
    <t>งานก่อสร้างรางระบายน้ำรูปตัวยู</t>
  </si>
  <si>
    <t>ราคากลาง (บาท)</t>
  </si>
  <si>
    <t>ต่อหน่วย (บาท)</t>
  </si>
  <si>
    <t>ราคา/หน่วย</t>
  </si>
  <si>
    <t>ตัวหนังสือ</t>
  </si>
  <si>
    <t>เห็นชอบ........................................ประธานกรรมการ</t>
  </si>
  <si>
    <t xml:space="preserve">  (นายปมุข   เตพละกุล) </t>
  </si>
  <si>
    <t>เห็นชอบ.................................................กรรมการ</t>
  </si>
  <si>
    <t>งานคอนกรีตเสริมเหล็ก</t>
  </si>
  <si>
    <t>งานคอนกรีตโครงสร้าง fc' 280 ksc</t>
  </si>
  <si>
    <t xml:space="preserve"> - ราคาคอนกรีต</t>
  </si>
  <si>
    <t>=</t>
  </si>
  <si>
    <t>บาท/ลบ.ม.</t>
  </si>
  <si>
    <t>(จากตารางคำนวณอัตราราคางานคอนกรีตและหิน)</t>
  </si>
  <si>
    <t>ปริมาณคอนกรีต</t>
  </si>
  <si>
    <t xml:space="preserve"> - ค่างานไม้แบบ</t>
  </si>
  <si>
    <t>พท.ไม้แบบ</t>
  </si>
  <si>
    <t xml:space="preserve"> * ค่าแรงต่อรื้อแบบ</t>
  </si>
  <si>
    <t>(พ.ท.ไม้แบบ (ตร.ม.) x อัตราราคาค่าต่อรื้อแบบ)</t>
  </si>
  <si>
    <t>* ค่าแรงต่อรื้อแบบ =</t>
  </si>
  <si>
    <t>ราคาต่อ ลบ.ม</t>
  </si>
  <si>
    <t>ไม้ยางแปรรูป (ขนาด 1 1/2"x3"x 4-4.5 ม.)</t>
  </si>
  <si>
    <t>ราคาไม้ยาง</t>
  </si>
  <si>
    <t>บาท/ลบ.ฟ</t>
  </si>
  <si>
    <t>ไม้กระบาก (ขนาด 1"x6"-8"x4 ม.)</t>
  </si>
  <si>
    <t>ราคาไม้กระบาก</t>
  </si>
  <si>
    <t>ราคาเฉลี่ยไม้แบบ</t>
  </si>
  <si>
    <t>ค่าไม้แบบ</t>
  </si>
  <si>
    <t>(พ.ท.ไม้แบบ (ตร.ม.) x 0.06/2) x (ราคาไม้แบบต่อ ลบ.ม.)</t>
  </si>
  <si>
    <t xml:space="preserve">1 ลบ.ม เท่ากับ </t>
  </si>
  <si>
    <t>ลบ.ฟ</t>
  </si>
  <si>
    <t>[(2) + (3)]/ปริมาตรคอนกรีตของโครงสร้างแต่ละแห่ง</t>
  </si>
  <si>
    <t xml:space="preserve">รวม (1) + (4) </t>
  </si>
  <si>
    <t>งานเหล็กเสริมคอนกรีต</t>
  </si>
  <si>
    <t>ค่าเหล็กเสริมคอนกรีตรวมค่าขนส่งถึงสถานที่ก่อสร้าง</t>
  </si>
  <si>
    <t xml:space="preserve"> - เฉลี่ยค่าเหล็กเสริมคอนกรีต</t>
  </si>
  <si>
    <t>บาท/กก.</t>
  </si>
  <si>
    <t>RB 6 mm</t>
  </si>
  <si>
    <t>บาท/คัน</t>
  </si>
  <si>
    <t>บาท/กก</t>
  </si>
  <si>
    <t>RB 9 mm.</t>
  </si>
  <si>
    <t>DB 12 mm.</t>
  </si>
  <si>
    <t>DB1 16 mm.</t>
  </si>
  <si>
    <t>DB 20 mm.</t>
  </si>
  <si>
    <t>DB 25 mm.</t>
  </si>
  <si>
    <t xml:space="preserve"> - ค่าเผื่อตัดเศษและสูญเสีย</t>
  </si>
  <si>
    <t xml:space="preserve"> = (ค่าเหล็กเสริมคอนกรีต) x 0.10</t>
  </si>
  <si>
    <t xml:space="preserve"> - ค่าแรงดัดผูกเหล็ก รวมอุปกรณ์</t>
  </si>
  <si>
    <t xml:space="preserve">รวม (1) + (2) + (3) </t>
  </si>
  <si>
    <t>หมายเหตุ :</t>
  </si>
  <si>
    <t>1. ค่าเหล็กใช้ราคาตามข้อกำหนดเกี่ยวกับราคาและแหล่งวัสดุก่อสร้าง ในส่วนของแนวทาง วิธีปฎิบัติ</t>
  </si>
  <si>
    <t xml:space="preserve">   และรายละเอียดประกอบการคำนวณราคากลางงานก่อสร้าง โดยใช้ราคาเฉลี่ยของเหล็กเส้นกลมผิวเรียบ SR.24</t>
  </si>
  <si>
    <t xml:space="preserve">   ขนาด 6 และ 9 มม. และเหล็กข้ออ้อย SD.30 ขนาด 12, 16, 20 และ 25 มม. รวมค่าขนส่งถึงสถานที่ก่อสร้าง</t>
  </si>
  <si>
    <t xml:space="preserve"> 2. ค่าแรงดัดผูกเหล็กรวมอุปกรณ์ใช้ราคา</t>
  </si>
  <si>
    <t>ราคาทุน</t>
  </si>
  <si>
    <t>รวม Factor F</t>
  </si>
  <si>
    <t>ราคาต่อหน่วย x Factor F</t>
  </si>
  <si>
    <t>ราคากลาง</t>
  </si>
  <si>
    <t xml:space="preserve"> คณะกรรมการกำหนดราคากลางงานก่อสร้างของสายงานปฏิบัติการ 3</t>
  </si>
  <si>
    <t>ตามคำสั่ง กนอ. ที่ 595/2569 ลงวันที่ 4 พฤศจิกายน 2568</t>
  </si>
  <si>
    <t>เห็นชอบ....................................กรรมการ</t>
  </si>
  <si>
    <t xml:space="preserve">        เห็นชอบ................................กรรมการบุคคลภายนอก</t>
  </si>
  <si>
    <t xml:space="preserve">                     เห็นชอบ...............................กรรมการบุคคลภายนอก</t>
  </si>
  <si>
    <t xml:space="preserve">                                  (นายพินิจ คำภีระ) </t>
  </si>
  <si>
    <t>เห็นชอบ.............................กรรมการ</t>
  </si>
  <si>
    <t>เห็นชอบ......................................กรรมการและเลขานุการ</t>
  </si>
  <si>
    <t xml:space="preserve">            (นางสาวธนันรินทร์  จิตต์อารีย์)       </t>
  </si>
  <si>
    <t xml:space="preserve">        (นางสาวหทัยภัทร  ทองสะอาด)  </t>
  </si>
  <si>
    <t>วันที่  17 ธันวาคม 2568</t>
  </si>
  <si>
    <t>17 ธันวาคม 2568</t>
  </si>
  <si>
    <t>ค่าใช้จ่ายพิเศษตามข้อกำหนดและค่าใช้จ่ายอื่นที่จำเป็นต้องมี</t>
  </si>
  <si>
    <t>งาน</t>
  </si>
  <si>
    <t>งานถมทรายเพื่อนำรถไปขุดตอและรากไม้</t>
  </si>
  <si>
    <t>งานถมทรายแทนที่ตอไม้และรากไม้</t>
  </si>
  <si>
    <t>งานระบายน้ำระหว่างก่อสร้าง</t>
  </si>
  <si>
    <t>จุด</t>
  </si>
  <si>
    <t xml:space="preserve"> รวมค่าใช้จ่ายพิเศษ</t>
  </si>
  <si>
    <t xml:space="preserve">  (นางสาวสุธินันท์ กันเงิน)    </t>
  </si>
  <si>
    <t>งานระบบระบายน้ำชั่วคราวระหว่างก่อสร้าง</t>
  </si>
  <si>
    <t>เพื่อป้องกันน้ำท่วมขัง, น้ำเซาะหน้าดิน, รักษาความปลอดภัยของโครงสร้าง, ลดผลกระทบต่อพื้นที่ข้างเคียง, และทำให้งานก่อสร้างดำเนินไปได้ราบรื่นไม่สะดุด</t>
  </si>
  <si>
    <t>ค่าพาหนะไป-กลับของคนงาน</t>
  </si>
  <si>
    <t>1. เหตุผลและความจำเป็นที่ต้องมีค่าใช้จ่ายพิเศษตามข้อกำหนดฯ รายการนี้</t>
  </si>
  <si>
    <t>ค่าใช้จ่าย กรณีไม่อนุญาตให้คนงานพักในบริเวณสถานที่ก่อสร้าง โดยคิดคำนวณเฉพาะค่าพาหนะไป-กลับของคนงานเท่านั้น</t>
  </si>
  <si>
    <t>2. รายละเอียดการคำนวณ</t>
  </si>
  <si>
    <t>ความจุคน 12-15 คน</t>
  </si>
  <si>
    <t xml:space="preserve">               -  งานเหล็กเสริมคอนกรีต</t>
  </si>
  <si>
    <t>1.2.1 งานคอนกรีตหยาบหนา 0.10 ม. รองพื้นราง</t>
  </si>
  <si>
    <t>1.2.2 คอนกรีต 240 ksc (cylinder)</t>
  </si>
  <si>
    <t>1.2.3 งานเหล็กเสริมคอนกรีต</t>
  </si>
  <si>
    <t>2.2.1 งานคอนกรีต 240 ksc (cylinder)</t>
  </si>
  <si>
    <t>2.2.2 งานเหล็กเสริมคอนกรีต</t>
  </si>
  <si>
    <t>3.2.1 งานคอนกรีต 240 ksc (cylinder)</t>
  </si>
  <si>
    <t>3.2.2 งานเหล็กเสริมคอนกรีต</t>
  </si>
  <si>
    <t>คำนวณจากค่าจ้างเหมารถปิคอัพ จำนวน 1 คัน วันละ 1 รอบ (ไป-กลับ) เป็นเงินจำนวน 1,225 บาท/คัน/วัน ทั้งหมด 250 วัน</t>
  </si>
  <si>
    <t xml:space="preserve">                                  (นายวสวัตติ์   กฤษศิริธีรภาคย์) </t>
  </si>
  <si>
    <t>1.2.4 แผ่น Waterstop ( 6" Rubber Waterstop)</t>
  </si>
  <si>
    <t>1.2.5 งานฝาคอนกรีตปิดราง</t>
  </si>
  <si>
    <t>ค่าพาหนะวันละ 1,225 บาท/คัน/วัน จำนวน 1 คัน ทั้งสิ้น 270 วัน</t>
  </si>
  <si>
    <t>1.2.6 งานปรับเกลี่ยบดอัดดิน</t>
  </si>
  <si>
    <t>2.2.3 งานปรับเกลี่ยบดอัดดิน</t>
  </si>
  <si>
    <t>3.2.3 งานปรับเกลี่ยยดอัดอิน</t>
  </si>
  <si>
    <t>2.1.2</t>
  </si>
  <si>
    <t>2.1.3</t>
  </si>
  <si>
    <t>รวมราคาทั้งหมด</t>
  </si>
  <si>
    <r>
      <t xml:space="preserve">หน่วยงานเจ้าของโครงการ/งานก่อสร้าง    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การนิคมอุตสาหกรรมแห่งประเทศไทย (กนอ.)</t>
    </r>
  </si>
  <si>
    <t>งานรื้อถอนตอและรากไม้ข้างราง จำนวน 22 ต้น</t>
  </si>
  <si>
    <t xml:space="preserve">                                                               (นายวรพล   เพ็ชรภา)    </t>
  </si>
  <si>
    <t>ราคา</t>
  </si>
  <si>
    <t>22 ธันวาคม 2568</t>
  </si>
  <si>
    <t>คำนวณราคากลางเมื่อวันที่ : 22 ธันวาคม 2568</t>
  </si>
  <si>
    <t>วันที่  22 ธันวาคม 2568</t>
  </si>
  <si>
    <t>แบบสรุปราคากลางงานก่อสร้างชลประทาน</t>
  </si>
  <si>
    <t>บัญชีแสดงปริมาณงานและราคา</t>
  </si>
  <si>
    <t>การนิคมอุตสาหกรรมแห่งประเทศไทย</t>
  </si>
  <si>
    <t>ของบริษัท, ห้างฯ ...................................................</t>
  </si>
  <si>
    <t>........................................................................................</t>
  </si>
  <si>
    <t xml:space="preserve">วันที่  </t>
  </si>
  <si>
    <t>โครงการ :  โครงการก่อสร้างรางระบายน้ำฝนทางเข้าถนน SR1.1</t>
  </si>
  <si>
    <t xml:space="preserve">              ประทับตราบริษัท/ห้างฯ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</si>
</sst>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_-;\-* #,##0.00_-;_-* &quot;-&quot;??_-;_-@_-"/>
    <numFmt numFmtId="165" formatCode="_-* #,##0.00_-;\-* #,##0.00_-;_-* &quot;-&quot;??_-;_-@"/>
    <numFmt numFmtId="166" formatCode="0.000%"/>
    <numFmt numFmtId="167" formatCode="_(* #,##0.0_);_(* \(#,##0.0\);_(* &quot;-&quot;??_);_(@_)"/>
    <numFmt numFmtId="168" formatCode="_-* #,##0.0000_-;\-* #,##0.0000_-;_-* &quot;-&quot;??_-;_-@"/>
    <numFmt numFmtId="169" formatCode="_(* #,##0.0000_);_(* \(#,##0.0000\);_(* &quot;-&quot;??_);_(@_)"/>
    <numFmt numFmtId="170" formatCode="[$-1070000]d/mm/yyyy;@"/>
    <numFmt numFmtId="171" formatCode="0.0"/>
    <numFmt numFmtId="172" formatCode="_-* #,##0.0000_-;\-* #,##0.0000_-;_-* &quot;-&quot;??_-;_-@_-"/>
    <numFmt numFmtId="173" formatCode="_-* #,##0.0_-;\-* #,##0.0_-;_-* &quot;-&quot;??_-;_-@_-"/>
    <numFmt numFmtId="174" formatCode="\(0\)"/>
    <numFmt numFmtId="175" formatCode="_-* #,##0.00000_-;\-* #,##0.00000_-;_-* &quot;-&quot;??_-;_-@_-"/>
    <numFmt numFmtId="176" formatCode="_(* #,##0_);_(* \(#,##0\);_(* &quot;-&quot;??_);_(@_)"/>
    <numFmt numFmtId="177" formatCode="_-* #,##0_-;\-* #,##0_-;_-* &quot;-&quot;??_-;_-@_-"/>
    <numFmt numFmtId="178" formatCode="_-* #,##0_-;\-* #,##0_-;_-* &quot;-&quot;_-;_-@_-"/>
  </numFmts>
  <fonts count="30">
    <font>
      <sz val="16"/>
      <color theme="1"/>
      <name val="AngsanaUPC"/>
      <scheme val="minor"/>
    </font>
    <font>
      <sz val="11"/>
      <color theme="1"/>
      <name val="AngsanaUPC"/>
      <family val="2"/>
      <scheme val="minor"/>
    </font>
    <font>
      <sz val="11"/>
      <color theme="1"/>
      <name val="AngsanaUPC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AngsanaUPC"/>
      <family val="1"/>
      <scheme val="minor"/>
    </font>
    <font>
      <b/>
      <sz val="12"/>
      <color rgb="FFFF0000"/>
      <name val="Arial"/>
      <family val="2"/>
    </font>
    <font>
      <sz val="16"/>
      <color theme="1"/>
      <name val="AngsanaUPC"/>
      <family val="1"/>
      <scheme val="minor"/>
    </font>
    <font>
      <sz val="14"/>
      <name val="Cordia New"/>
      <family val="2"/>
    </font>
    <font>
      <sz val="14"/>
      <name val="CordiaUPC"/>
      <family val="2"/>
    </font>
    <font>
      <sz val="14"/>
      <name val="Cordia New"/>
      <family val="2"/>
    </font>
    <font>
      <sz val="16"/>
      <name val="TH Sarabun PSK"/>
    </font>
    <font>
      <sz val="14"/>
      <name val="AngsanaUPC"/>
      <family val="1"/>
    </font>
    <font>
      <sz val="10"/>
      <name val="Arial"/>
      <family val="2"/>
    </font>
    <font>
      <sz val="11"/>
      <color theme="1"/>
      <name val="AngsanaUPC"/>
      <family val="2"/>
      <charset val="22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6"/>
      <color theme="1"/>
      <name val="AngsanaUPC"/>
      <family val="2"/>
      <charset val="222"/>
    </font>
    <font>
      <b/>
      <sz val="15"/>
      <color theme="1"/>
      <name val="TH Sarabun New"/>
      <family val="2"/>
    </font>
    <font>
      <sz val="15"/>
      <color theme="1"/>
      <name val="TH Sarabun New"/>
      <family val="2"/>
    </font>
    <font>
      <sz val="15"/>
      <color rgb="FFFF0000"/>
      <name val="TH Sarabun New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name val="AngsanaUPC"/>
      <family val="2"/>
      <charset val="222"/>
      <scheme val="minor"/>
    </font>
    <font>
      <u/>
      <sz val="10"/>
      <name val="Arial"/>
      <family val="2"/>
    </font>
    <font>
      <b/>
      <u/>
      <sz val="10"/>
      <name val="Arial"/>
      <family val="2"/>
    </font>
    <font>
      <b/>
      <sz val="16"/>
      <name val="TH Sarabun PSK"/>
    </font>
    <font>
      <b/>
      <sz val="16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auto="1"/>
      </right>
      <top style="double">
        <color indexed="64"/>
      </top>
      <bottom style="double">
        <color indexed="64"/>
      </bottom>
      <diagonal/>
    </border>
  </borders>
  <cellStyleXfs count="22">
    <xf numFmtId="0" fontId="0" fillId="0" borderId="0"/>
    <xf numFmtId="43" fontId="9" fillId="0" borderId="0" applyFont="0" applyFill="0" applyBorder="0" applyAlignment="0" applyProtection="0"/>
    <xf numFmtId="0" fontId="10" fillId="0" borderId="8"/>
    <xf numFmtId="170" fontId="11" fillId="0" borderId="8"/>
    <xf numFmtId="0" fontId="12" fillId="0" borderId="8"/>
    <xf numFmtId="0" fontId="14" fillId="0" borderId="8"/>
    <xf numFmtId="0" fontId="15" fillId="0" borderId="8"/>
    <xf numFmtId="9" fontId="15" fillId="0" borderId="8" applyFont="0" applyFill="0" applyBorder="0" applyAlignment="0" applyProtection="0"/>
    <xf numFmtId="0" fontId="16" fillId="0" borderId="8"/>
    <xf numFmtId="164" fontId="16" fillId="0" borderId="8" applyFont="0" applyFill="0" applyBorder="0" applyAlignment="0" applyProtection="0"/>
    <xf numFmtId="0" fontId="19" fillId="0" borderId="8"/>
    <xf numFmtId="0" fontId="2" fillId="0" borderId="8"/>
    <xf numFmtId="164" fontId="2" fillId="0" borderId="8" applyFont="0" applyFill="0" applyBorder="0" applyAlignment="0" applyProtection="0"/>
    <xf numFmtId="0" fontId="4" fillId="0" borderId="8"/>
    <xf numFmtId="0" fontId="16" fillId="0" borderId="8"/>
    <xf numFmtId="9" fontId="4" fillId="0" borderId="8" applyFont="0" applyFill="0" applyBorder="0" applyAlignment="0" applyProtection="0"/>
    <xf numFmtId="43" fontId="4" fillId="0" borderId="8" applyFont="0" applyFill="0" applyBorder="0" applyAlignment="0" applyProtection="0"/>
    <xf numFmtId="0" fontId="10" fillId="0" borderId="8"/>
    <xf numFmtId="0" fontId="1" fillId="0" borderId="8"/>
    <xf numFmtId="43" fontId="1" fillId="0" borderId="8" applyFont="0" applyFill="0" applyBorder="0" applyAlignment="0" applyProtection="0"/>
    <xf numFmtId="164" fontId="15" fillId="0" borderId="8" applyFont="0" applyFill="0" applyBorder="0" applyAlignment="0" applyProtection="0"/>
    <xf numFmtId="0" fontId="15" fillId="0" borderId="8"/>
  </cellStyleXfs>
  <cellXfs count="495">
    <xf numFmtId="0" fontId="0" fillId="0" borderId="0" xfId="0" applyFont="1" applyAlignment="1"/>
    <xf numFmtId="0" fontId="5" fillId="0" borderId="0" xfId="0" applyFont="1" applyAlignment="1"/>
    <xf numFmtId="0" fontId="5" fillId="0" borderId="4" xfId="0" applyFont="1" applyBorder="1" applyAlignment="1"/>
    <xf numFmtId="0" fontId="4" fillId="0" borderId="0" xfId="0" applyFont="1"/>
    <xf numFmtId="0" fontId="3" fillId="2" borderId="8" xfId="0" applyFont="1" applyFill="1" applyBorder="1"/>
    <xf numFmtId="166" fontId="3" fillId="2" borderId="0" xfId="0" applyNumberFormat="1" applyFont="1" applyFill="1"/>
    <xf numFmtId="0" fontId="3" fillId="2" borderId="0" xfId="0" applyFont="1" applyFill="1"/>
    <xf numFmtId="167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left" vertical="center"/>
    </xf>
    <xf numFmtId="167" fontId="3" fillId="2" borderId="4" xfId="0" applyNumberFormat="1" applyFont="1" applyFill="1" applyBorder="1" applyAlignment="1">
      <alignment vertical="center"/>
    </xf>
    <xf numFmtId="165" fontId="3" fillId="2" borderId="4" xfId="0" applyNumberFormat="1" applyFont="1" applyFill="1" applyBorder="1" applyAlignment="1">
      <alignment horizontal="center" vertical="center"/>
    </xf>
    <xf numFmtId="168" fontId="3" fillId="2" borderId="4" xfId="0" applyNumberFormat="1" applyFont="1" applyFill="1" applyBorder="1" applyAlignment="1">
      <alignment horizontal="center" vertical="center"/>
    </xf>
    <xf numFmtId="165" fontId="3" fillId="2" borderId="4" xfId="0" applyNumberFormat="1" applyFont="1" applyFill="1" applyBorder="1" applyAlignment="1">
      <alignment horizontal="right" vertical="center"/>
    </xf>
    <xf numFmtId="165" fontId="6" fillId="0" borderId="4" xfId="0" applyNumberFormat="1" applyFont="1" applyBorder="1" applyAlignment="1">
      <alignment horizontal="right"/>
    </xf>
    <xf numFmtId="0" fontId="3" fillId="2" borderId="14" xfId="0" applyFont="1" applyFill="1" applyBorder="1" applyAlignment="1">
      <alignment vertical="top"/>
    </xf>
    <xf numFmtId="165" fontId="3" fillId="2" borderId="14" xfId="0" applyNumberFormat="1" applyFont="1" applyFill="1" applyBorder="1" applyAlignment="1">
      <alignment vertical="top"/>
    </xf>
    <xf numFmtId="165" fontId="4" fillId="2" borderId="14" xfId="0" applyNumberFormat="1" applyFont="1" applyFill="1" applyBorder="1" applyAlignment="1">
      <alignment vertical="top"/>
    </xf>
    <xf numFmtId="165" fontId="4" fillId="2" borderId="14" xfId="0" applyNumberFormat="1" applyFont="1" applyFill="1" applyBorder="1" applyAlignment="1">
      <alignment vertical="top" shrinkToFit="1"/>
    </xf>
    <xf numFmtId="167" fontId="3" fillId="2" borderId="15" xfId="0" applyNumberFormat="1" applyFont="1" applyFill="1" applyBorder="1" applyAlignment="1">
      <alignment vertical="center"/>
    </xf>
    <xf numFmtId="165" fontId="3" fillId="2" borderId="15" xfId="0" applyNumberFormat="1" applyFont="1" applyFill="1" applyBorder="1" applyAlignment="1">
      <alignment horizontal="center" vertical="center"/>
    </xf>
    <xf numFmtId="168" fontId="3" fillId="2" borderId="15" xfId="0" applyNumberFormat="1" applyFont="1" applyFill="1" applyBorder="1" applyAlignment="1">
      <alignment horizontal="center" vertical="center"/>
    </xf>
    <xf numFmtId="165" fontId="3" fillId="2" borderId="15" xfId="0" applyNumberFormat="1" applyFont="1" applyFill="1" applyBorder="1" applyAlignment="1">
      <alignment horizontal="right" vertical="center"/>
    </xf>
    <xf numFmtId="165" fontId="3" fillId="2" borderId="16" xfId="0" applyNumberFormat="1" applyFont="1" applyFill="1" applyBorder="1" applyAlignment="1">
      <alignment horizontal="right" vertic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7" xfId="0" applyFont="1" applyFill="1" applyBorder="1"/>
    <xf numFmtId="43" fontId="4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left" shrinkToFit="1"/>
    </xf>
    <xf numFmtId="43" fontId="4" fillId="2" borderId="7" xfId="0" applyNumberFormat="1" applyFont="1" applyFill="1" applyBorder="1" applyAlignment="1">
      <alignment horizontal="right" vertical="top"/>
    </xf>
    <xf numFmtId="0" fontId="3" fillId="2" borderId="7" xfId="0" applyFont="1" applyFill="1" applyBorder="1" applyAlignment="1">
      <alignment horizontal="center" vertical="top"/>
    </xf>
    <xf numFmtId="0" fontId="6" fillId="0" borderId="4" xfId="0" applyFont="1" applyBorder="1" applyAlignment="1">
      <alignment horizontal="left"/>
    </xf>
    <xf numFmtId="0" fontId="6" fillId="0" borderId="0" xfId="0" applyFont="1" applyAlignment="1"/>
    <xf numFmtId="0" fontId="4" fillId="0" borderId="0" xfId="0" applyFont="1" applyAlignment="1"/>
    <xf numFmtId="15" fontId="5" fillId="0" borderId="4" xfId="0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left"/>
    </xf>
    <xf numFmtId="0" fontId="5" fillId="0" borderId="23" xfId="0" applyFont="1" applyBorder="1" applyAlignment="1">
      <alignment horizontal="left" vertical="top"/>
    </xf>
    <xf numFmtId="0" fontId="5" fillId="0" borderId="21" xfId="0" applyFont="1" applyBorder="1" applyAlignment="1">
      <alignment horizontal="left" vertical="top"/>
    </xf>
    <xf numFmtId="0" fontId="5" fillId="3" borderId="7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vertical="top"/>
    </xf>
    <xf numFmtId="0" fontId="4" fillId="3" borderId="7" xfId="0" applyFont="1" applyFill="1" applyBorder="1" applyAlignment="1">
      <alignment horizontal="center"/>
    </xf>
    <xf numFmtId="43" fontId="5" fillId="0" borderId="7" xfId="0" applyNumberFormat="1" applyFont="1" applyBorder="1" applyAlignment="1"/>
    <xf numFmtId="0" fontId="6" fillId="0" borderId="0" xfId="0" applyFont="1" applyAlignment="1">
      <alignment horizontal="right" vertical="top"/>
    </xf>
    <xf numFmtId="0" fontId="7" fillId="0" borderId="0" xfId="0" applyFont="1" applyAlignment="1"/>
    <xf numFmtId="0" fontId="3" fillId="2" borderId="24" xfId="0" applyFont="1" applyFill="1" applyBorder="1"/>
    <xf numFmtId="43" fontId="5" fillId="0" borderId="7" xfId="1" applyFont="1" applyBorder="1" applyAlignment="1"/>
    <xf numFmtId="0" fontId="4" fillId="0" borderId="28" xfId="0" applyFont="1" applyBorder="1"/>
    <xf numFmtId="0" fontId="5" fillId="0" borderId="31" xfId="0" applyFont="1" applyBorder="1" applyAlignment="1">
      <alignment vertical="top"/>
    </xf>
    <xf numFmtId="0" fontId="5" fillId="0" borderId="31" xfId="0" applyFont="1" applyBorder="1" applyAlignment="1"/>
    <xf numFmtId="0" fontId="20" fillId="0" borderId="8" xfId="11" applyFont="1" applyAlignment="1">
      <alignment horizontal="center" vertical="center"/>
    </xf>
    <xf numFmtId="0" fontId="20" fillId="0" borderId="8" xfId="11" applyFont="1" applyAlignment="1">
      <alignment vertical="center"/>
    </xf>
    <xf numFmtId="0" fontId="21" fillId="0" borderId="8" xfId="11" applyFont="1" applyAlignment="1">
      <alignment vertical="center"/>
    </xf>
    <xf numFmtId="0" fontId="0" fillId="0" borderId="0" xfId="0"/>
    <xf numFmtId="171" fontId="21" fillId="0" borderId="8" xfId="11" applyNumberFormat="1" applyFont="1" applyAlignment="1">
      <alignment horizontal="center" vertical="center"/>
    </xf>
    <xf numFmtId="164" fontId="21" fillId="0" borderId="8" xfId="12" applyFont="1" applyFill="1" applyAlignment="1">
      <alignment horizontal="center" vertical="center"/>
    </xf>
    <xf numFmtId="4" fontId="21" fillId="4" borderId="25" xfId="11" applyNumberFormat="1" applyFont="1" applyFill="1" applyBorder="1" applyAlignment="1">
      <alignment horizontal="center" vertical="center"/>
    </xf>
    <xf numFmtId="3" fontId="21" fillId="6" borderId="8" xfId="11" applyNumberFormat="1" applyFont="1" applyFill="1" applyAlignment="1">
      <alignment horizontal="center" vertical="center"/>
    </xf>
    <xf numFmtId="164" fontId="22" fillId="0" borderId="8" xfId="12" applyFont="1" applyFill="1" applyAlignment="1">
      <alignment horizontal="center" vertical="center"/>
    </xf>
    <xf numFmtId="43" fontId="0" fillId="0" borderId="0" xfId="1" applyFont="1"/>
    <xf numFmtId="164" fontId="0" fillId="0" borderId="0" xfId="0" applyNumberFormat="1"/>
    <xf numFmtId="0" fontId="21" fillId="0" borderId="8" xfId="11" applyFont="1" applyAlignment="1">
      <alignment horizontal="center" vertical="center"/>
    </xf>
    <xf numFmtId="174" fontId="21" fillId="0" borderId="8" xfId="11" applyNumberFormat="1" applyFont="1" applyAlignment="1">
      <alignment horizontal="center" vertical="center"/>
    </xf>
    <xf numFmtId="43" fontId="21" fillId="0" borderId="0" xfId="1" applyFont="1" applyAlignment="1">
      <alignment vertical="center"/>
    </xf>
    <xf numFmtId="0" fontId="22" fillId="0" borderId="8" xfId="11" applyFont="1" applyAlignment="1">
      <alignment horizontal="center" vertical="center"/>
    </xf>
    <xf numFmtId="0" fontId="24" fillId="0" borderId="8" xfId="13" applyFont="1" applyAlignment="1">
      <alignment vertical="center"/>
    </xf>
    <xf numFmtId="0" fontId="25" fillId="0" borderId="8" xfId="14" applyFont="1"/>
    <xf numFmtId="0" fontId="17" fillId="0" borderId="8" xfId="13" applyFont="1" applyAlignment="1">
      <alignment horizontal="center" vertical="center"/>
    </xf>
    <xf numFmtId="0" fontId="26" fillId="0" borderId="8" xfId="13" applyFont="1" applyAlignment="1">
      <alignment horizontal="center" vertical="center"/>
    </xf>
    <xf numFmtId="0" fontId="15" fillId="0" borderId="8" xfId="13" applyFont="1" applyAlignment="1">
      <alignment horizontal="left" vertical="center" indent="1"/>
    </xf>
    <xf numFmtId="9" fontId="15" fillId="0" borderId="8" xfId="15" applyFont="1" applyFill="1" applyBorder="1" applyAlignment="1">
      <alignment horizontal="right" vertical="center" indent="1"/>
    </xf>
    <xf numFmtId="0" fontId="15" fillId="0" borderId="8" xfId="13" applyFont="1" applyAlignment="1">
      <alignment horizontal="center" vertical="center"/>
    </xf>
    <xf numFmtId="0" fontId="15" fillId="0" borderId="8" xfId="13" applyFont="1" applyAlignment="1">
      <alignment vertical="center"/>
    </xf>
    <xf numFmtId="0" fontId="23" fillId="0" borderId="8" xfId="13" applyFont="1"/>
    <xf numFmtId="0" fontId="17" fillId="0" borderId="25" xfId="13" applyFont="1" applyBorder="1" applyAlignment="1">
      <alignment horizontal="center" vertical="center"/>
    </xf>
    <xf numFmtId="0" fontId="15" fillId="0" borderId="25" xfId="13" applyFont="1" applyBorder="1" applyAlignment="1">
      <alignment horizontal="center" vertical="center"/>
    </xf>
    <xf numFmtId="0" fontId="15" fillId="0" borderId="25" xfId="13" applyFont="1" applyBorder="1" applyAlignment="1">
      <alignment horizontal="left" vertical="center" indent="1"/>
    </xf>
    <xf numFmtId="43" fontId="15" fillId="0" borderId="25" xfId="16" applyFont="1" applyFill="1" applyBorder="1" applyAlignment="1">
      <alignment vertical="center"/>
    </xf>
    <xf numFmtId="169" fontId="15" fillId="0" borderId="25" xfId="16" applyNumberFormat="1" applyFont="1" applyFill="1" applyBorder="1" applyAlignment="1">
      <alignment vertical="center"/>
    </xf>
    <xf numFmtId="175" fontId="8" fillId="5" borderId="25" xfId="13" applyNumberFormat="1" applyFont="1" applyFill="1" applyBorder="1" applyAlignment="1">
      <alignment vertical="center"/>
    </xf>
    <xf numFmtId="4" fontId="13" fillId="0" borderId="36" xfId="2" applyNumberFormat="1" applyFont="1" applyFill="1" applyBorder="1" applyAlignment="1">
      <alignment horizontal="center" vertical="center" wrapText="1"/>
    </xf>
    <xf numFmtId="4" fontId="13" fillId="0" borderId="43" xfId="2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/>
    </xf>
    <xf numFmtId="43" fontId="4" fillId="2" borderId="12" xfId="0" applyNumberFormat="1" applyFont="1" applyFill="1" applyBorder="1" applyAlignment="1">
      <alignment horizontal="center"/>
    </xf>
    <xf numFmtId="43" fontId="4" fillId="2" borderId="25" xfId="0" applyNumberFormat="1" applyFont="1" applyFill="1" applyBorder="1" applyAlignment="1">
      <alignment horizontal="center"/>
    </xf>
    <xf numFmtId="43" fontId="4" fillId="2" borderId="25" xfId="0" applyNumberFormat="1" applyFont="1" applyFill="1" applyBorder="1" applyAlignment="1">
      <alignment horizontal="right" vertical="top"/>
    </xf>
    <xf numFmtId="4" fontId="4" fillId="2" borderId="25" xfId="0" applyNumberFormat="1" applyFont="1" applyFill="1" applyBorder="1"/>
    <xf numFmtId="43" fontId="5" fillId="0" borderId="25" xfId="0" applyNumberFormat="1" applyFont="1" applyBorder="1" applyAlignment="1">
      <alignment horizontal="right"/>
    </xf>
    <xf numFmtId="0" fontId="4" fillId="2" borderId="25" xfId="0" applyFont="1" applyFill="1" applyBorder="1"/>
    <xf numFmtId="43" fontId="3" fillId="2" borderId="25" xfId="0" applyNumberFormat="1" applyFont="1" applyFill="1" applyBorder="1" applyAlignment="1">
      <alignment horizontal="right" vertical="top"/>
    </xf>
    <xf numFmtId="0" fontId="4" fillId="2" borderId="25" xfId="0" applyFont="1" applyFill="1" applyBorder="1" applyAlignment="1"/>
    <xf numFmtId="4" fontId="13" fillId="0" borderId="37" xfId="2" applyNumberFormat="1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/>
    </xf>
    <xf numFmtId="4" fontId="13" fillId="0" borderId="40" xfId="2" applyNumberFormat="1" applyFont="1" applyFill="1" applyBorder="1" applyAlignment="1">
      <alignment horizontal="center" vertical="center"/>
    </xf>
    <xf numFmtId="165" fontId="6" fillId="0" borderId="15" xfId="0" applyNumberFormat="1" applyFont="1" applyBorder="1" applyAlignment="1">
      <alignment horizontal="left" vertical="top"/>
    </xf>
    <xf numFmtId="0" fontId="4" fillId="2" borderId="53" xfId="0" applyFont="1" applyFill="1" applyBorder="1" applyAlignment="1">
      <alignment horizontal="center"/>
    </xf>
    <xf numFmtId="0" fontId="4" fillId="2" borderId="12" xfId="0" applyFont="1" applyFill="1" applyBorder="1"/>
    <xf numFmtId="43" fontId="3" fillId="2" borderId="32" xfId="0" applyNumberFormat="1" applyFont="1" applyFill="1" applyBorder="1" applyAlignment="1">
      <alignment horizontal="left" vertical="top"/>
    </xf>
    <xf numFmtId="0" fontId="3" fillId="2" borderId="32" xfId="0" applyFont="1" applyFill="1" applyBorder="1"/>
    <xf numFmtId="43" fontId="3" fillId="2" borderId="32" xfId="0" applyNumberFormat="1" applyFont="1" applyFill="1" applyBorder="1" applyAlignment="1">
      <alignment horizontal="right" vertical="top"/>
    </xf>
    <xf numFmtId="0" fontId="4" fillId="2" borderId="32" xfId="0" applyFont="1" applyFill="1" applyBorder="1"/>
    <xf numFmtId="0" fontId="4" fillId="0" borderId="25" xfId="0" applyFont="1" applyBorder="1"/>
    <xf numFmtId="43" fontId="4" fillId="3" borderId="7" xfId="0" applyNumberFormat="1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2" borderId="32" xfId="0" applyFont="1" applyFill="1" applyBorder="1" applyAlignment="1">
      <alignment horizontal="center" vertical="top"/>
    </xf>
    <xf numFmtId="43" fontId="3" fillId="0" borderId="32" xfId="0" applyNumberFormat="1" applyFont="1" applyBorder="1"/>
    <xf numFmtId="0" fontId="4" fillId="0" borderId="32" xfId="0" applyFont="1" applyBorder="1"/>
    <xf numFmtId="0" fontId="4" fillId="2" borderId="55" xfId="0" applyFont="1" applyFill="1" applyBorder="1" applyAlignment="1">
      <alignment horizontal="center"/>
    </xf>
    <xf numFmtId="43" fontId="4" fillId="2" borderId="32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43" fontId="3" fillId="2" borderId="34" xfId="0" applyNumberFormat="1" applyFont="1" applyFill="1" applyBorder="1" applyAlignment="1">
      <alignment horizontal="center"/>
    </xf>
    <xf numFmtId="43" fontId="4" fillId="2" borderId="22" xfId="1" applyFont="1" applyFill="1" applyBorder="1" applyAlignment="1">
      <alignment horizontal="center"/>
    </xf>
    <xf numFmtId="43" fontId="4" fillId="2" borderId="22" xfId="1" applyFont="1" applyFill="1" applyBorder="1"/>
    <xf numFmtId="43" fontId="13" fillId="0" borderId="37" xfId="1" applyFont="1" applyFill="1" applyBorder="1" applyAlignment="1">
      <alignment horizontal="center" vertical="center"/>
    </xf>
    <xf numFmtId="4" fontId="13" fillId="0" borderId="41" xfId="2" applyNumberFormat="1" applyFont="1" applyFill="1" applyBorder="1" applyAlignment="1">
      <alignment horizontal="center" vertical="center"/>
    </xf>
    <xf numFmtId="43" fontId="13" fillId="0" borderId="40" xfId="1" applyFont="1" applyFill="1" applyBorder="1" applyAlignment="1">
      <alignment horizontal="center" vertical="center"/>
    </xf>
    <xf numFmtId="172" fontId="13" fillId="0" borderId="25" xfId="1" applyNumberFormat="1" applyFont="1" applyFill="1" applyBorder="1" applyAlignment="1">
      <alignment horizontal="center"/>
    </xf>
    <xf numFmtId="166" fontId="13" fillId="0" borderId="8" xfId="7" applyNumberFormat="1" applyFont="1" applyFill="1" applyAlignment="1"/>
    <xf numFmtId="0" fontId="13" fillId="0" borderId="0" xfId="0" applyFont="1" applyFill="1"/>
    <xf numFmtId="43" fontId="28" fillId="0" borderId="33" xfId="1" applyFont="1" applyFill="1" applyBorder="1" applyAlignment="1">
      <alignment horizontal="right"/>
    </xf>
    <xf numFmtId="173" fontId="28" fillId="0" borderId="35" xfId="1" applyNumberFormat="1" applyFont="1" applyFill="1" applyBorder="1" applyAlignment="1">
      <alignment horizontal="center" vertical="center"/>
    </xf>
    <xf numFmtId="43" fontId="28" fillId="0" borderId="28" xfId="1" applyFont="1" applyFill="1" applyBorder="1" applyAlignment="1">
      <alignment horizontal="left"/>
    </xf>
    <xf numFmtId="0" fontId="13" fillId="0" borderId="28" xfId="0" applyFont="1" applyFill="1" applyBorder="1" applyAlignment="1">
      <alignment horizontal="center"/>
    </xf>
    <xf numFmtId="43" fontId="13" fillId="0" borderId="28" xfId="1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 vertical="center"/>
    </xf>
    <xf numFmtId="43" fontId="13" fillId="0" borderId="8" xfId="1" applyFont="1" applyFill="1" applyBorder="1" applyAlignment="1"/>
    <xf numFmtId="0" fontId="13" fillId="0" borderId="29" xfId="2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43" fontId="13" fillId="0" borderId="31" xfId="1" applyFont="1" applyFill="1" applyBorder="1" applyAlignment="1"/>
    <xf numFmtId="0" fontId="13" fillId="0" borderId="31" xfId="0" applyFont="1" applyFill="1" applyBorder="1"/>
    <xf numFmtId="0" fontId="3" fillId="2" borderId="55" xfId="0" applyFont="1" applyFill="1" applyBorder="1" applyAlignment="1">
      <alignment horizontal="center" vertical="top"/>
    </xf>
    <xf numFmtId="165" fontId="4" fillId="2" borderId="25" xfId="0" applyNumberFormat="1" applyFont="1" applyFill="1" applyBorder="1" applyAlignment="1"/>
    <xf numFmtId="0" fontId="4" fillId="2" borderId="59" xfId="0" applyFont="1" applyFill="1" applyBorder="1" applyAlignment="1">
      <alignment horizontal="center"/>
    </xf>
    <xf numFmtId="43" fontId="4" fillId="2" borderId="13" xfId="0" applyNumberFormat="1" applyFont="1" applyFill="1" applyBorder="1" applyAlignment="1">
      <alignment horizontal="center"/>
    </xf>
    <xf numFmtId="4" fontId="13" fillId="0" borderId="8" xfId="2" applyNumberFormat="1" applyFont="1" applyFill="1" applyBorder="1" applyAlignment="1">
      <alignment horizontal="center" vertical="center"/>
    </xf>
    <xf numFmtId="0" fontId="13" fillId="0" borderId="8" xfId="0" applyFont="1" applyFill="1" applyBorder="1"/>
    <xf numFmtId="0" fontId="28" fillId="0" borderId="29" xfId="0" applyFont="1" applyFill="1" applyBorder="1"/>
    <xf numFmtId="0" fontId="28" fillId="0" borderId="8" xfId="0" applyFont="1" applyFill="1" applyBorder="1"/>
    <xf numFmtId="0" fontId="13" fillId="0" borderId="0" xfId="0" applyFont="1" applyFill="1" applyAlignment="1"/>
    <xf numFmtId="0" fontId="28" fillId="0" borderId="29" xfId="0" applyFont="1" applyFill="1" applyBorder="1" applyAlignment="1">
      <alignment vertical="center"/>
    </xf>
    <xf numFmtId="0" fontId="28" fillId="0" borderId="0" xfId="0" applyFont="1" applyFill="1" applyAlignment="1">
      <alignment horizontal="center" vertical="center"/>
    </xf>
    <xf numFmtId="166" fontId="28" fillId="0" borderId="0" xfId="0" applyNumberFormat="1" applyFont="1" applyFill="1"/>
    <xf numFmtId="0" fontId="28" fillId="0" borderId="0" xfId="0" applyFont="1" applyFill="1"/>
    <xf numFmtId="167" fontId="28" fillId="0" borderId="29" xfId="0" applyNumberFormat="1" applyFont="1" applyFill="1" applyBorder="1" applyAlignment="1">
      <alignment horizontal="left" vertical="center"/>
    </xf>
    <xf numFmtId="0" fontId="13" fillId="0" borderId="51" xfId="0" applyFont="1" applyFill="1" applyBorder="1" applyAlignment="1">
      <alignment horizontal="center"/>
    </xf>
    <xf numFmtId="0" fontId="13" fillId="0" borderId="52" xfId="0" applyFont="1" applyFill="1" applyBorder="1" applyAlignment="1">
      <alignment horizontal="center"/>
    </xf>
    <xf numFmtId="0" fontId="13" fillId="0" borderId="30" xfId="0" applyFont="1" applyFill="1" applyBorder="1" applyAlignment="1">
      <alignment horizontal="center"/>
    </xf>
    <xf numFmtId="0" fontId="28" fillId="0" borderId="3" xfId="0" applyFont="1" applyFill="1" applyBorder="1" applyAlignment="1">
      <alignment horizontal="left"/>
    </xf>
    <xf numFmtId="0" fontId="28" fillId="0" borderId="34" xfId="0" applyFont="1" applyFill="1" applyBorder="1" applyAlignment="1">
      <alignment horizontal="left"/>
    </xf>
    <xf numFmtId="0" fontId="13" fillId="0" borderId="34" xfId="0" applyFont="1" applyFill="1" applyBorder="1" applyAlignment="1">
      <alignment horizontal="center"/>
    </xf>
    <xf numFmtId="0" fontId="13" fillId="0" borderId="44" xfId="0" applyFont="1" applyFill="1" applyBorder="1" applyAlignment="1">
      <alignment horizontal="center"/>
    </xf>
    <xf numFmtId="0" fontId="13" fillId="0" borderId="33" xfId="0" applyFont="1" applyFill="1" applyBorder="1" applyAlignment="1"/>
    <xf numFmtId="0" fontId="13" fillId="0" borderId="20" xfId="0" applyFont="1" applyFill="1" applyBorder="1" applyAlignment="1">
      <alignment horizontal="center"/>
    </xf>
    <xf numFmtId="0" fontId="13" fillId="0" borderId="23" xfId="0" applyFont="1" applyFill="1" applyBorder="1"/>
    <xf numFmtId="43" fontId="13" fillId="0" borderId="45" xfId="0" applyNumberFormat="1" applyFont="1" applyFill="1" applyBorder="1" applyAlignment="1">
      <alignment horizontal="center"/>
    </xf>
    <xf numFmtId="43" fontId="13" fillId="0" borderId="4" xfId="0" applyNumberFormat="1" applyFont="1" applyFill="1" applyBorder="1"/>
    <xf numFmtId="0" fontId="13" fillId="0" borderId="45" xfId="0" applyFont="1" applyFill="1" applyBorder="1" applyAlignment="1">
      <alignment horizontal="center"/>
    </xf>
    <xf numFmtId="43" fontId="28" fillId="0" borderId="25" xfId="0" applyNumberFormat="1" applyFont="1" applyFill="1" applyBorder="1" applyAlignment="1">
      <alignment horizontal="center"/>
    </xf>
    <xf numFmtId="164" fontId="13" fillId="0" borderId="8" xfId="0" applyNumberFormat="1" applyFont="1" applyFill="1" applyBorder="1"/>
    <xf numFmtId="0" fontId="13" fillId="0" borderId="25" xfId="0" applyFont="1" applyFill="1" applyBorder="1" applyAlignment="1">
      <alignment horizontal="center"/>
    </xf>
    <xf numFmtId="43" fontId="28" fillId="0" borderId="5" xfId="0" applyNumberFormat="1" applyFont="1" applyFill="1" applyBorder="1" applyAlignment="1">
      <alignment horizontal="center"/>
    </xf>
    <xf numFmtId="0" fontId="13" fillId="0" borderId="49" xfId="0" applyFont="1" applyFill="1" applyBorder="1" applyAlignment="1">
      <alignment horizontal="center"/>
    </xf>
    <xf numFmtId="0" fontId="13" fillId="0" borderId="50" xfId="0" applyFont="1" applyFill="1" applyBorder="1" applyAlignment="1">
      <alignment horizontal="center"/>
    </xf>
    <xf numFmtId="0" fontId="13" fillId="0" borderId="25" xfId="0" applyFont="1" applyFill="1" applyBorder="1" applyAlignment="1"/>
    <xf numFmtId="43" fontId="28" fillId="0" borderId="25" xfId="0" applyNumberFormat="1" applyFont="1" applyFill="1" applyBorder="1" applyAlignment="1">
      <alignment horizontal="right" vertical="center"/>
    </xf>
    <xf numFmtId="43" fontId="13" fillId="0" borderId="8" xfId="0" applyNumberFormat="1" applyFont="1" applyFill="1" applyBorder="1"/>
    <xf numFmtId="43" fontId="13" fillId="0" borderId="8" xfId="1" applyFont="1" applyFill="1" applyBorder="1"/>
    <xf numFmtId="0" fontId="13" fillId="0" borderId="58" xfId="0" applyFont="1" applyFill="1" applyBorder="1" applyAlignment="1">
      <alignment horizontal="center"/>
    </xf>
    <xf numFmtId="0" fontId="13" fillId="0" borderId="25" xfId="0" applyFont="1" applyFill="1" applyBorder="1"/>
    <xf numFmtId="0" fontId="13" fillId="0" borderId="8" xfId="0" applyFont="1" applyFill="1" applyBorder="1" applyAlignment="1">
      <alignment vertical="center"/>
    </xf>
    <xf numFmtId="43" fontId="4" fillId="0" borderId="0" xfId="0" applyNumberFormat="1" applyFont="1"/>
    <xf numFmtId="0" fontId="3" fillId="2" borderId="25" xfId="0" applyFont="1" applyFill="1" applyBorder="1" applyAlignment="1">
      <alignment horizontal="center" vertical="top"/>
    </xf>
    <xf numFmtId="43" fontId="3" fillId="0" borderId="25" xfId="0" applyNumberFormat="1" applyFont="1" applyBorder="1"/>
    <xf numFmtId="0" fontId="4" fillId="0" borderId="54" xfId="0" applyFont="1" applyBorder="1" applyAlignment="1"/>
    <xf numFmtId="0" fontId="4" fillId="0" borderId="32" xfId="0" applyFont="1" applyBorder="1" applyAlignment="1">
      <alignment horizontal="center"/>
    </xf>
    <xf numFmtId="0" fontId="4" fillId="0" borderId="25" xfId="18" applyFont="1" applyBorder="1" applyAlignment="1"/>
    <xf numFmtId="43" fontId="4" fillId="0" borderId="25" xfId="18" applyNumberFormat="1" applyFont="1" applyBorder="1" applyAlignment="1">
      <alignment horizontal="center"/>
    </xf>
    <xf numFmtId="43" fontId="5" fillId="3" borderId="22" xfId="1" applyFont="1" applyFill="1" applyBorder="1" applyAlignment="1">
      <alignment horizontal="center"/>
    </xf>
    <xf numFmtId="43" fontId="4" fillId="3" borderId="22" xfId="1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43" fontId="4" fillId="3" borderId="55" xfId="1" applyFont="1" applyFill="1" applyBorder="1" applyAlignment="1">
      <alignment horizontal="center"/>
    </xf>
    <xf numFmtId="43" fontId="4" fillId="0" borderId="25" xfId="1" applyNumberFormat="1" applyFont="1" applyBorder="1"/>
    <xf numFmtId="43" fontId="3" fillId="0" borderId="25" xfId="18" applyNumberFormat="1" applyFont="1" applyBorder="1" applyAlignment="1">
      <alignment horizontal="center"/>
    </xf>
    <xf numFmtId="43" fontId="4" fillId="0" borderId="25" xfId="19" applyFont="1" applyBorder="1" applyAlignment="1"/>
    <xf numFmtId="0" fontId="4" fillId="0" borderId="25" xfId="18" applyFont="1" applyBorder="1"/>
    <xf numFmtId="0" fontId="4" fillId="0" borderId="8" xfId="18" applyFont="1"/>
    <xf numFmtId="43" fontId="4" fillId="0" borderId="25" xfId="0" applyNumberFormat="1" applyFont="1" applyBorder="1" applyAlignment="1"/>
    <xf numFmtId="43" fontId="13" fillId="0" borderId="61" xfId="1" applyFont="1" applyFill="1" applyBorder="1" applyAlignment="1">
      <alignment horizontal="center"/>
    </xf>
    <xf numFmtId="0" fontId="13" fillId="0" borderId="14" xfId="0" applyFont="1" applyFill="1" applyBorder="1"/>
    <xf numFmtId="43" fontId="13" fillId="0" borderId="58" xfId="0" applyNumberFormat="1" applyFont="1" applyFill="1" applyBorder="1" applyAlignment="1">
      <alignment horizontal="center"/>
    </xf>
    <xf numFmtId="43" fontId="13" fillId="0" borderId="14" xfId="0" applyNumberFormat="1" applyFont="1" applyFill="1" applyBorder="1"/>
    <xf numFmtId="172" fontId="13" fillId="0" borderId="32" xfId="1" applyNumberFormat="1" applyFont="1" applyFill="1" applyBorder="1" applyAlignment="1">
      <alignment horizontal="center"/>
    </xf>
    <xf numFmtId="43" fontId="28" fillId="0" borderId="32" xfId="0" applyNumberFormat="1" applyFont="1" applyFill="1" applyBorder="1" applyAlignment="1">
      <alignment horizontal="center"/>
    </xf>
    <xf numFmtId="0" fontId="28" fillId="0" borderId="4" xfId="0" applyFont="1" applyFill="1" applyBorder="1" applyAlignment="1">
      <alignment horizontal="left" shrinkToFit="1"/>
    </xf>
    <xf numFmtId="0" fontId="13" fillId="0" borderId="4" xfId="0" applyFont="1" applyFill="1" applyBorder="1" applyAlignment="1">
      <alignment horizontal="center"/>
    </xf>
    <xf numFmtId="43" fontId="13" fillId="0" borderId="25" xfId="0" applyNumberFormat="1" applyFont="1" applyFill="1" applyBorder="1" applyAlignment="1">
      <alignment horizontal="center"/>
    </xf>
    <xf numFmtId="43" fontId="13" fillId="0" borderId="25" xfId="0" applyNumberFormat="1" applyFont="1" applyFill="1" applyBorder="1"/>
    <xf numFmtId="176" fontId="13" fillId="0" borderId="25" xfId="1" applyNumberFormat="1" applyFont="1" applyFill="1" applyBorder="1"/>
    <xf numFmtId="164" fontId="13" fillId="0" borderId="25" xfId="1" applyNumberFormat="1" applyFont="1" applyFill="1" applyBorder="1" applyAlignment="1">
      <alignment horizontal="center"/>
    </xf>
    <xf numFmtId="0" fontId="13" fillId="0" borderId="25" xfId="1" applyNumberFormat="1" applyFont="1" applyFill="1" applyBorder="1" applyAlignment="1">
      <alignment horizontal="left"/>
    </xf>
    <xf numFmtId="43" fontId="13" fillId="0" borderId="25" xfId="1" applyFont="1" applyFill="1" applyBorder="1" applyAlignment="1">
      <alignment horizontal="center"/>
    </xf>
    <xf numFmtId="43" fontId="28" fillId="0" borderId="25" xfId="1" applyFont="1" applyFill="1" applyBorder="1" applyAlignment="1">
      <alignment horizontal="center"/>
    </xf>
    <xf numFmtId="0" fontId="4" fillId="0" borderId="25" xfId="18" applyFon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left" vertical="top"/>
    </xf>
    <xf numFmtId="0" fontId="4" fillId="0" borderId="25" xfId="18" applyFont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0" borderId="0" xfId="0" applyFont="1" applyAlignment="1"/>
    <xf numFmtId="0" fontId="4" fillId="0" borderId="31" xfId="0" applyFont="1" applyBorder="1" applyAlignment="1"/>
    <xf numFmtId="0" fontId="4" fillId="0" borderId="31" xfId="18" applyFont="1" applyBorder="1"/>
    <xf numFmtId="0" fontId="3" fillId="0" borderId="56" xfId="18" applyFont="1" applyBorder="1" applyAlignment="1">
      <alignment horizontal="center"/>
    </xf>
    <xf numFmtId="0" fontId="3" fillId="0" borderId="56" xfId="18" applyFont="1" applyBorder="1" applyAlignment="1">
      <alignment horizontal="center"/>
    </xf>
    <xf numFmtId="0" fontId="4" fillId="0" borderId="57" xfId="18" applyFont="1" applyBorder="1" applyAlignment="1">
      <alignment horizontal="center"/>
    </xf>
    <xf numFmtId="0" fontId="4" fillId="0" borderId="57" xfId="18" applyFont="1" applyBorder="1" applyAlignment="1">
      <alignment horizontal="left" indent="1"/>
    </xf>
    <xf numFmtId="43" fontId="4" fillId="0" borderId="57" xfId="19" applyFont="1" applyBorder="1"/>
    <xf numFmtId="0" fontId="4" fillId="0" borderId="57" xfId="18" applyFont="1" applyBorder="1"/>
    <xf numFmtId="0" fontId="4" fillId="0" borderId="25" xfId="18" applyFont="1" applyBorder="1" applyAlignment="1">
      <alignment horizontal="left" indent="1"/>
    </xf>
    <xf numFmtId="43" fontId="4" fillId="0" borderId="25" xfId="19" applyFont="1" applyBorder="1"/>
    <xf numFmtId="0" fontId="4" fillId="0" borderId="41" xfId="18" applyFont="1" applyBorder="1"/>
    <xf numFmtId="0" fontId="4" fillId="0" borderId="41" xfId="18" applyFont="1" applyBorder="1" applyAlignment="1">
      <alignment horizontal="left" indent="1"/>
    </xf>
    <xf numFmtId="43" fontId="4" fillId="0" borderId="41" xfId="19" applyFont="1" applyBorder="1"/>
    <xf numFmtId="0" fontId="3" fillId="0" borderId="8" xfId="18" applyFont="1" applyAlignment="1">
      <alignment horizontal="right" indent="2"/>
    </xf>
    <xf numFmtId="43" fontId="3" fillId="0" borderId="57" xfId="19" applyFont="1" applyBorder="1"/>
    <xf numFmtId="0" fontId="3" fillId="0" borderId="57" xfId="18" applyFont="1" applyBorder="1"/>
    <xf numFmtId="43" fontId="3" fillId="0" borderId="25" xfId="19" applyFont="1" applyBorder="1"/>
    <xf numFmtId="0" fontId="3" fillId="0" borderId="25" xfId="18" applyFont="1" applyBorder="1"/>
    <xf numFmtId="0" fontId="3" fillId="0" borderId="8" xfId="18" applyFont="1"/>
    <xf numFmtId="43" fontId="3" fillId="0" borderId="41" xfId="19" applyFont="1" applyBorder="1"/>
    <xf numFmtId="0" fontId="3" fillId="0" borderId="41" xfId="18" applyFont="1" applyBorder="1"/>
    <xf numFmtId="165" fontId="28" fillId="0" borderId="8" xfId="0" applyNumberFormat="1" applyFont="1" applyFill="1" applyBorder="1" applyAlignment="1">
      <alignment horizontal="left" vertical="center"/>
    </xf>
    <xf numFmtId="167" fontId="28" fillId="0" borderId="8" xfId="0" applyNumberFormat="1" applyFont="1" applyFill="1" applyBorder="1" applyAlignment="1">
      <alignment vertical="center"/>
    </xf>
    <xf numFmtId="165" fontId="28" fillId="0" borderId="8" xfId="0" applyNumberFormat="1" applyFont="1" applyFill="1" applyBorder="1" applyAlignment="1">
      <alignment horizontal="center" vertical="center"/>
    </xf>
    <xf numFmtId="165" fontId="28" fillId="0" borderId="8" xfId="0" applyNumberFormat="1" applyFont="1" applyFill="1" applyBorder="1" applyAlignment="1">
      <alignment horizontal="right" vertical="center"/>
    </xf>
    <xf numFmtId="0" fontId="28" fillId="0" borderId="28" xfId="0" applyFont="1" applyFill="1" applyBorder="1" applyAlignment="1">
      <alignment vertical="top"/>
    </xf>
    <xf numFmtId="165" fontId="28" fillId="0" borderId="28" xfId="0" applyNumberFormat="1" applyFont="1" applyFill="1" applyBorder="1" applyAlignment="1">
      <alignment vertical="top"/>
    </xf>
    <xf numFmtId="165" fontId="13" fillId="0" borderId="28" xfId="0" applyNumberFormat="1" applyFont="1" applyFill="1" applyBorder="1" applyAlignment="1">
      <alignment vertical="top"/>
    </xf>
    <xf numFmtId="0" fontId="13" fillId="0" borderId="64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65" xfId="0" applyFont="1" applyFill="1" applyBorder="1" applyAlignment="1">
      <alignment horizontal="center"/>
    </xf>
    <xf numFmtId="0" fontId="13" fillId="0" borderId="66" xfId="0" applyFont="1" applyFill="1" applyBorder="1" applyAlignment="1">
      <alignment horizontal="center"/>
    </xf>
    <xf numFmtId="0" fontId="13" fillId="0" borderId="62" xfId="0" applyFont="1" applyFill="1" applyBorder="1" applyAlignment="1">
      <alignment horizontal="center"/>
    </xf>
    <xf numFmtId="0" fontId="13" fillId="0" borderId="63" xfId="0" applyFont="1" applyFill="1" applyBorder="1" applyAlignment="1">
      <alignment horizontal="center"/>
    </xf>
    <xf numFmtId="43" fontId="13" fillId="0" borderId="67" xfId="1" applyFont="1" applyFill="1" applyBorder="1" applyAlignment="1">
      <alignment horizontal="center"/>
    </xf>
    <xf numFmtId="43" fontId="13" fillId="0" borderId="36" xfId="1" applyFont="1" applyFill="1" applyBorder="1" applyAlignment="1">
      <alignment horizontal="center"/>
    </xf>
    <xf numFmtId="0" fontId="13" fillId="0" borderId="43" xfId="0" applyFont="1" applyFill="1" applyBorder="1" applyAlignment="1">
      <alignment horizontal="center"/>
    </xf>
    <xf numFmtId="43" fontId="13" fillId="0" borderId="43" xfId="1" applyFont="1" applyFill="1" applyBorder="1" applyAlignment="1"/>
    <xf numFmtId="0" fontId="13" fillId="0" borderId="8" xfId="2" applyFont="1" applyFill="1" applyBorder="1"/>
    <xf numFmtId="0" fontId="13" fillId="0" borderId="8" xfId="17" applyFont="1" applyFill="1" applyBorder="1"/>
    <xf numFmtId="0" fontId="13" fillId="0" borderId="43" xfId="17" applyFont="1" applyFill="1" applyBorder="1"/>
    <xf numFmtId="43" fontId="13" fillId="0" borderId="68" xfId="1" applyFont="1" applyFill="1" applyBorder="1" applyAlignment="1"/>
    <xf numFmtId="0" fontId="13" fillId="0" borderId="17" xfId="0" applyFont="1" applyFill="1" applyBorder="1" applyAlignment="1">
      <alignment horizontal="center"/>
    </xf>
    <xf numFmtId="43" fontId="13" fillId="0" borderId="25" xfId="1" applyFont="1" applyFill="1" applyBorder="1"/>
    <xf numFmtId="168" fontId="13" fillId="0" borderId="25" xfId="0" applyNumberFormat="1" applyFont="1" applyFill="1" applyBorder="1"/>
    <xf numFmtId="43" fontId="13" fillId="0" borderId="25" xfId="0" applyNumberFormat="1" applyFont="1" applyFill="1" applyBorder="1" applyAlignment="1">
      <alignment horizontal="right" vertical="top"/>
    </xf>
    <xf numFmtId="0" fontId="28" fillId="0" borderId="25" xfId="0" applyFont="1" applyFill="1" applyBorder="1" applyAlignment="1">
      <alignment horizontal="center"/>
    </xf>
    <xf numFmtId="0" fontId="28" fillId="0" borderId="25" xfId="0" applyFont="1" applyFill="1" applyBorder="1" applyAlignment="1">
      <alignment horizontal="center" vertical="top"/>
    </xf>
    <xf numFmtId="0" fontId="28" fillId="0" borderId="25" xfId="0" applyFont="1" applyFill="1" applyBorder="1"/>
    <xf numFmtId="43" fontId="28" fillId="0" borderId="25" xfId="0" applyNumberFormat="1" applyFont="1" applyFill="1" applyBorder="1"/>
    <xf numFmtId="43" fontId="28" fillId="0" borderId="25" xfId="0" applyNumberFormat="1" applyFont="1" applyFill="1" applyBorder="1" applyAlignment="1">
      <alignment horizontal="right" vertical="top"/>
    </xf>
    <xf numFmtId="165" fontId="13" fillId="0" borderId="25" xfId="0" applyNumberFormat="1" applyFont="1" applyFill="1" applyBorder="1" applyAlignment="1">
      <alignment horizontal="center"/>
    </xf>
    <xf numFmtId="165" fontId="13" fillId="0" borderId="25" xfId="0" applyNumberFormat="1" applyFont="1" applyFill="1" applyBorder="1"/>
    <xf numFmtId="164" fontId="13" fillId="0" borderId="25" xfId="0" applyNumberFormat="1" applyFont="1" applyFill="1" applyBorder="1" applyAlignment="1">
      <alignment vertical="center"/>
    </xf>
    <xf numFmtId="4" fontId="13" fillId="0" borderId="25" xfId="0" applyNumberFormat="1" applyFont="1" applyFill="1" applyBorder="1" applyAlignment="1"/>
    <xf numFmtId="0" fontId="13" fillId="0" borderId="25" xfId="0" quotePrefix="1" applyFont="1" applyFill="1" applyBorder="1"/>
    <xf numFmtId="4" fontId="13" fillId="0" borderId="25" xfId="0" applyNumberFormat="1" applyFont="1" applyFill="1" applyBorder="1"/>
    <xf numFmtId="165" fontId="13" fillId="0" borderId="25" xfId="0" applyNumberFormat="1" applyFont="1" applyFill="1" applyBorder="1" applyAlignment="1"/>
    <xf numFmtId="0" fontId="13" fillId="0" borderId="25" xfId="0" applyFont="1" applyFill="1" applyBorder="1" applyAlignment="1">
      <alignment wrapText="1"/>
    </xf>
    <xf numFmtId="43" fontId="13" fillId="0" borderId="25" xfId="1" applyFont="1" applyFill="1" applyBorder="1" applyAlignment="1">
      <alignment wrapText="1"/>
    </xf>
    <xf numFmtId="0" fontId="28" fillId="0" borderId="25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165" fontId="13" fillId="0" borderId="25" xfId="0" applyNumberFormat="1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165" fontId="28" fillId="0" borderId="25" xfId="0" applyNumberFormat="1" applyFont="1" applyFill="1" applyBorder="1" applyAlignment="1">
      <alignment vertical="center"/>
    </xf>
    <xf numFmtId="2" fontId="13" fillId="0" borderId="25" xfId="0" applyNumberFormat="1" applyFont="1" applyFill="1" applyBorder="1"/>
    <xf numFmtId="165" fontId="28" fillId="0" borderId="25" xfId="0" applyNumberFormat="1" applyFont="1" applyFill="1" applyBorder="1"/>
    <xf numFmtId="43" fontId="13" fillId="0" borderId="25" xfId="1" applyNumberFormat="1" applyFont="1" applyFill="1" applyBorder="1"/>
    <xf numFmtId="0" fontId="3" fillId="2" borderId="7" xfId="0" applyFont="1" applyFill="1" applyBorder="1" applyAlignment="1">
      <alignment horizontal="center"/>
    </xf>
    <xf numFmtId="4" fontId="13" fillId="0" borderId="32" xfId="2" applyNumberFormat="1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8" xfId="2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167" fontId="3" fillId="2" borderId="70" xfId="0" applyNumberFormat="1" applyFont="1" applyFill="1" applyBorder="1" applyAlignment="1">
      <alignment vertical="center"/>
    </xf>
    <xf numFmtId="0" fontId="28" fillId="0" borderId="35" xfId="0" applyFont="1" applyFill="1" applyBorder="1" applyAlignment="1">
      <alignment vertical="center"/>
    </xf>
    <xf numFmtId="165" fontId="28" fillId="0" borderId="36" xfId="0" applyNumberFormat="1" applyFont="1" applyFill="1" applyBorder="1" applyAlignment="1">
      <alignment shrinkToFit="1"/>
    </xf>
    <xf numFmtId="43" fontId="28" fillId="0" borderId="4" xfId="0" applyNumberFormat="1" applyFont="1" applyFill="1" applyBorder="1" applyAlignment="1">
      <alignment horizontal="center"/>
    </xf>
    <xf numFmtId="0" fontId="13" fillId="0" borderId="25" xfId="0" applyFont="1" applyFill="1" applyBorder="1" applyAlignment="1">
      <alignment horizontal="right"/>
    </xf>
    <xf numFmtId="0" fontId="13" fillId="0" borderId="32" xfId="0" applyFont="1" applyFill="1" applyBorder="1" applyAlignment="1">
      <alignment horizontal="right"/>
    </xf>
    <xf numFmtId="0" fontId="23" fillId="0" borderId="8" xfId="18" applyFont="1" applyAlignment="1"/>
    <xf numFmtId="164" fontId="23" fillId="0" borderId="8" xfId="9" applyFont="1" applyAlignment="1"/>
    <xf numFmtId="0" fontId="23" fillId="0" borderId="8" xfId="18" applyFont="1"/>
    <xf numFmtId="177" fontId="29" fillId="0" borderId="8" xfId="20" applyNumberFormat="1" applyFont="1" applyBorder="1" applyAlignment="1">
      <alignment horizontal="center" vertical="center"/>
    </xf>
    <xf numFmtId="178" fontId="29" fillId="0" borderId="8" xfId="21" applyNumberFormat="1" applyFont="1" applyAlignment="1">
      <alignment horizontal="left" vertical="center"/>
    </xf>
    <xf numFmtId="0" fontId="23" fillId="0" borderId="8" xfId="21" applyFont="1" applyBorder="1" applyAlignment="1">
      <alignment vertical="center"/>
    </xf>
    <xf numFmtId="177" fontId="23" fillId="0" borderId="8" xfId="20" applyNumberFormat="1" applyFont="1" applyBorder="1" applyAlignment="1">
      <alignment vertical="center"/>
    </xf>
    <xf numFmtId="0" fontId="23" fillId="0" borderId="8" xfId="21" applyFont="1" applyBorder="1" applyAlignment="1">
      <alignment horizontal="center" vertical="center"/>
    </xf>
    <xf numFmtId="0" fontId="23" fillId="0" borderId="8" xfId="21" applyFont="1" applyAlignment="1">
      <alignment vertical="center"/>
    </xf>
    <xf numFmtId="177" fontId="23" fillId="0" borderId="8" xfId="20" applyNumberFormat="1" applyFont="1" applyBorder="1" applyAlignment="1">
      <alignment horizontal="left" vertical="center"/>
    </xf>
    <xf numFmtId="0" fontId="23" fillId="7" borderId="71" xfId="0" applyFont="1" applyFill="1" applyBorder="1"/>
    <xf numFmtId="43" fontId="29" fillId="7" borderId="71" xfId="1" applyFont="1" applyFill="1" applyBorder="1" applyAlignment="1">
      <alignment horizontal="center" vertical="center"/>
    </xf>
    <xf numFmtId="172" fontId="29" fillId="7" borderId="71" xfId="1" applyNumberFormat="1" applyFont="1" applyFill="1" applyBorder="1" applyAlignment="1">
      <alignment horizontal="center" vertical="center"/>
    </xf>
    <xf numFmtId="166" fontId="23" fillId="7" borderId="8" xfId="7" applyNumberFormat="1" applyFont="1" applyFill="1" applyBorder="1" applyAlignment="1"/>
    <xf numFmtId="0" fontId="23" fillId="7" borderId="0" xfId="0" applyFont="1" applyFill="1"/>
    <xf numFmtId="0" fontId="29" fillId="0" borderId="72" xfId="0" applyFont="1" applyFill="1" applyBorder="1" applyAlignment="1">
      <alignment vertical="center"/>
    </xf>
    <xf numFmtId="0" fontId="29" fillId="0" borderId="73" xfId="0" applyFont="1" applyFill="1" applyBorder="1" applyAlignment="1">
      <alignment vertical="top"/>
    </xf>
    <xf numFmtId="165" fontId="29" fillId="0" borderId="73" xfId="0" applyNumberFormat="1" applyFont="1" applyFill="1" applyBorder="1" applyAlignment="1">
      <alignment vertical="top"/>
    </xf>
    <xf numFmtId="165" fontId="23" fillId="0" borderId="73" xfId="0" applyNumberFormat="1" applyFont="1" applyFill="1" applyBorder="1" applyAlignment="1">
      <alignment vertical="top"/>
    </xf>
    <xf numFmtId="165" fontId="29" fillId="0" borderId="74" xfId="0" applyNumberFormat="1" applyFont="1" applyFill="1" applyBorder="1" applyAlignment="1">
      <alignment shrinkToFit="1"/>
    </xf>
    <xf numFmtId="0" fontId="29" fillId="0" borderId="8" xfId="0" applyFont="1" applyFill="1" applyBorder="1"/>
    <xf numFmtId="0" fontId="23" fillId="0" borderId="0" xfId="0" applyFont="1" applyFill="1" applyAlignment="1"/>
    <xf numFmtId="0" fontId="23" fillId="0" borderId="64" xfId="0" applyFont="1" applyFill="1" applyBorder="1" applyAlignment="1">
      <alignment horizontal="center"/>
    </xf>
    <xf numFmtId="0" fontId="23" fillId="0" borderId="51" xfId="0" applyFont="1" applyFill="1" applyBorder="1" applyAlignment="1">
      <alignment horizontal="center"/>
    </xf>
    <xf numFmtId="43" fontId="23" fillId="0" borderId="37" xfId="1" applyFont="1" applyFill="1" applyBorder="1" applyAlignment="1">
      <alignment horizontal="center" vertical="center"/>
    </xf>
    <xf numFmtId="4" fontId="23" fillId="0" borderId="37" xfId="2" applyNumberFormat="1" applyFont="1" applyFill="1" applyBorder="1" applyAlignment="1">
      <alignment horizontal="center" vertical="center" wrapText="1"/>
    </xf>
    <xf numFmtId="0" fontId="23" fillId="0" borderId="37" xfId="0" applyFont="1" applyFill="1" applyBorder="1" applyAlignment="1">
      <alignment horizontal="center" vertical="center"/>
    </xf>
    <xf numFmtId="0" fontId="23" fillId="0" borderId="37" xfId="0" applyFont="1" applyFill="1" applyBorder="1" applyAlignment="1">
      <alignment horizontal="center"/>
    </xf>
    <xf numFmtId="0" fontId="23" fillId="0" borderId="8" xfId="0" applyFont="1" applyFill="1" applyBorder="1"/>
    <xf numFmtId="4" fontId="23" fillId="0" borderId="8" xfId="2" applyNumberFormat="1" applyFont="1" applyFill="1" applyBorder="1" applyAlignment="1">
      <alignment horizontal="center" vertical="center"/>
    </xf>
    <xf numFmtId="0" fontId="23" fillId="0" borderId="65" xfId="0" applyFont="1" applyFill="1" applyBorder="1" applyAlignment="1">
      <alignment horizontal="center"/>
    </xf>
    <xf numFmtId="0" fontId="23" fillId="0" borderId="52" xfId="0" applyFont="1" applyFill="1" applyBorder="1" applyAlignment="1">
      <alignment horizontal="center"/>
    </xf>
    <xf numFmtId="4" fontId="23" fillId="0" borderId="41" xfId="2" applyNumberFormat="1" applyFont="1" applyFill="1" applyBorder="1" applyAlignment="1">
      <alignment horizontal="center" vertical="center"/>
    </xf>
    <xf numFmtId="43" fontId="23" fillId="0" borderId="40" xfId="1" applyFont="1" applyFill="1" applyBorder="1" applyAlignment="1">
      <alignment horizontal="center" vertical="center"/>
    </xf>
    <xf numFmtId="4" fontId="23" fillId="0" borderId="40" xfId="2" applyNumberFormat="1" applyFont="1" applyFill="1" applyBorder="1" applyAlignment="1">
      <alignment horizontal="center" vertical="center"/>
    </xf>
    <xf numFmtId="0" fontId="23" fillId="0" borderId="66" xfId="0" applyFont="1" applyFill="1" applyBorder="1" applyAlignment="1">
      <alignment horizontal="center"/>
    </xf>
    <xf numFmtId="0" fontId="23" fillId="0" borderId="30" xfId="0" applyFont="1" applyFill="1" applyBorder="1" applyAlignment="1">
      <alignment horizontal="center"/>
    </xf>
    <xf numFmtId="0" fontId="29" fillId="0" borderId="3" xfId="0" applyFont="1" applyFill="1" applyBorder="1" applyAlignment="1">
      <alignment horizontal="left"/>
    </xf>
    <xf numFmtId="0" fontId="29" fillId="0" borderId="34" xfId="0" applyFont="1" applyFill="1" applyBorder="1" applyAlignment="1">
      <alignment horizontal="left"/>
    </xf>
    <xf numFmtId="0" fontId="23" fillId="0" borderId="34" xfId="0" applyFont="1" applyFill="1" applyBorder="1" applyAlignment="1">
      <alignment horizontal="center"/>
    </xf>
    <xf numFmtId="0" fontId="23" fillId="0" borderId="44" xfId="0" applyFont="1" applyFill="1" applyBorder="1" applyAlignment="1">
      <alignment horizontal="center"/>
    </xf>
    <xf numFmtId="0" fontId="23" fillId="0" borderId="33" xfId="0" applyFont="1" applyFill="1" applyBorder="1" applyAlignment="1"/>
    <xf numFmtId="0" fontId="23" fillId="0" borderId="20" xfId="0" applyFont="1" applyFill="1" applyBorder="1" applyAlignment="1">
      <alignment horizontal="center"/>
    </xf>
    <xf numFmtId="0" fontId="23" fillId="0" borderId="62" xfId="0" applyFont="1" applyFill="1" applyBorder="1" applyAlignment="1">
      <alignment horizontal="center"/>
    </xf>
    <xf numFmtId="0" fontId="23" fillId="0" borderId="25" xfId="0" applyFont="1" applyFill="1" applyBorder="1" applyAlignment="1">
      <alignment horizontal="right"/>
    </xf>
    <xf numFmtId="0" fontId="23" fillId="0" borderId="23" xfId="0" applyFont="1" applyFill="1" applyBorder="1"/>
    <xf numFmtId="43" fontId="23" fillId="0" borderId="45" xfId="0" applyNumberFormat="1" applyFont="1" applyFill="1" applyBorder="1" applyAlignment="1">
      <alignment horizontal="center"/>
    </xf>
    <xf numFmtId="43" fontId="23" fillId="0" borderId="4" xfId="0" applyNumberFormat="1" applyFont="1" applyFill="1" applyBorder="1"/>
    <xf numFmtId="0" fontId="23" fillId="0" borderId="45" xfId="0" applyFont="1" applyFill="1" applyBorder="1" applyAlignment="1">
      <alignment horizontal="center"/>
    </xf>
    <xf numFmtId="172" fontId="23" fillId="0" borderId="25" xfId="1" applyNumberFormat="1" applyFont="1" applyFill="1" applyBorder="1" applyAlignment="1">
      <alignment horizontal="center"/>
    </xf>
    <xf numFmtId="43" fontId="29" fillId="0" borderId="25" xfId="0" applyNumberFormat="1" applyFont="1" applyFill="1" applyBorder="1" applyAlignment="1">
      <alignment horizontal="center"/>
    </xf>
    <xf numFmtId="0" fontId="23" fillId="0" borderId="63" xfId="0" applyFont="1" applyFill="1" applyBorder="1" applyAlignment="1">
      <alignment horizontal="center"/>
    </xf>
    <xf numFmtId="43" fontId="23" fillId="0" borderId="8" xfId="0" applyNumberFormat="1" applyFont="1" applyFill="1" applyBorder="1"/>
    <xf numFmtId="0" fontId="23" fillId="0" borderId="32" xfId="0" applyFont="1" applyFill="1" applyBorder="1" applyAlignment="1">
      <alignment horizontal="right"/>
    </xf>
    <xf numFmtId="0" fontId="23" fillId="0" borderId="14" xfId="0" applyFont="1" applyFill="1" applyBorder="1"/>
    <xf numFmtId="43" fontId="23" fillId="0" borderId="58" xfId="0" applyNumberFormat="1" applyFont="1" applyFill="1" applyBorder="1" applyAlignment="1">
      <alignment horizontal="center"/>
    </xf>
    <xf numFmtId="43" fontId="23" fillId="0" borderId="14" xfId="0" applyNumberFormat="1" applyFont="1" applyFill="1" applyBorder="1"/>
    <xf numFmtId="0" fontId="23" fillId="0" borderId="58" xfId="0" applyFont="1" applyFill="1" applyBorder="1" applyAlignment="1">
      <alignment horizontal="center"/>
    </xf>
    <xf numFmtId="172" fontId="23" fillId="0" borderId="32" xfId="1" applyNumberFormat="1" applyFont="1" applyFill="1" applyBorder="1" applyAlignment="1">
      <alignment horizontal="center"/>
    </xf>
    <xf numFmtId="43" fontId="29" fillId="0" borderId="32" xfId="0" applyNumberFormat="1" applyFont="1" applyFill="1" applyBorder="1" applyAlignment="1">
      <alignment horizontal="center"/>
    </xf>
    <xf numFmtId="43" fontId="23" fillId="0" borderId="67" xfId="1" applyFont="1" applyFill="1" applyBorder="1" applyAlignment="1">
      <alignment horizontal="center"/>
    </xf>
    <xf numFmtId="164" fontId="23" fillId="0" borderId="8" xfId="0" applyNumberFormat="1" applyFont="1" applyFill="1" applyBorder="1"/>
    <xf numFmtId="0" fontId="23" fillId="0" borderId="25" xfId="0" applyFont="1" applyFill="1" applyBorder="1"/>
    <xf numFmtId="43" fontId="23" fillId="0" borderId="25" xfId="0" applyNumberFormat="1" applyFont="1" applyFill="1" applyBorder="1" applyAlignment="1">
      <alignment horizontal="center"/>
    </xf>
    <xf numFmtId="43" fontId="23" fillId="0" borderId="25" xfId="0" applyNumberFormat="1" applyFont="1" applyFill="1" applyBorder="1"/>
    <xf numFmtId="0" fontId="23" fillId="0" borderId="25" xfId="0" applyFont="1" applyFill="1" applyBorder="1" applyAlignment="1">
      <alignment horizontal="center"/>
    </xf>
    <xf numFmtId="176" fontId="23" fillId="0" borderId="25" xfId="1" applyNumberFormat="1" applyFont="1" applyFill="1" applyBorder="1"/>
    <xf numFmtId="164" fontId="23" fillId="0" borderId="25" xfId="1" applyNumberFormat="1" applyFont="1" applyFill="1" applyBorder="1" applyAlignment="1">
      <alignment horizontal="center"/>
    </xf>
    <xf numFmtId="0" fontId="23" fillId="0" borderId="25" xfId="1" applyNumberFormat="1" applyFont="1" applyFill="1" applyBorder="1" applyAlignment="1">
      <alignment horizontal="left"/>
    </xf>
    <xf numFmtId="43" fontId="23" fillId="0" borderId="25" xfId="1" applyFont="1" applyFill="1" applyBorder="1" applyAlignment="1">
      <alignment horizontal="center"/>
    </xf>
    <xf numFmtId="43" fontId="29" fillId="0" borderId="25" xfId="1" applyFont="1" applyFill="1" applyBorder="1" applyAlignment="1">
      <alignment horizontal="center"/>
    </xf>
    <xf numFmtId="43" fontId="23" fillId="0" borderId="61" xfId="1" applyFont="1" applyFill="1" applyBorder="1" applyAlignment="1">
      <alignment horizontal="center"/>
    </xf>
    <xf numFmtId="166" fontId="23" fillId="0" borderId="8" xfId="7" applyNumberFormat="1" applyFont="1" applyFill="1" applyAlignment="1"/>
    <xf numFmtId="0" fontId="23" fillId="0" borderId="0" xfId="0" applyFont="1" applyFill="1"/>
    <xf numFmtId="0" fontId="29" fillId="0" borderId="4" xfId="0" applyFont="1" applyFill="1" applyBorder="1" applyAlignment="1">
      <alignment horizontal="left" shrinkToFit="1"/>
    </xf>
    <xf numFmtId="0" fontId="23" fillId="0" borderId="4" xfId="0" applyFont="1" applyFill="1" applyBorder="1" applyAlignment="1">
      <alignment horizontal="center"/>
    </xf>
    <xf numFmtId="43" fontId="29" fillId="0" borderId="4" xfId="0" applyNumberFormat="1" applyFont="1" applyFill="1" applyBorder="1" applyAlignment="1">
      <alignment horizontal="center"/>
    </xf>
    <xf numFmtId="43" fontId="29" fillId="0" borderId="5" xfId="0" applyNumberFormat="1" applyFont="1" applyFill="1" applyBorder="1" applyAlignment="1">
      <alignment horizontal="center"/>
    </xf>
    <xf numFmtId="0" fontId="23" fillId="0" borderId="33" xfId="0" applyFont="1" applyFill="1" applyBorder="1" applyAlignment="1">
      <alignment horizontal="center" vertical="center"/>
    </xf>
    <xf numFmtId="43" fontId="29" fillId="0" borderId="33" xfId="1" applyFont="1" applyFill="1" applyBorder="1" applyAlignment="1">
      <alignment horizontal="right"/>
    </xf>
    <xf numFmtId="0" fontId="23" fillId="0" borderId="49" xfId="0" applyFont="1" applyFill="1" applyBorder="1" applyAlignment="1">
      <alignment horizontal="center"/>
    </xf>
    <xf numFmtId="0" fontId="23" fillId="0" borderId="50" xfId="0" applyFont="1" applyFill="1" applyBorder="1" applyAlignment="1">
      <alignment horizontal="center"/>
    </xf>
    <xf numFmtId="4" fontId="23" fillId="0" borderId="36" xfId="2" applyNumberFormat="1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/>
    </xf>
    <xf numFmtId="4" fontId="23" fillId="0" borderId="32" xfId="2" applyNumberFormat="1" applyFont="1" applyFill="1" applyBorder="1" applyAlignment="1">
      <alignment horizontal="center" vertical="center"/>
    </xf>
    <xf numFmtId="4" fontId="23" fillId="0" borderId="43" xfId="2" applyNumberFormat="1" applyFont="1" applyFill="1" applyBorder="1" applyAlignment="1">
      <alignment horizontal="center" vertical="center"/>
    </xf>
    <xf numFmtId="43" fontId="23" fillId="0" borderId="25" xfId="1" applyFont="1" applyFill="1" applyBorder="1"/>
    <xf numFmtId="168" fontId="23" fillId="0" borderId="25" xfId="0" applyNumberFormat="1" applyFont="1" applyFill="1" applyBorder="1"/>
    <xf numFmtId="43" fontId="23" fillId="0" borderId="25" xfId="0" applyNumberFormat="1" applyFont="1" applyFill="1" applyBorder="1" applyAlignment="1">
      <alignment horizontal="right" vertical="top"/>
    </xf>
    <xf numFmtId="0" fontId="29" fillId="0" borderId="25" xfId="0" applyFont="1" applyFill="1" applyBorder="1" applyAlignment="1">
      <alignment horizontal="center"/>
    </xf>
    <xf numFmtId="0" fontId="29" fillId="0" borderId="25" xfId="0" applyFont="1" applyFill="1" applyBorder="1" applyAlignment="1">
      <alignment horizontal="center" vertical="top"/>
    </xf>
    <xf numFmtId="0" fontId="29" fillId="0" borderId="25" xfId="0" applyFont="1" applyFill="1" applyBorder="1"/>
    <xf numFmtId="43" fontId="29" fillId="0" borderId="25" xfId="0" applyNumberFormat="1" applyFont="1" applyFill="1" applyBorder="1"/>
    <xf numFmtId="43" fontId="29" fillId="0" borderId="25" xfId="0" applyNumberFormat="1" applyFont="1" applyFill="1" applyBorder="1" applyAlignment="1">
      <alignment horizontal="right" vertical="top"/>
    </xf>
    <xf numFmtId="165" fontId="23" fillId="0" borderId="25" xfId="0" applyNumberFormat="1" applyFont="1" applyFill="1" applyBorder="1" applyAlignment="1">
      <alignment horizontal="center"/>
    </xf>
    <xf numFmtId="165" fontId="23" fillId="0" borderId="25" xfId="0" applyNumberFormat="1" applyFont="1" applyFill="1" applyBorder="1"/>
    <xf numFmtId="164" fontId="23" fillId="0" borderId="25" xfId="0" applyNumberFormat="1" applyFont="1" applyFill="1" applyBorder="1" applyAlignment="1">
      <alignment vertical="center"/>
    </xf>
    <xf numFmtId="4" fontId="23" fillId="0" borderId="25" xfId="0" applyNumberFormat="1" applyFont="1" applyFill="1" applyBorder="1" applyAlignment="1"/>
    <xf numFmtId="0" fontId="23" fillId="0" borderId="25" xfId="0" quotePrefix="1" applyFont="1" applyFill="1" applyBorder="1"/>
    <xf numFmtId="4" fontId="23" fillId="0" borderId="25" xfId="0" applyNumberFormat="1" applyFont="1" applyFill="1" applyBorder="1"/>
    <xf numFmtId="165" fontId="23" fillId="0" borderId="25" xfId="0" applyNumberFormat="1" applyFont="1" applyFill="1" applyBorder="1" applyAlignment="1"/>
    <xf numFmtId="0" fontId="23" fillId="0" borderId="25" xfId="0" applyFont="1" applyFill="1" applyBorder="1" applyAlignment="1">
      <alignment wrapText="1"/>
    </xf>
    <xf numFmtId="43" fontId="23" fillId="0" borderId="25" xfId="1" applyFont="1" applyFill="1" applyBorder="1" applyAlignment="1">
      <alignment wrapText="1"/>
    </xf>
    <xf numFmtId="0" fontId="29" fillId="0" borderId="25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165" fontId="23" fillId="0" borderId="25" xfId="0" applyNumberFormat="1" applyFont="1" applyFill="1" applyBorder="1" applyAlignment="1">
      <alignment vertical="center"/>
    </xf>
    <xf numFmtId="0" fontId="23" fillId="0" borderId="25" xfId="0" applyFont="1" applyFill="1" applyBorder="1" applyAlignment="1">
      <alignment vertical="center"/>
    </xf>
    <xf numFmtId="165" fontId="29" fillId="0" borderId="25" xfId="0" applyNumberFormat="1" applyFont="1" applyFill="1" applyBorder="1" applyAlignment="1">
      <alignment vertical="center"/>
    </xf>
    <xf numFmtId="0" fontId="23" fillId="0" borderId="25" xfId="0" applyFont="1" applyFill="1" applyBorder="1" applyAlignment="1"/>
    <xf numFmtId="43" fontId="29" fillId="0" borderId="25" xfId="0" applyNumberFormat="1" applyFont="1" applyFill="1" applyBorder="1" applyAlignment="1">
      <alignment horizontal="right" vertical="center"/>
    </xf>
    <xf numFmtId="2" fontId="23" fillId="0" borderId="25" xfId="0" applyNumberFormat="1" applyFont="1" applyFill="1" applyBorder="1"/>
    <xf numFmtId="43" fontId="23" fillId="0" borderId="8" xfId="1" applyFont="1" applyFill="1" applyBorder="1"/>
    <xf numFmtId="165" fontId="29" fillId="0" borderId="25" xfId="0" applyNumberFormat="1" applyFont="1" applyFill="1" applyBorder="1"/>
    <xf numFmtId="43" fontId="23" fillId="0" borderId="25" xfId="1" applyNumberFormat="1" applyFont="1" applyFill="1" applyBorder="1"/>
    <xf numFmtId="0" fontId="23" fillId="0" borderId="8" xfId="0" applyFont="1" applyFill="1" applyBorder="1" applyAlignment="1">
      <alignment vertical="center"/>
    </xf>
    <xf numFmtId="0" fontId="23" fillId="0" borderId="32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177" fontId="29" fillId="0" borderId="8" xfId="20" applyNumberFormat="1" applyFont="1" applyBorder="1" applyAlignment="1">
      <alignment horizontal="center" vertical="center"/>
    </xf>
    <xf numFmtId="167" fontId="29" fillId="7" borderId="8" xfId="1" applyNumberFormat="1" applyFont="1" applyFill="1" applyBorder="1" applyAlignment="1">
      <alignment horizontal="left"/>
    </xf>
    <xf numFmtId="0" fontId="23" fillId="0" borderId="8" xfId="21" applyFont="1" applyBorder="1" applyAlignment="1">
      <alignment horizontal="left"/>
    </xf>
    <xf numFmtId="167" fontId="29" fillId="7" borderId="71" xfId="1" applyNumberFormat="1" applyFont="1" applyFill="1" applyBorder="1" applyAlignment="1">
      <alignment horizontal="center" vertical="center"/>
    </xf>
    <xf numFmtId="43" fontId="29" fillId="7" borderId="71" xfId="1" applyFont="1" applyFill="1" applyBorder="1" applyAlignment="1">
      <alignment horizontal="left" vertical="center"/>
    </xf>
    <xf numFmtId="4" fontId="23" fillId="0" borderId="26" xfId="2" applyNumberFormat="1" applyFont="1" applyFill="1" applyBorder="1" applyAlignment="1">
      <alignment horizontal="center" vertical="center"/>
    </xf>
    <xf numFmtId="4" fontId="23" fillId="0" borderId="27" xfId="2" applyNumberFormat="1" applyFont="1" applyFill="1" applyBorder="1" applyAlignment="1">
      <alignment horizontal="center" vertical="center"/>
    </xf>
    <xf numFmtId="4" fontId="23" fillId="0" borderId="32" xfId="2" applyNumberFormat="1" applyFont="1" applyFill="1" applyBorder="1" applyAlignment="1">
      <alignment horizontal="center" vertical="center"/>
    </xf>
    <xf numFmtId="4" fontId="23" fillId="0" borderId="33" xfId="2" applyNumberFormat="1" applyFont="1" applyFill="1" applyBorder="1" applyAlignment="1">
      <alignment horizontal="center" vertical="center"/>
    </xf>
    <xf numFmtId="43" fontId="23" fillId="0" borderId="35" xfId="1" applyFont="1" applyFill="1" applyBorder="1" applyAlignment="1">
      <alignment horizontal="center" vertical="center"/>
    </xf>
    <xf numFmtId="43" fontId="23" fillId="0" borderId="29" xfId="1" applyFont="1" applyFill="1" applyBorder="1" applyAlignment="1">
      <alignment horizontal="center" vertical="center"/>
    </xf>
    <xf numFmtId="4" fontId="23" fillId="0" borderId="42" xfId="2" applyNumberFormat="1" applyFont="1" applyFill="1" applyBorder="1" applyAlignment="1">
      <alignment horizontal="center" vertical="center"/>
    </xf>
    <xf numFmtId="4" fontId="23" fillId="0" borderId="39" xfId="2" applyNumberFormat="1" applyFont="1" applyFill="1" applyBorder="1" applyAlignment="1">
      <alignment horizontal="center" vertical="center"/>
    </xf>
    <xf numFmtId="43" fontId="29" fillId="0" borderId="38" xfId="1" applyFont="1" applyFill="1" applyBorder="1" applyAlignment="1">
      <alignment horizontal="left"/>
    </xf>
    <xf numFmtId="43" fontId="29" fillId="0" borderId="42" xfId="1" applyFont="1" applyFill="1" applyBorder="1" applyAlignment="1">
      <alignment horizontal="left"/>
    </xf>
    <xf numFmtId="43" fontId="29" fillId="0" borderId="39" xfId="1" applyFont="1" applyFill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43" fontId="28" fillId="0" borderId="38" xfId="1" applyFont="1" applyFill="1" applyBorder="1" applyAlignment="1">
      <alignment horizontal="left"/>
    </xf>
    <xf numFmtId="43" fontId="28" fillId="0" borderId="42" xfId="1" applyFont="1" applyFill="1" applyBorder="1" applyAlignment="1">
      <alignment horizontal="left"/>
    </xf>
    <xf numFmtId="43" fontId="28" fillId="0" borderId="39" xfId="1" applyFont="1" applyFill="1" applyBorder="1" applyAlignment="1">
      <alignment horizontal="left"/>
    </xf>
    <xf numFmtId="4" fontId="13" fillId="0" borderId="32" xfId="2" applyNumberFormat="1" applyFont="1" applyFill="1" applyBorder="1" applyAlignment="1">
      <alignment horizontal="center" vertical="center"/>
    </xf>
    <xf numFmtId="4" fontId="13" fillId="0" borderId="33" xfId="2" applyNumberFormat="1" applyFont="1" applyFill="1" applyBorder="1" applyAlignment="1">
      <alignment horizontal="center" vertical="center"/>
    </xf>
    <xf numFmtId="4" fontId="13" fillId="0" borderId="26" xfId="2" applyNumberFormat="1" applyFont="1" applyFill="1" applyBorder="1" applyAlignment="1">
      <alignment horizontal="center" vertical="center"/>
    </xf>
    <xf numFmtId="4" fontId="13" fillId="0" borderId="27" xfId="2" applyNumberFormat="1" applyFont="1" applyFill="1" applyBorder="1" applyAlignment="1">
      <alignment horizontal="center" vertical="center"/>
    </xf>
    <xf numFmtId="43" fontId="13" fillId="0" borderId="35" xfId="1" applyFont="1" applyFill="1" applyBorder="1" applyAlignment="1">
      <alignment horizontal="center" vertical="center"/>
    </xf>
    <xf numFmtId="43" fontId="13" fillId="0" borderId="29" xfId="1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29" xfId="2" applyFont="1" applyFill="1" applyBorder="1" applyAlignment="1">
      <alignment horizontal="center"/>
    </xf>
    <xf numFmtId="0" fontId="13" fillId="0" borderId="8" xfId="2" applyFont="1" applyFill="1" applyBorder="1" applyAlignment="1">
      <alignment horizontal="center"/>
    </xf>
    <xf numFmtId="0" fontId="13" fillId="0" borderId="8" xfId="2" applyFont="1" applyFill="1" applyBorder="1" applyAlignment="1">
      <alignment horizontal="left"/>
    </xf>
    <xf numFmtId="0" fontId="13" fillId="0" borderId="43" xfId="2" applyFont="1" applyFill="1" applyBorder="1" applyAlignment="1">
      <alignment horizontal="left"/>
    </xf>
    <xf numFmtId="0" fontId="13" fillId="0" borderId="29" xfId="17" applyFont="1" applyFill="1" applyBorder="1" applyAlignment="1">
      <alignment horizontal="center"/>
    </xf>
    <xf numFmtId="0" fontId="13" fillId="0" borderId="8" xfId="17" applyFont="1" applyFill="1" applyBorder="1" applyAlignment="1">
      <alignment horizontal="center"/>
    </xf>
    <xf numFmtId="0" fontId="13" fillId="0" borderId="29" xfId="0" applyFont="1" applyFill="1" applyBorder="1" applyAlignment="1">
      <alignment horizontal="left"/>
    </xf>
    <xf numFmtId="0" fontId="13" fillId="0" borderId="29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4" fontId="13" fillId="0" borderId="42" xfId="2" applyNumberFormat="1" applyFont="1" applyFill="1" applyBorder="1" applyAlignment="1">
      <alignment horizontal="center" vertical="center"/>
    </xf>
    <xf numFmtId="4" fontId="13" fillId="0" borderId="39" xfId="2" applyNumberFormat="1" applyFont="1" applyFill="1" applyBorder="1" applyAlignment="1">
      <alignment horizontal="center" vertical="center"/>
    </xf>
    <xf numFmtId="0" fontId="13" fillId="0" borderId="43" xfId="2" applyFont="1" applyFill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4" fillId="0" borderId="25" xfId="18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23" fillId="0" borderId="19" xfId="0" applyFont="1" applyBorder="1"/>
    <xf numFmtId="0" fontId="4" fillId="2" borderId="3" xfId="0" applyFont="1" applyFill="1" applyBorder="1" applyAlignment="1">
      <alignment horizontal="center"/>
    </xf>
    <xf numFmtId="0" fontId="23" fillId="0" borderId="5" xfId="0" applyFont="1" applyBorder="1"/>
    <xf numFmtId="0" fontId="3" fillId="2" borderId="8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4" fillId="2" borderId="69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left" vertical="top"/>
    </xf>
    <xf numFmtId="0" fontId="6" fillId="3" borderId="23" xfId="0" applyFont="1" applyFill="1" applyBorder="1" applyAlignment="1">
      <alignment horizontal="left" vertical="top"/>
    </xf>
    <xf numFmtId="0" fontId="6" fillId="0" borderId="0" xfId="0" applyFont="1" applyAlignment="1">
      <alignment horizontal="left"/>
    </xf>
    <xf numFmtId="0" fontId="5" fillId="0" borderId="4" xfId="0" applyFont="1" applyBorder="1" applyAlignment="1">
      <alignment horizontal="left" vertical="top"/>
    </xf>
    <xf numFmtId="0" fontId="5" fillId="0" borderId="22" xfId="0" applyFont="1" applyBorder="1" applyAlignment="1">
      <alignment horizontal="center" vertical="top"/>
    </xf>
    <xf numFmtId="0" fontId="5" fillId="0" borderId="23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top"/>
    </xf>
    <xf numFmtId="0" fontId="6" fillId="0" borderId="22" xfId="0" applyFont="1" applyBorder="1" applyAlignment="1">
      <alignment horizontal="left" vertical="top"/>
    </xf>
    <xf numFmtId="0" fontId="6" fillId="0" borderId="23" xfId="0" applyFont="1" applyBorder="1" applyAlignment="1">
      <alignment horizontal="left" vertical="top"/>
    </xf>
    <xf numFmtId="0" fontId="5" fillId="0" borderId="2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6" fillId="3" borderId="4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31" xfId="0" applyFont="1" applyBorder="1" applyAlignment="1">
      <alignment horizontal="left"/>
    </xf>
    <xf numFmtId="0" fontId="4" fillId="0" borderId="0" xfId="0" applyFont="1" applyAlignment="1"/>
    <xf numFmtId="0" fontId="18" fillId="0" borderId="46" xfId="13" applyFont="1" applyBorder="1" applyAlignment="1">
      <alignment horizontal="center" vertical="center"/>
    </xf>
    <xf numFmtId="0" fontId="18" fillId="0" borderId="47" xfId="13" applyFont="1" applyBorder="1" applyAlignment="1">
      <alignment horizontal="center" vertical="center"/>
    </xf>
    <xf numFmtId="0" fontId="18" fillId="0" borderId="48" xfId="13" applyFont="1" applyBorder="1" applyAlignment="1">
      <alignment horizontal="center" vertical="center"/>
    </xf>
    <xf numFmtId="0" fontId="17" fillId="5" borderId="25" xfId="13" applyFont="1" applyFill="1" applyBorder="1" applyAlignment="1">
      <alignment horizontal="center" vertical="center"/>
    </xf>
    <xf numFmtId="0" fontId="27" fillId="5" borderId="25" xfId="13" applyFont="1" applyFill="1" applyBorder="1" applyAlignment="1">
      <alignment horizontal="center" vertical="center"/>
    </xf>
  </cellXfs>
  <cellStyles count="22">
    <cellStyle name="Comma" xfId="1" builtinId="3"/>
    <cellStyle name="Comma 2" xfId="19" xr:uid="{00000000-0005-0000-0000-000001000000}"/>
    <cellStyle name="Comma 2 2" xfId="20" xr:uid="{00000000-0005-0000-0000-000002000000}"/>
    <cellStyle name="Comma 3 5" xfId="9" xr:uid="{00000000-0005-0000-0000-000003000000}"/>
    <cellStyle name="Comma 45" xfId="16" xr:uid="{00000000-0005-0000-0000-000004000000}"/>
    <cellStyle name="Comma 69" xfId="12" xr:uid="{00000000-0005-0000-0000-000005000000}"/>
    <cellStyle name="Normal" xfId="0" builtinId="0"/>
    <cellStyle name="Normal 10" xfId="2" xr:uid="{00000000-0005-0000-0000-000007000000}"/>
    <cellStyle name="Normal 10 3" xfId="6" xr:uid="{00000000-0005-0000-0000-000008000000}"/>
    <cellStyle name="Normal 2" xfId="4" xr:uid="{00000000-0005-0000-0000-000009000000}"/>
    <cellStyle name="Normal 2 17" xfId="10" xr:uid="{00000000-0005-0000-0000-00000A000000}"/>
    <cellStyle name="Normal 2 2" xfId="14" xr:uid="{00000000-0005-0000-0000-00000B000000}"/>
    <cellStyle name="Normal 28" xfId="11" xr:uid="{00000000-0005-0000-0000-00000C000000}"/>
    <cellStyle name="Normal 3" xfId="18" xr:uid="{00000000-0005-0000-0000-00000D000000}"/>
    <cellStyle name="Normal 3 3" xfId="5" xr:uid="{00000000-0005-0000-0000-00000E000000}"/>
    <cellStyle name="Normal 3 5" xfId="8" xr:uid="{00000000-0005-0000-0000-00000F000000}"/>
    <cellStyle name="Normal 4 2 3" xfId="21" xr:uid="{00000000-0005-0000-0000-000010000000}"/>
    <cellStyle name="Normal 44" xfId="13" xr:uid="{00000000-0005-0000-0000-000011000000}"/>
    <cellStyle name="Normal 5 2 2" xfId="3" xr:uid="{00000000-0005-0000-0000-000012000000}"/>
    <cellStyle name="Percent 37" xfId="15" xr:uid="{00000000-0005-0000-0000-000013000000}"/>
    <cellStyle name="Percent 4 3" xfId="7" xr:uid="{00000000-0005-0000-0000-000014000000}"/>
    <cellStyle name="ปกติ_สรุปผลการประมาณราคา1" xfId="1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9.xml"/><Relationship Id="rId21" Type="http://schemas.openxmlformats.org/officeDocument/2006/relationships/externalLink" Target="externalLinks/externalLink14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56.xml"/><Relationship Id="rId68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externalLink" Target="externalLinks/externalLink51.xml"/><Relationship Id="rId66" Type="http://schemas.openxmlformats.org/officeDocument/2006/relationships/externalLink" Target="externalLinks/externalLink59.xml"/><Relationship Id="rId7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4.xml"/><Relationship Id="rId19" Type="http://schemas.openxmlformats.org/officeDocument/2006/relationships/externalLink" Target="externalLinks/externalLink1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externalLink" Target="externalLinks/externalLink49.xml"/><Relationship Id="rId64" Type="http://schemas.openxmlformats.org/officeDocument/2006/relationships/externalLink" Target="externalLinks/externalLink57.xml"/><Relationship Id="rId69" Type="http://schemas.openxmlformats.org/officeDocument/2006/relationships/externalLink" Target="externalLinks/externalLink62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72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59" Type="http://schemas.openxmlformats.org/officeDocument/2006/relationships/externalLink" Target="externalLinks/externalLink52.xml"/><Relationship Id="rId67" Type="http://schemas.openxmlformats.org/officeDocument/2006/relationships/externalLink" Target="externalLinks/externalLink60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62" Type="http://schemas.openxmlformats.org/officeDocument/2006/relationships/externalLink" Target="externalLinks/externalLink55.xml"/><Relationship Id="rId70" Type="http://schemas.openxmlformats.org/officeDocument/2006/relationships/externalLink" Target="externalLinks/externalLink63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externalLink" Target="externalLinks/externalLink50.xml"/><Relationship Id="rId10" Type="http://schemas.openxmlformats.org/officeDocument/2006/relationships/externalLink" Target="externalLinks/externalLink3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60" Type="http://schemas.openxmlformats.org/officeDocument/2006/relationships/externalLink" Target="externalLinks/externalLink53.xml"/><Relationship Id="rId65" Type="http://schemas.openxmlformats.org/officeDocument/2006/relationships/externalLink" Target="externalLinks/externalLink58.xml"/><Relationship Id="rId73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9" Type="http://schemas.openxmlformats.org/officeDocument/2006/relationships/externalLink" Target="externalLinks/externalLink32.xml"/><Relationship Id="rId34" Type="http://schemas.openxmlformats.org/officeDocument/2006/relationships/externalLink" Target="externalLinks/externalLink27.xml"/><Relationship Id="rId50" Type="http://schemas.openxmlformats.org/officeDocument/2006/relationships/externalLink" Target="externalLinks/externalLink43.xml"/><Relationship Id="rId55" Type="http://schemas.openxmlformats.org/officeDocument/2006/relationships/externalLink" Target="externalLinks/externalLink4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1020536</xdr:colOff>
      <xdr:row>28</xdr:row>
      <xdr:rowOff>176893</xdr:rowOff>
    </xdr:from>
    <xdr:to>
      <xdr:col>6</xdr:col>
      <xdr:colOff>614794</xdr:colOff>
      <xdr:row>30</xdr:row>
      <xdr:rowOff>149678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0" y="9334500"/>
          <a:ext cx="1417615" cy="489857"/>
        </a:xfrm>
        <a:prstGeom prst="rect">
          <a:avLst/>
        </a:prstGeom>
      </xdr:spPr>
    </xdr:pic>
    <xdr:clientData/>
  </xdr:twoCellAnchor>
  <xdr:twoCellAnchor editAs="oneCell">
    <xdr:from>
      <xdr:col>5</xdr:col>
      <xdr:colOff>1034143</xdr:colOff>
      <xdr:row>20</xdr:row>
      <xdr:rowOff>46771</xdr:rowOff>
    </xdr:from>
    <xdr:to>
      <xdr:col>6</xdr:col>
      <xdr:colOff>353787</xdr:colOff>
      <xdr:row>22</xdr:row>
      <xdr:rowOff>194582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26511" y="7098613"/>
          <a:ext cx="1141092" cy="649127"/>
        </a:xfrm>
        <a:prstGeom prst="rect">
          <a:avLst/>
        </a:prstGeom>
      </xdr:spPr>
    </xdr:pic>
    <xdr:clientData/>
  </xdr:twoCellAnchor>
  <xdr:twoCellAnchor editAs="oneCell">
    <xdr:from>
      <xdr:col>5</xdr:col>
      <xdr:colOff>860675</xdr:colOff>
      <xdr:row>23</xdr:row>
      <xdr:rowOff>240245</xdr:rowOff>
    </xdr:from>
    <xdr:to>
      <xdr:col>5</xdr:col>
      <xdr:colOff>1671053</xdr:colOff>
      <xdr:row>26</xdr:row>
      <xdr:rowOff>87135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53043" y="8044061"/>
          <a:ext cx="810378" cy="598863"/>
        </a:xfrm>
        <a:prstGeom prst="rect">
          <a:avLst/>
        </a:prstGeom>
      </xdr:spPr>
    </xdr:pic>
    <xdr:clientData/>
  </xdr:twoCellAnchor>
  <xdr:twoCellAnchor editAs="oneCell">
    <xdr:from>
      <xdr:col>1</xdr:col>
      <xdr:colOff>2041072</xdr:colOff>
      <xdr:row>20</xdr:row>
      <xdr:rowOff>14036</xdr:rowOff>
    </xdr:from>
    <xdr:to>
      <xdr:col>1</xdr:col>
      <xdr:colOff>3483429</xdr:colOff>
      <xdr:row>22</xdr:row>
      <xdr:rowOff>151148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3393" y="7103357"/>
          <a:ext cx="1442357" cy="6541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751973</xdr:colOff>
      <xdr:row>0</xdr:row>
      <xdr:rowOff>79511</xdr:rowOff>
    </xdr:from>
    <xdr:to>
      <xdr:col>8</xdr:col>
      <xdr:colOff>2155658</xdr:colOff>
      <xdr:row>3</xdr:row>
      <xdr:rowOff>117611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157368" y="79511"/>
          <a:ext cx="7837237" cy="104073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18</xdr:row>
      <xdr:rowOff>38101</xdr:rowOff>
    </xdr:from>
    <xdr:to>
      <xdr:col>3</xdr:col>
      <xdr:colOff>1219201</xdr:colOff>
      <xdr:row>37</xdr:row>
      <xdr:rowOff>223565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6" y="4495801"/>
          <a:ext cx="4248150" cy="4890814"/>
        </a:xfrm>
        <a:prstGeom prst="rect">
          <a:avLst/>
        </a:prstGeom>
      </xdr:spPr>
    </xdr:pic>
    <xdr:clientData/>
  </xdr:twoCellAnchor>
  <xdr:twoCellAnchor editAs="oneCell">
    <xdr:from>
      <xdr:col>5</xdr:col>
      <xdr:colOff>11207</xdr:colOff>
      <xdr:row>0</xdr:row>
      <xdr:rowOff>56029</xdr:rowOff>
    </xdr:from>
    <xdr:to>
      <xdr:col>18</xdr:col>
      <xdr:colOff>156320</xdr:colOff>
      <xdr:row>16</xdr:row>
      <xdr:rowOff>150722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9107" y="56029"/>
          <a:ext cx="7946088" cy="40570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7935575" cy="2305050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10</xdr:row>
      <xdr:rowOff>0</xdr:rowOff>
    </xdr:from>
    <xdr:ext cx="17106900" cy="914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13</xdr:row>
      <xdr:rowOff>133350</xdr:rowOff>
    </xdr:from>
    <xdr:ext cx="17145000" cy="704850"/>
    <xdr:pic>
      <xdr:nvPicPr>
        <xdr:cNvPr id="4" name="image4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17</xdr:row>
      <xdr:rowOff>0</xdr:rowOff>
    </xdr:from>
    <xdr:ext cx="8096250" cy="942975"/>
    <xdr:pic>
      <xdr:nvPicPr>
        <xdr:cNvPr id="5" name="image6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21</xdr:row>
      <xdr:rowOff>0</xdr:rowOff>
    </xdr:from>
    <xdr:ext cx="17735550" cy="6029325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285750</xdr:colOff>
      <xdr:row>47</xdr:row>
      <xdr:rowOff>104775</xdr:rowOff>
    </xdr:from>
    <xdr:ext cx="7296150" cy="5591175"/>
    <xdr:pic>
      <xdr:nvPicPr>
        <xdr:cNvPr id="7" name="image8.png" title="รูปภาพ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73</xdr:row>
      <xdr:rowOff>0</xdr:rowOff>
    </xdr:from>
    <xdr:ext cx="4876800" cy="2476500"/>
    <xdr:pic>
      <xdr:nvPicPr>
        <xdr:cNvPr id="8" name="image3.png" title="รูปภาพ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laya2\d_salaya2\WINDOWS\TEMP\Cost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\04%20&#3591;&#3634;&#3609;&#3588;&#3635;&#3609;&#3623;&#3603;&#3619;&#3634;&#3588;&#3634;&#3585;&#3621;&#3634;&#3591;&#3591;&#3634;&#3609;&#3585;&#3656;&#3629;&#3626;&#3619;&#3657;&#3634;&#3591;\12%20&#3619;&#3634;&#3588;&#3634;&#3585;&#3621;&#3634;&#3591;&#3611;&#3637;&#3591;&#3610;&#3611;&#3619;&#3632;&#3617;&#3634;&#3603;%202565\Users\worrawotp\Desktop\&#3619;&#3634;&#3588;&#3634;&#3611;&#3619;&#3633;&#3610;&#3611;&#3619;&#3640;&#3591;%20&#3588;&#3633;&#3609;&#3611;&#3657;&#3629;&#3591;&#3585;&#3633;&#3609;&#3609;&#3657;&#3635;&#3607;&#3656;&#3623;&#3617;%20_&#3592;&#3634;&#3585;W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irawat\&#3591;&#3634;&#3609;&#3611;&#3619;&#3633;&#3610;&#3611;&#3619;&#3640;&#3591;&#3588;&#3640;&#3603;&#3616;&#3634;&#3614;&#3609;&#3657;&#3635;&#3604;&#3636;&#3610;\&#3594;&#3623;&#3609;&#3614;&#3636;&#3624;\NN-3\Cost-Estimate\cosnn3-030707-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-COM\2012\12-084_&#3624;&#3634;&#3621;&#3611;&#3585;&#3588;&#3619;&#3629;&#3591;\Load-Sch\12084-LSACPB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594;&#3623;&#3609;&#3614;&#3636;&#3624;\NN-3\Cost-Estimate\cosnn3-030707-1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\documents\Documents%20and%20Settings\All%20Users.WINDOWS\Documents\Documents%20and%20Settings\All%20Users.WINDOWS\Documents\Documents%20and%20Settings\02\Desktop\PARKPLAZA\Plan-45\A44-02(&#3624;&#3634;&#3621;&#3631;)\Cost-29-4-02\Plan-44\A44-02\EL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%20MEA\MEA\DB.&amp;MH.&amp;HDD\&#3600;&#3634;&#3609;&#3619;&#3634;&#3588;&#3634;%20&#3585;&#3618;%2051\&#3619;&#3634;&#3588;&#3634;&#3585;&#3621;&#3634;&#3591;\&#3623;&#3591;&#3649;&#3627;&#3623;&#3609;%20&#3607;&#3633;&#3610;&#3594;&#3657;&#3634;&#3591;\&#3619;&#3634;&#3588;&#3634;&#3585;&#3621;&#3634;&#3591;%20&#3626;&#3618;.%20&#3607;&#3623;&#3637;&#3623;&#3633;&#3602;&#3609;&#3634;\&#3626;&#3619;&#3640;&#3611;&#3600;&#3634;&#3609;&#3586;&#3657;&#3629;&#3617;&#3641;&#3621;&#3619;&#3634;&#3588;&#3634;&#3649;&#3612;&#3609;&#3585;%20%20&#3585;&#3607;.%20Rev%2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RK-Data/Project/3-Bridge/Cost%20Center/Note%20For%20COST%2001-18-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KRAISOON\&#3591;&#3634;&#3609;&#3648;&#3629;&#3585;&#3594;&#3609;\&#3629;&#3634;&#3588;&#3634;&#3619;%20&#3588;.&#3626;.&#3621;\Ar%20110\54-12-29%20&#3629;&#3634;&#3588;&#3634;&#3619;&#3648;&#3619;&#3637;&#3618;&#3609;%20&#3617;.&#3610;&#3641;&#3619;&#3614;&#3634;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ng02\f\RK-Data\Project\&#3614;&#3627;&#3621;&#3650;&#3618;&#3608;&#3636;&#3609;%20-%20&#3606;&#3609;&#3609;&#3585;&#3635;&#3649;&#3614;&#3591;&#3648;&#3614;&#3594;&#3619;\Cover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GENISYS%20ENGINEER%20PROJECT%20BIDDING\GENISYS%20Bidding%202006\&#3624;&#3641;&#3609;&#3618;&#3660;&#3619;&#3634;&#3594;&#3585;&#3634;&#3619;&#3585;&#3619;&#3640;&#3591;&#3648;&#3607;&#3614;%20&#3649;&#3592;&#3657;&#3591;&#3623;&#3633;&#3602;&#3609;&#3632;\FORM%20BOQ%20C2\1.3.1%20&#3619;&#3632;&#3610;&#3610;%20E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eng02\f\RK-Data\Project\3-Bridge\Cost%20Center\Note%20For%20COST%2001-18-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%20MEA\MEA\DB.&amp;MH.&amp;HDD\&#3600;&#3634;&#3609;&#3619;&#3634;&#3588;&#3634;%20&#3585;&#3618;%2051\&#3591;&#3634;&#3609;&#3600;&#3634;&#3609;&#3586;&#3657;&#3629;&#3617;&#3641;&#3621;&#3619;&#3634;&#3588;&#3634;&#3649;&#3612;&#3609;&#3585;%20%20&#3585;&#3607;%20Rev%2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issana\Project\PROJECT\MRTA-BCK\DOC\PURCH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%20MEA\MEA\DB.&amp;MH.&amp;HDD\&#3600;&#3634;&#3609;&#3619;&#3634;&#3588;&#3634;%20&#3585;&#3618;%2051\&#3626;&#3619;&#3640;&#3611;&#3600;&#3634;&#3609;&#3586;&#3657;&#3629;&#3617;&#3641;&#3621;&#3619;&#3634;&#3588;&#3634;&#3649;&#3612;&#3609;&#3585;%20%20&#3585;&#3607;.%20Rev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issana\Project\PROJECT\2004\Toyota%20Gateway\BOQ\X-040845_tmt%20gateway(7-10-04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SER_MEA\Desktop\&#3585;&#3633;&#3609;&#3652;&#3615;\&#3619;&#3634;&#3588;&#3634;&#3648;&#3607;&#3637;&#3618;&#3610;&#3613;&#3629;&#3610;&#3611;&#3637;50\RTRC127_CALSHEET(f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Users/hathaipatt/Downloads/670223%20&#3626;&#3609;&#3614;%20&#3650;&#3588;&#3619;&#3591;&#3585;&#3634;&#3619;&#3585;&#3656;&#3629;&#3626;&#3619;&#3657;&#3634;&#3591;&#3610;&#3657;&#3634;&#3609;&#3614;&#3633;&#3585;&#3614;&#3609;&#3633;&#3585;&#3591;&#3634;&#3609;%20&#3585;&#3629;&#3591;&#3611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%20MEA\MEA\DB.&amp;MH.&amp;HDD\&#3600;&#3634;&#3609;&#3619;&#3634;&#3588;&#3634;%20&#3585;&#3618;%2051\&#3619;&#3634;&#3588;&#3634;&#3585;&#3621;&#3634;&#3591;\&#3623;&#3591;&#3649;&#3627;&#3623;&#3609;%20&#3607;&#3633;&#3610;&#3594;&#3657;&#3634;&#3591;\&#3619;&#3634;&#3588;&#3634;&#3585;&#3621;&#3634;&#3591;%20&#3626;&#3618;.%20&#3607;&#3623;&#3637;&#3623;&#3633;&#3602;&#3609;&#3634;\DATA\MEA\&#3626;&#3619;&#3640;&#3611;&#3600;&#3634;&#3609;&#3586;&#3657;&#3629;&#3617;&#3641;&#3621;&#3619;&#3634;&#3588;&#3634;&#3649;&#3612;&#3609;&#3585;%20%20&#3585;&#3607;.%20Rev%20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1\Libary\Documents%20and%20Settings\sa\My%20Documents\WINDOWS\Temporary%20Internet%20Files\Content.IE5\ELJSD4RM\cov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t-server\tender\GENISYS%20ENGINEER%20PROJECT%20BIDDING\GENISYS%20Bidding%202006\&#3624;&#3641;&#3609;&#3618;&#3660;&#3619;&#3634;&#3594;&#3585;&#3634;&#3619;&#3585;&#3619;&#3640;&#3591;&#3648;&#3607;&#3614;%20&#3649;&#3592;&#3657;&#3591;&#3623;&#3633;&#3602;&#3609;&#3632;\FORM%20BOQ%20C2\1.3.1%20&#3619;&#3632;&#3610;&#3610;%20E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cuments%20and%20Settings\Administrator\My%20Documents\&#3591;&#3634;&#3609;&#3607;&#3637;&#3656;&#3614;&#3633;&#3585;&#3629;&#3634;&#3624;&#3633;&#3618;&#3605;&#3635;&#3619;&#3623;&#3592;%2020%20&#3594;&#3633;&#3657;&#3609;\&#3591;&#3634;&#3609;&#3629;&#3634;&#3604;&#3633;&#3617;\&#3648;&#3629;&#3585;&#3626;&#3634;&#3619;&#3607;&#3633;&#3656;&#3623;&#3652;&#3611;\back%20up&#3626;&#3606;&#3634;&#3611;&#3633;&#3605;&#3618;&#3585;&#3619;&#3619;&#3617;%20(2)\Floor-Celling-Wal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40;&#3586;&#3626;&#3623;&#3633;&#3626;53\&#3591;&#3634;&#3609;&#3585;&#3619;&#3619;&#3617;&#3585;&#3634;&#3619;&#3585;&#3635;&#3627;&#3609;&#3604;&#3619;&#3634;&#3588;&#3634;&#3585;&#3621;&#3634;&#3591;\MEA\12%20&#3591;&#3634;&#3609;&#3585;&#3656;&#3629;&#3626;&#3619;&#3657;&#3634;&#3591;&#3629;&#3634;&#3588;&#3634;&#3619;&#3626;&#3606;&#3634;&#3609;&#3637;&#3618;&#3656;&#3629;&#3618;&#3619;&#3634;&#3594;&#3611;&#3619;&#3634;&#3619;&#3616;\&#3648;&#3629;&#3585;&#3626;&#3634;&#3619;&#3629;&#3629;&#3585;&#3592;&#3633;&#3604;&#3592;&#3657;&#3634;&#3591;\40%20&#3611;&#3619;&#3632;&#3617;&#3634;&#3603;&#3619;&#3634;&#3588;&#3634;&#3585;&#3621;&#3634;&#3591;&#3591;&#3634;&#3609;&#3585;&#3656;&#3629;&#3626;&#3619;&#3657;&#3634;&#3591;&#3629;&#3634;&#3588;&#3634;&#3619;&#3626;&#3606;&#3634;&#3609;&#3637;&#3618;&#3656;&#3629;&#3618;&#3619;&#3634;&#3594;&#3611;&#3619;&#3634;&#3619;&#3616;&#3593;&#3610;&#3633;&#3610;&#3592;&#3633;&#3604;&#3592;&#3657;&#3634;&#3591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microsoft.com/office/2006/relationships/xlExternalLinkPath/xlPathMissing" Target="Purchase%20Order1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Users/max/Downloads/Documents/Documents%20and%20Settings/User_1/Desktop/&#3586;&#3657;&#3629;&#3617;&#3641;&#3621;/&#3623;&#3619;&#3648;&#3607;&#3614;/&#3610;&#3657;&#3634;&#3609;&#3604;&#3591;/pm/&#3629;-&#3649;&#3617;&#3656;&#3623;&#3633;&#3591;&#3623;&#3633;&#3623;-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JoBsHaring\backup\My%20Documents\&#3611;&#3619;&#3632;&#3617;&#3634;&#3603;&#3619;&#3634;&#3588;&#3634;\&#3626;&#3606;&#3634;&#3610;&#3633;&#3609;&#3614;&#3639;&#3656;&#3629;&#3585;&#3634;&#3619;&#3618;&#3640;&#3605;&#3636;&#3608;&#3619;&#3619;&#3617;%20(T%20I%20J)\&#3619;&#3634;&#3588;&#3634;&#3585;&#3621;&#3634;&#3591;\&#3619;&#3634;&#3588;&#3634;&#3585;&#3621;&#3634;&#3591;%20T%20I%20J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JoBsHaring/backup/My%20Documents/&#3611;&#3619;&#3632;&#3617;&#3634;&#3603;&#3619;&#3634;&#3588;&#3634;/&#3626;&#3606;&#3634;&#3610;&#3633;&#3609;&#3614;&#3639;&#3656;&#3629;&#3585;&#3634;&#3619;&#3618;&#3640;&#3605;&#3636;&#3608;&#3619;&#3619;&#3617;%20(T%20I%20J)/&#3619;&#3634;&#3588;&#3634;&#3585;&#3621;&#3634;&#3591;/&#3619;&#3634;&#3588;&#3634;&#3585;&#3621;&#3634;&#3591;%20T%20I%20J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26;&#3640;&#3586;&#3626;&#3623;&#3633;&#3626;53\&#3591;&#3634;&#3609;&#3585;&#3619;&#3619;&#3617;&#3585;&#3634;&#3619;&#3585;&#3635;&#3627;&#3609;&#3604;&#3619;&#3634;&#3588;&#3634;&#3585;&#3621;&#3634;&#3591;\&#3611;&#3619;&#3632;&#3617;&#3634;&#3603;&#3619;&#3634;&#3588;&#3634;&#3591;&#3634;&#3609;&#3648;&#3614;&#3639;&#3656;&#3629;&#3591;&#3634;&#3609;&#3592;&#3633;&#3604;&#3592;&#3657;&#3634;&#3591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o\charing\SKO\TN82492%20BLCP%20Power\Sep18%20Estimate%20%23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MyWorks/&#3611;&#3619;&#3632;&#3617;&#3641;&#3621;/&#3624;&#3641;&#3609;&#3618;&#3660;&#3648;&#3588;&#3619;&#3639;&#3656;&#3629;&#3591;&#3617;&#3639;&#3629;/BOQ/&#3605;&#3657;&#3609;&#3607;&#3640;&#3609;/&#3591;&#3634;&#3609;&#3619;&#3634;&#3594;&#3585;&#3634;&#3619;/&#3619;&#3634;&#3594;&#3585;&#3634;&#3619;/&#3585;&#3619;&#3617;&#3605;&#3656;&#3634;&#3591;&#3654;/&#3626;&#3635;&#3609;&#3633;&#3585;&#3591;&#3634;&#3609;&#3611;&#3621;&#3633;&#3604;&#3631;/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witchy\&#3611;&#3619;&#3632;&#3617;&#3634;&#3603;&#3619;&#3634;&#3588;&#3634;47\&#3623;&#3633;&#3626;&#3604;&#3640;&#3588;&#3623;&#3610;&#3588;&#3640;&#3617;&#3610;&#3656;&#3629;&#3614;&#3633;&#35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KI&#51060;&#51333;&#47749;\JEBEL%20ALI%20KI\My%20Documents\Jebel%20Ali%20KII\MOBI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M-ESTM\PROJECT\2005\200-239%20(&#3601;&#3633;&#3609;&#3605;&#3585;&#3619;&#3619;&#3617;)\BOQ1\BOQ-LIF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Document_CEL/KOITO/KOITO%20CR-ESTIMATION699-03(ANTIFOG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issana\Keihin%20Auto%20Parts%20Share\Documents%20and%20Settings\acer\My%20Documents\NEC%20ROOM%20Q-R4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&#3611;&#3637;&#3591;&#3610;&#3611;&#3619;&#3632;&#3617;&#3634;&#3603;%202566\651111%20&#3626;&#3609;&#3597;.&#3607;&#3640;&#3585;&#3629;&#3618;&#3656;&#3634;&#3591;\660217%20&#3619;&#3634;&#3588;&#3634;&#3585;&#3621;&#3634;&#3591;\660227%20BOQ%20Final%20File\660302%20BOQ%20&#3650;&#3588;&#3619;&#3591;&#3585;&#3634;&#3619;&#3592;&#3657;&#3634;&#3591;&#3629;&#3629;&#3585;&#3649;&#3610;&#3610;&#3629;&#3634;&#3588;&#3634;&#3619;&#3626;&#3635;&#3609;&#3633;&#3585;&#3591;&#3634;&#3609;&#3651;&#3627;&#3597;&#3656;%20&#3585;&#3609;&#3629;.%20(&#3623;&#3636;&#3616;&#3634;&#3623;&#3604;&#3637;)%20Rev.1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issana\Project\PROJECT\SBIA\5JUNE00\TKC-NET\AC\PACKAGE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ATA-COM\2012\12-084_&#3624;&#3634;&#3621;&#3611;&#3585;&#3588;&#3619;&#3629;&#3591;\Load-Sch\0-EQUIP%20LIST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uter47\m.e.\ESTIMATE\PROJECT\TENDER\YAKULT\EST_AC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raporn\robatherm\WINDOWS\Desktop\Reduced%20Work\SAN-CC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N_Bouyg_2007_049_TheRiver\The%20River%20(RLRI)\BOQ\Substructure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issana\Project\DOCUME~1\CH-CHA~1\LOCALS~1\Temp\B1%20P2%20BQ%20Book%2001%20Summary%20etcPT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3591;&#3634;&#3609;&#3629;&#3634;&#3604;&#3633;&#3617;\back%20up&#3626;&#3606;&#3634;&#3611;&#3633;&#3605;&#3618;&#3585;&#3619;&#3619;&#3617;%20(2)\&#3588;&#3635;&#3609;&#3623;&#3603;&#3626;&#3606;&#3634;&#3611;&#3633;&#3605;&#3618;&#3585;&#3619;&#3619;&#3617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3629;&#3634;&#3588;&#3634;&#3619;&#3610;&#3619;&#3636;&#3627;&#3634;&#3619;%20&#3617;.%20&#3609;&#3648;&#3619;&#3624;&#3623;&#3619;&#3651;&#3627;&#3617;&#3656;-&#3617;&#3588;54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Users/max/Downloads/Documents/Documents%20and%20Settings/LA/Desktop/&#3623;&#3619;&#3648;&#3607;&#3614;/&#3610;&#3657;&#3634;&#3609;&#3609;&#3634;&#3648;&#3629;&#3637;&#3657;&#3618;&#3591;/&#3610;&#3657;&#3634;&#3609;&#3619;&#3657;&#3629;&#3591;/&#3610;&#3657;&#3634;&#3609;&#3604;&#3591;/pm/&#3629;-&#3649;&#3617;&#3656;&#3623;&#3633;&#3591;&#3623;&#3633;&#3623;-L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Users/Rojchai/Desktop/Documents%20and%20Settings/k/Local%20Settings/Temporary%20Internet%20Files/Content.IE5/STMBGHUV/Documents%20and%20Settings/Administrator/My%20Documents/&#3626;&#3635;&#3648;&#3609;&#3634;&#3586;&#3629;&#3591;%20&#3619;&#3634;&#3588;&#3634;&#3585;&#3621;&#3634;&#3591;_&#3624;&#3634;&#3621;&#3611;&#3585;&#3588;&#3619;&#3629;&#3591;&#3626;&#3591;&#3586;&#3621;&#3634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%20MEA\MEA\DB.&amp;MH.&amp;HDD\&#3600;&#3634;&#3609;&#3619;&#3634;&#3588;&#3634;%20&#3585;&#3618;%2051\&#3619;&#3634;&#3588;&#3634;&#3585;&#3621;&#3634;&#3591;\&#3623;&#3591;&#3649;&#3627;&#3623;&#3609;%20&#3607;&#3633;&#3610;&#3594;&#3657;&#3634;&#3591;\&#3619;&#3634;&#3588;&#3634;&#3585;&#3621;&#3634;&#3591;%20&#3626;&#3618;.%20&#3607;&#3623;&#3637;&#3623;&#3633;&#3602;&#3609;&#3634;\&#3610;%20.&#3607;&#3656;&#3629;&#3609;&#3657;&#3635;&#3652;&#3607;&#3618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Users/max/Downloads/Documents/My%20Documents/Compaq/My%20Documents/Data/Budget/&#3613;&#3634;&#3618;&#3607;&#3640;&#3656;&#3591;&#3611;&#3591;&#3648;&#3619;&#3637;&#3618;&#3609;/&#3611;&#3619;&#3633;&#3610;&#3611;&#3619;&#3640;&#3591;/My%20Documents/Data/Pm/PM44/&#3586;&#3640;&#3604;&#3621;&#3629;&#3585;/&#3609;&#3636;&#3588;&#3617;&#3648;&#3586;&#3605;4/&#3609;&#3636;&#3588;&#3617;&#3631;4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Users/max/Downloads/Documents/Documents%20and%20Settings/LA/Desktop/&#3623;&#3619;&#3648;&#3607;&#3614;/&#3610;&#3657;&#3634;&#3609;&#3609;&#3634;&#3648;&#3629;&#3637;&#3657;&#3618;&#3591;/&#3610;&#3657;&#3634;&#3609;&#3619;&#3657;&#3629;&#3591;/&#3610;&#3657;&#3634;&#3609;&#3604;&#3591;/&#3619;&#3634;&#3618;&#3585;&#3634;&#3619;&#3588;&#3635;&#3609;&#3623;&#3603;&#3610;&#3657;&#3634;&#3609;&#3604;&#3591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Temporary%20Internet%20Files\Content.IE5\3MHJDW2N\A-110\&#3588;&#3636;&#3604;&#3619;&#3634;&#3588;&#3634;\&#3617;.&#3609;&#3648;&#3619;&#3624;&#3623;&#3619;%20&#3614;&#3636;&#3625;&#3603;&#3640;&#3650;&#3621;&#3585;\&#3585;&#3621;&#3640;&#3656;&#3617;&#3629;&#3634;&#3588;&#3634;&#3619;&#3626;&#3634;&#3608;&#3634;&#3619;&#3603;&#3626;&#3640;&#3586;\&#3591;&#3634;&#3609;&#3619;&#3634;&#3594;&#3585;&#3634;&#3619;\&#3619;&#3634;&#3594;&#3585;&#3634;&#3619;\&#3585;&#3619;&#3617;&#3605;&#3656;&#3634;&#3591;&#3654;\&#3626;&#3635;&#3609;&#3633;&#3585;&#3591;&#3634;&#3609;&#3611;&#3621;&#3633;&#3604;&#3631;\&#3627;&#3657;&#3629;&#3591;&#3611;&#3619;&#3632;&#3594;&#3640;&#3617;%20&#3626;&#3606;&#3634;&#3610;&#3633;&#3609;&#3614;&#3619;&#3632;&#3610;&#3619;&#3617;&#3619;&#3634;&#3594;&#3609;&#3585;%201035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mpare%20Boq%20struc.LHR%20rev.4\New%20Folder\Documents%20and%20Settings\02\Desktop\BH.ST.%20L&amp;H\Documents%20and%20Settings\All%20Users.WINDOWS\Documents\Documents%20and%20Settings\All%20Users.WINDOWS\Documents\Doc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5DA3EC\EE_BOQ%20TU%20DORM%20201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Users/max/Downloads/Documents/Documents%20and%20Settings/LA/Desktop/&#3623;&#3619;&#3648;&#3607;&#3614;/&#3610;&#3657;&#3634;&#3609;&#3609;&#3634;&#3648;&#3629;&#3637;&#3657;&#3618;&#3591;/&#3610;&#3657;&#3634;&#3609;&#3619;&#3657;&#3629;&#3591;/&#3610;&#3657;&#3634;&#3609;&#3604;&#3591;/pm/W-&#3629;-&#3649;&#3617;&#3656;&#3623;&#3633;&#3591;&#3623;&#3633;&#3623;-L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8;&#3640;&#3657;&#3618;\&#3591;&#3634;&#3609;&#3619;&#3634;&#3588;&#3634;\&#3611;&#3637;%202554\&#3629;&#3634;&#3588;&#3634;&#3619;&#3627;&#3629;&#3614;&#3633;&#3585;&#3610;&#3640;&#3588;&#3621;&#3634;&#3585;&#3619;&#3627;&#3621;&#3633;&#3591;&#3607;&#3637;&#3656;%202\&#3629;&#3634;&#3588;&#3634;&#3619;&#3627;&#3629;&#3614;&#3633;&#3585;&#3610;&#3640;&#3588;&#3621;&#3634;&#3585;&#3619;&#3627;&#3621;&#3633;&#3591;&#3607;&#3637;&#3656;%202%2011%20&#3594;&#3633;&#3657;&#3609;\Documents%20and%20Settings\plan194\Desktop\19.11.53%20&#3619;&#3634;&#3588;&#3634;,&#3591;&#3623;&#3604;&#3591;&#3634;&#3609;%20&#3629;&#3634;&#3588;&#3634;&#3619;&#3607;&#3632;&#3648;&#3610;&#3637;&#3618;&#3609;&#3621;&#3656;&#3634;&#3626;&#3640;&#3604;\WINDOWS\TEMP\&#3648;&#3626;&#3609;&#3629;&#3619;&#3634;&#3588;&#3634;-%20(&#3626;&#3641;&#3605;&#3619;)-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&#3648;&#3626;&#3609;&#3629;&#3619;&#3634;&#3588;&#3634;-%20(&#3626;&#3641;&#3605;&#3619;)-1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Users/hathaipatt/Desktop/&#3591;&#3634;&#3609;/&#3591;&#3634;&#3609;&#3594;&#3639;&#3656;&#3629;/&#3619;&#3634;&#3588;&#3634;&#3585;&#3621;&#3634;&#3591;/&#3650;&#3588;&#3619;&#3591;&#3585;&#3634;&#3619;/&#3611;&#3637;&#3591;&#3610;%202569/&#3650;&#3588;&#3619;&#3591;&#3585;&#3634;&#3619;&#3610;&#3656;&#3629;&#3604;&#3633;&#3585;&#3605;&#3632;&#3585;&#3629;&#3609;/151168%20&#3626;&#3619;&#3640;&#3611;&#3619;&#3634;&#3588;&#3634;&#3591;&#3634;&#3609;&#3613;&#3634;&#3618;&#3604;&#3633;&#3585;&#3605;&#3632;&#3585;&#3629;&#3609;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eatms365-my.sharepoint.com/Users/hathaipatt/Downloads/681217%20&#3626;&#3619;&#3640;&#3611;&#3619;&#3634;&#3588;&#3634;&#3591;&#3634;&#3609;&#3613;&#3634;&#3618;&#3604;&#3633;&#3585;&#3605;&#3632;&#3585;&#3629;&#360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K-Data\Makkasan\CostCenter\Cc15-FEB-Rev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k\iq-10%20(doosa\BD\2005-06\IQ\IQ-10%20(Doosan%20-%20Anpara%20C)\Offer\pulau%20final\WINDOWS\Desktop\New%20Folder\Qo-158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orking%20NOW\DG&amp;C%20OFFICE\DG.-93%20&#3627;&#3629;&#3649;&#3614;&#3607;&#3618;&#3660;-&#3614;&#3618;&#3634;&#3610;&#3634;&#3621;%20&#3617;&#3608;.%20&#3619;&#3633;&#3591;&#3626;&#3636;&#3605;%20&#3650;&#3588;&#3619;&#3591;&#3585;&#3634;&#3619;%202%20(2552)\&#3649;&#3610;&#3610;&#3585;&#3656;&#3629;&#3626;&#3619;&#3657;&#3634;&#3591;%20&#3619;&#3632;&#3618;&#3632;%201%20&#3591;&#3610;%20125%20&#3621;&#3657;&#3634;&#3609;%20(&#3617;&#3588;.53)\BIDDING%2024-02-10\&#3610;&#3633;&#3597;&#3594;&#3637;&#3623;&#3633;&#3626;&#3604;&#3640;-&#3649;&#3619;&#3591;&#3591;&#3634;&#3609;\BQ-FOR%20BID\Ele\EE_BOQ%20TU%20DORM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ศูนย์การแพทย์"/>
      <sheetName val="หอพักผู้ป่วย"/>
      <sheetName val="อาคารบริการ"/>
      <sheetName val="สรศป"/>
      <sheetName val="Cost2"/>
      <sheetName val="FR"/>
      <sheetName val="Sheet1"/>
      <sheetName val="산근"/>
      <sheetName val="#REF"/>
      <sheetName val="封面 "/>
      <sheetName val="粉刷"/>
      <sheetName val="裝修"/>
      <sheetName val="風管工程"/>
      <sheetName val="合約價"/>
      <sheetName val="ราคาต่อหน่วย2-9"/>
      <sheetName val="รวมราคาทั้งสิ้น"/>
      <sheetName val="วัดใต้"/>
      <sheetName val="????"/>
      <sheetName val="_x0000__x0000__x0000__x0000__x0000_@_x001c__x0014__x0000__x0000__x0000__x0000__x0000__x0002__x0011__x0014__x0000__x0000__x0000__x0000__x0000_ñCe?_x0001__x0000__x0000__x0000_0_x0000_"/>
      <sheetName val=""/>
      <sheetName val="SUM-AIR-Submit"/>
      <sheetName val="SUMMERY (BOQ)"/>
      <sheetName val="FIRST FLOOR"/>
      <sheetName val="SECOND FLOOR"/>
      <sheetName val="3RD FLOOR"/>
      <sheetName val="4 TH FLOOR"/>
      <sheetName val="1ST-4TH DOOR WORK"/>
      <sheetName val="1ST-4TH MAIL&amp;FEMALE TOILET"/>
      <sheetName val="5THFLOOR LIFT LOBBY&amp;CORRIDOR"/>
      <sheetName val="Back Up"/>
      <sheetName val="Matt_Guest"/>
      <sheetName val="FAB별"/>
      <sheetName val="AR(AUF)"/>
      <sheetName val="D&amp;W(AUF)"/>
      <sheetName val="EE"/>
      <sheetName val="RO(AUF)"/>
      <sheetName val="SAN(AUF)"/>
      <sheetName val="SUM_ALL"/>
      <sheetName val="Road&amp;Fence(AUF)"/>
      <sheetName val="ถนน+รั้ว"/>
      <sheetName val="Concrete Beam"/>
      <sheetName val="?????@_x001c__x0014_?????_x0002__x0011__x0014_?????ñCe?_x0001_???0?"/>
      <sheetName val="boq"/>
      <sheetName val="Boq(1)"/>
      <sheetName val="JUNE"/>
      <sheetName val="ADM_A"/>
      <sheetName val="JUNE1"/>
      <sheetName val="Admin"/>
      <sheetName val="CDC"/>
      <sheetName val="Estate"/>
      <sheetName val="Fire"/>
      <sheetName val="Guest"/>
      <sheetName val="Medical"/>
      <sheetName val="PR"/>
      <sheetName val="PRE"/>
      <sheetName val="Secutiry"/>
      <sheetName val="Waste"/>
      <sheetName val="封面_"/>
      <sheetName val="@ñCe?0"/>
      <sheetName val="____"/>
      <sheetName val="_____@_x001c__x0014_______x0002__x0011__x0014______ñCe__x0001____0_"/>
      <sheetName val="Cctmst"/>
      <sheetName val="封面_1"/>
      <sheetName val="封面_2"/>
      <sheetName val="封面_3"/>
      <sheetName val="SCIB_Proforma"/>
      <sheetName val="SCIB_Data"/>
      <sheetName val="PL"/>
      <sheetName val="@ñCe_0"/>
      <sheetName val="Invoice"/>
      <sheetName val="ส่งมอบงาน "/>
      <sheetName val="ปก"/>
      <sheetName val="ใบแจ้งหนี้"/>
      <sheetName val="Grand Summary (2)"/>
      <sheetName val="Grand Summary "/>
      <sheetName val=" BOQ WELCOME "/>
      <sheetName val="Grand_Sum"/>
      <sheetName val="Sum_TC"/>
      <sheetName val="002"/>
      <sheetName val="003"/>
      <sheetName val="004"/>
      <sheetName val="Grand_Sum VO"/>
      <sheetName val="Sum_VIP VO"/>
      <sheetName val="SAN REDUCED 1"/>
      <sheetName val="SUMMERY_(BOQ)"/>
      <sheetName val="FIRST_FLOOR"/>
      <sheetName val="SECOND_FLOOR"/>
      <sheetName val="3RD_FLOOR"/>
      <sheetName val="4_TH_FLOOR"/>
      <sheetName val="1ST-4TH_DOOR_WORK"/>
      <sheetName val="1ST-4TH_MAIL&amp;FEMALE_TOILET"/>
      <sheetName val="5THFLOOR_LIFT_LOBBY&amp;CORRIDOR"/>
      <sheetName val="Back_Up"/>
      <sheetName val="?????@??????????ñCe????0?"/>
      <sheetName val="Concrete_Beam"/>
      <sheetName val="SUMMERY_(BOQ)1"/>
      <sheetName val="FIRST_FLOOR1"/>
      <sheetName val="SECOND_FLOOR1"/>
      <sheetName val="3RD_FLOOR1"/>
      <sheetName val="4_TH_FLOOR1"/>
      <sheetName val="1ST-4TH_DOOR_WORK1"/>
      <sheetName val="1ST-4TH_MAIL&amp;FEMALE_TOILET1"/>
      <sheetName val="5THFLOOR_LIFT_LOBBY&amp;CORRIDOR1"/>
      <sheetName val="Back_Up1"/>
      <sheetName val="Concrete_Beam1"/>
      <sheetName val="_x005f_x0000__x005f_x0000__x005f_x0000__x005f_x0000__x0"/>
      <sheetName val="_____@_x005f_x001c__x005f_x0014_______x0002"/>
      <sheetName val="Struc"/>
      <sheetName val="Ratio"/>
      <sheetName val="Ratio Quantities"/>
      <sheetName val="Foundation_VE"/>
      <sheetName val="Column_VE (Coppper)"/>
      <sheetName val="CORE WALL (GL 38-39 I-R)VE"/>
      <sheetName val="CORE WALL (GL 14-19 I-R)VE"/>
      <sheetName val="CORE WALL (GL 27-28 C-F)VE"/>
      <sheetName val="CORE WALL (GL 53-54 J)VE"/>
      <sheetName val="CORE WALL (GL 56-57 J-P)VE"/>
      <sheetName val="CORE WALL (GL 33 C-L)VE"/>
      <sheetName val="Staircase"/>
      <sheetName val="RC Wall"/>
      <sheetName val="Struc. Steel"/>
      <sheetName val="Std.RC Wall"/>
      <sheetName val="Std. Column "/>
      <sheetName val="Foundation"/>
      <sheetName val="Column_VE"/>
      <sheetName val="GFAไม้แบบท้องพื้น"/>
      <sheetName val="Struc Check Table อาคาร 1"/>
      <sheetName val="STR"/>
      <sheetName val="Sheet2"/>
      <sheetName val="S3 Architectural"/>
      <sheetName val="SUMMERY_(BOQ)2"/>
      <sheetName val="FIRST_FLOOR2"/>
      <sheetName val="SECOND_FLOOR2"/>
      <sheetName val="3RD_FLOOR2"/>
      <sheetName val="4_TH_FLOOR2"/>
      <sheetName val="1ST-4TH_DOOR_WORK2"/>
      <sheetName val="1ST-4TH_MAIL&amp;FEMALE_TOILET2"/>
      <sheetName val="5THFLOOR_LIFT_LOBBY&amp;CORRIDOR2"/>
      <sheetName val="Back_Up2"/>
      <sheetName val="Concrete_Beam2"/>
      <sheetName val="SUMMERY_(BOQ)3"/>
      <sheetName val="FIRST_FLOOR3"/>
      <sheetName val="SECOND_FLOOR3"/>
      <sheetName val="3RD_FLOOR3"/>
      <sheetName val="4_TH_FLOOR3"/>
      <sheetName val="1ST-4TH_DOOR_WORK3"/>
      <sheetName val="1ST-4TH_MAIL&amp;FEMALE_TOILET3"/>
      <sheetName val="5THFLOOR_LIFT_LOBBY&amp;CORRIDOR3"/>
      <sheetName val="Back_Up3"/>
      <sheetName val="Concrete_Beam3"/>
      <sheetName val="7IFS-5A"/>
      <sheetName val="封面_4"/>
      <sheetName val="Recovered_Sheet1"/>
      <sheetName val="TOTAL -BUILDING E1"/>
      <sheetName val="SUM - MEP(E1) "/>
      <sheetName val="EE(E1)"/>
      <sheetName val="Com(E1)"/>
      <sheetName val="Air(E1 )"/>
      <sheetName val="San(E1)"/>
      <sheetName val="Fp(E1)   "/>
      <sheetName val="SUMMARY MEP"/>
      <sheetName val="Prelim"/>
      <sheetName val="พื้นที่อาคาร"/>
      <sheetName val="SUM - MEP BUILDING"/>
      <sheetName val="Electrical System "/>
      <sheetName val="Commuication System"/>
      <sheetName val="Air Conditioning  System  "/>
      <sheetName val="Sanitary System "/>
      <sheetName val="Fire Protection System "/>
      <sheetName val="Check"/>
      <sheetName val="stair"/>
      <sheetName val="ข้อมูลประตู T1"/>
      <sheetName val="ข้อมูลหน้าต่าง T1"/>
      <sheetName val="Data Sheet"/>
      <sheetName val="Interial"/>
      <sheetName val="EST-FOOTING (G)"/>
      <sheetName val="ข้อมูลหน้าต่าง T3"/>
      <sheetName val="ข้อมูลประตู T2"/>
      <sheetName val="Construction"/>
      <sheetName val="schedule_1"/>
      <sheetName val=" FS"/>
      <sheetName val="Sch_1_EE"/>
      <sheetName val="Sch.2 SN"/>
      <sheetName val="Sch.3 FP"/>
      <sheetName val="Sch.4 AC"/>
      <sheetName val="Sch.6 Prelim"/>
      <sheetName val="Cost per SQM_M&amp;E"/>
      <sheetName val="?????@_x005f_x001c__x005f_x0014_?????_x0002"/>
      <sheetName val="ปี 2562"/>
      <sheetName val="จ่ายเงิน"/>
      <sheetName val="KKC Brkdwn"/>
      <sheetName val="Factor F Data"/>
      <sheetName val="ค่าใช้จ่ายและแผนการเบิก"/>
      <sheetName val="Grand Summary ( Variation)"/>
      <sheetName val="ค่าใช้จ่ายและแผนการเบิกolan"/>
      <sheetName val="ST work con.M"/>
      <sheetName val="ST work con.carpark"/>
      <sheetName val="ST work M"/>
      <sheetName val="ST work Facad(M) "/>
      <sheetName val="ST work carpark"/>
      <sheetName val="back up arc.Car Park"/>
      <sheetName val="backup str.carpark"/>
      <sheetName val="back up arc. M"/>
      <sheetName val="แยกงาน ผนัง พื้น ฝ้า สี"/>
      <sheetName val="Grand SUMMARY MEP "/>
      <sheetName val="แยกงาน"/>
      <sheetName val="แยกงาน (2)"/>
      <sheetName val="index"/>
      <sheetName val="合成単価作成・-BLDG"/>
      <sheetName val="A"/>
      <sheetName val="_x0000__x0000__x0000__x0000__x0"/>
      <sheetName val="_____@_x001c__x0014_______x0002"/>
      <sheetName val="_x005f_x005f_x005f_x0000__x005f_x005f_x005f_x0000__x005"/>
      <sheetName val="_____@_x005f_x005f_x005f_x001c__x005f_x005f_x0014"/>
      <sheetName val="Sum.ALL"/>
      <sheetName val="รายการ VE"/>
      <sheetName val="PILE"/>
      <sheetName val="sum_ARC"/>
      <sheetName val="Public"/>
      <sheetName val="รวมห้องพัก"/>
      <sheetName val="HS"/>
      <sheetName val="Type A-1"/>
      <sheetName val="Type A-1M"/>
      <sheetName val="Type B-1"/>
      <sheetName val="Type C1"/>
      <sheetName val="Type C-2"/>
      <sheetName val="Type C-3"/>
      <sheetName val="Type C-5"/>
      <sheetName val="Type DP-5"/>
      <sheetName val="Type LOFT-1"/>
      <sheetName val="Type LOFT-2 "/>
      <sheetName val="Type LOFT-2M"/>
      <sheetName val="Type LOFT 3"/>
      <sheetName val="Type LOFT-4"/>
      <sheetName val="Type LOFT-5"/>
      <sheetName val="Type LOFT-6"/>
      <sheetName val="Type LOFT-7"/>
      <sheetName val="Type PH-A"/>
      <sheetName val="Type PH-B"/>
      <sheetName val="Type PH-C"/>
      <sheetName val="Type PH-D"/>
      <sheetName val="Type PH-E"/>
      <sheetName val="Hard"/>
      <sheetName val="Sum LAND"/>
      <sheetName val="Landscape"/>
      <sheetName val="SUM M&amp;E"/>
      <sheetName val="SN"/>
      <sheetName val="AC"/>
      <sheetName val="EX-WORK"/>
      <sheetName val="一発シート"/>
      <sheetName val="BOX Cryostat Details"/>
      <sheetName val="Driver Linac Layout"/>
      <sheetName val="Inputs"/>
      <sheetName val="Magnet Details"/>
      <sheetName val="Garph Work-Cost"/>
      <sheetName val="King 1"/>
      <sheetName val="Discounted Cash Flow"/>
      <sheetName val="mat"/>
      <sheetName val="QuantitySegment"/>
      <sheetName val="ปร5"/>
      <sheetName val="ราคาวัสดุ"/>
      <sheetName val="10 ข้อมูลวัสดุ-ค่าดำเนิน"/>
      <sheetName val="REF ONLY2"/>
      <sheetName val="Fee Rate Summary"/>
      <sheetName val="_x005f_x0000__x005f_x0000__x005"/>
      <sheetName val="_____@_x005f_x001c__x0014"/>
      <sheetName val="_____@_x005f_x005f_x005f_x001c__x0014"/>
      <sheetName val="_x005f_x005f_x005f_x005f_x005f_x005f_x005f_x0000__x005f"/>
      <sheetName val="_____@_x005f_x005f_x005f_x005f_x005f_x005f_x005f_x001c_"/>
      <sheetName val="แผนงาน อบต ท่าลาน(ส่งเทศบาล)"/>
      <sheetName val="l-fixer"/>
      <sheetName val="Bill No. 2 - Carpark"/>
      <sheetName val="_____@_x005f_x001c__x005f_x005f_x0014"/>
      <sheetName val="_x005f_x005f_x005f_x0000__x005f"/>
      <sheetName val="_____@_x005f_x005f_x005f_x001c_"/>
      <sheetName val="cov-estimate"/>
      <sheetName val="Sheet5"/>
      <sheetName val="_____@__________ñCe____0_"/>
      <sheetName val="A1.2"/>
      <sheetName val="Construction cost assumption"/>
      <sheetName val="JLL Assumption"/>
      <sheetName val="Retail Program&amp;Rev Assumption"/>
      <sheetName val="OR21 Final Forecast Rev.2"/>
      <sheetName val="Summary Forecast Budget 1&amp;2"/>
      <sheetName val="Summary Forecast Budget Rev 2"/>
      <sheetName val="Backup OR21 "/>
      <sheetName val="BOQ  VI 03.09.19 "/>
      <sheetName val="Backup BR.BMA"/>
      <sheetName val="Budget for ENT"/>
      <sheetName val="ADJ. D-Wall&amp;BR Ent. Rev.2.1"/>
      <sheetName val="Rebar+Conพื้น Waste10%"/>
      <sheetName val="Backup D-Wall Ent. 13.07.19"/>
      <sheetName val="Backup BR.ENT. 13.07.19"/>
      <sheetName val="IMP OR21 2019.07.11"/>
      <sheetName val="Quotation-B1"/>
      <sheetName val="Summary"/>
      <sheetName val="Site OH-Main Construction"/>
      <sheetName val="Site OH-HMA"/>
      <sheetName val="DB-Material"/>
      <sheetName val="DB-Equipment_Man"/>
      <sheetName val="DB-Manpower"/>
      <sheetName val="Para Slurry Seal"/>
      <sheetName val="Agg. for Para Type III"/>
      <sheetName val="Agg. for Para TypeIII Haulage"/>
      <sheetName val="Mobilization-Equip"/>
      <sheetName val="Tack Coat-16+400A,B"/>
      <sheetName val="Earth Excavation"/>
      <sheetName val="B1_Embankment"/>
      <sheetName val="B1_Selected Mat"/>
      <sheetName val="B1_Subbase"/>
      <sheetName val="B1_CTB_In-Place"/>
      <sheetName val="B1_CTB In-Plant"/>
      <sheetName val="B1_CTB-Haulage"/>
      <sheetName val="HMA-Production-16+400A,B"/>
      <sheetName val="HMA-Paving-16+400A,B"/>
      <sheetName val="HMA-Haulage-16+400AB"/>
      <sheetName val="Tack Coat-17+100B"/>
      <sheetName val="HMA-Production-17+100B"/>
      <sheetName val="HMA-Paving-17+100B"/>
      <sheetName val="HMA-Haulage-17+100B"/>
      <sheetName val="Milling 5cm-ทางลงเชียงราก"/>
      <sheetName val="Tack Coat-ทางลงเชียงราก"/>
      <sheetName val="HMA-Production-ทางลงเชียงราก"/>
      <sheetName val="HMA-Paving-ทางลงเชียงราก"/>
      <sheetName val="HMA-Haulage-ทางลงเชียงราก"/>
      <sheetName val="Toll Fee"/>
      <sheetName val="Traffic Management"/>
      <sheetName val="กำพงกันตก"/>
      <sheetName val="รางระบายน้ำ"/>
      <sheetName val="Factor F งาน DB."/>
      <sheetName val="detail "/>
      <sheetName val="Car.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?????@_x005f_x005f_x005f_x001c__x005f_x005f_x0014"/>
      <sheetName val="36.rc. pipe(2หน้า)"/>
      <sheetName val="ตกแต่ง-อาคาร A"/>
      <sheetName val="ตกแต่ง-อาคาร B"/>
      <sheetName val="ตกแต่ง-อาคาร C"/>
      <sheetName val="ตกแต่ง-อาคาร E"/>
      <sheetName val="______________________Ce______2"/>
      <sheetName val="FitOutConfCentre"/>
      <sheetName val="Sap_Actual"/>
      <sheetName val="_x005f_x005f_x005F"/>
      <sheetName val="_x005f_x0000__x005f"/>
      <sheetName val="_____@_x005f_x001c_"/>
      <sheetName val="5-2"/>
      <sheetName val="ค่าขนส่ง-1"/>
      <sheetName val="Mat_Source"/>
      <sheetName val="Unit_Div6"/>
      <sheetName val="ทำนบดิน 4"/>
      <sheetName val="Purchase Order"/>
      <sheetName val="Customize Your Purchase Order"/>
      <sheetName val="bp bill-mark"/>
      <sheetName val="vo"/>
      <sheetName val="PRICE LIST"/>
      <sheetName val="Q190802"/>
      <sheetName val="Total"/>
      <sheetName val="back up FL.4"/>
      <sheetName val="wa"/>
      <sheetName val="ส่งมอบงาน_"/>
      <sheetName val="Grand_Summary_(2)"/>
      <sheetName val="Grand_Summary_"/>
      <sheetName val="_BOQ_WELCOME_"/>
      <sheetName val="Grand_Sum_VO"/>
      <sheetName val="Sum_VIP_VO"/>
      <sheetName val="structure"/>
      <sheetName val="11 ข้อมูลงานCon"/>
      <sheetName val="12 ข้อมูลงานไม้แบบ"/>
      <sheetName val="MS Box"/>
      <sheetName val="MOLP C"/>
      <sheetName val="????_x0"/>
      <sheetName val="封面_5"/>
      <sheetName val="SUMMERY_(BOQ)4"/>
      <sheetName val="FIRST_FLOOR4"/>
      <sheetName val="SECOND_FLOOR4"/>
      <sheetName val="3RD_FLOOR4"/>
      <sheetName val="4_TH_FLOOR4"/>
      <sheetName val="1ST-4TH_DOOR_WORK4"/>
      <sheetName val="1ST-4TH_MAIL&amp;FEMALE_TOILET4"/>
      <sheetName val="5THFLOOR_LIFT_LOBBY&amp;CORRIDOR4"/>
      <sheetName val="Back_Up4"/>
      <sheetName val="Concrete_Beam4"/>
      <sheetName val="SAN_REDUCED_1"/>
      <sheetName val="S3_Architectural"/>
      <sheetName val="Ratio_Quantities"/>
      <sheetName val="Column_VE_(Coppper)"/>
      <sheetName val="CORE_WALL_(GL_38-39_I-R)VE"/>
      <sheetName val="CORE_WALL_(GL_14-19_I-R)VE"/>
      <sheetName val="CORE_WALL_(GL_27-28_C-F)VE"/>
      <sheetName val="CORE_WALL_(GL_53-54_J)VE"/>
      <sheetName val="CORE_WALL_(GL_56-57_J-P)VE"/>
      <sheetName val="CORE_WALL_(GL_33_C-L)VE"/>
      <sheetName val="RC_Wall"/>
      <sheetName val="Struc__Steel"/>
      <sheetName val="Std_RC_Wall"/>
      <sheetName val="Std__Column_"/>
      <sheetName val="Struc_Check_Table_อาคาร_1"/>
      <sheetName val="ข้อมูลประตู_T1"/>
      <sheetName val="ข้อมูลหน้าต่าง_T1"/>
      <sheetName val="ข้อมูลหน้าต่าง_T3"/>
      <sheetName val="ข้อมูลประตู_T2"/>
      <sheetName val="Data_Sheet"/>
      <sheetName val="EST-FOOTING_(G)"/>
      <sheetName val="Cost_per_SQM_M&amp;E"/>
      <sheetName val="KKC_Brkdwn"/>
      <sheetName val="Factor_F_Data"/>
      <sheetName val="TOTAL_-BUILDING_E1"/>
      <sheetName val="SUM_-_MEP(E1)_"/>
      <sheetName val="Air(E1_)"/>
      <sheetName val="Fp(E1)___"/>
      <sheetName val="SUMMARY_MEP"/>
      <sheetName val="SUM_-_MEP_BUILDING"/>
      <sheetName val="Electrical_System_"/>
      <sheetName val="Commuication_System"/>
      <sheetName val="Air_Conditioning__System__"/>
      <sheetName val="Sanitary_System_"/>
      <sheetName val="Fire_Protection_System_"/>
      <sheetName val="_FS"/>
      <sheetName val="Sch_2_SN"/>
      <sheetName val="Sch_3_FP"/>
      <sheetName val="Sch_4_AC"/>
      <sheetName val="Sch_6_Prelim"/>
      <sheetName val="ปี_2562"/>
      <sheetName val="รายการ_VE"/>
      <sheetName val="Type_A-1"/>
      <sheetName val="Type_A-1M"/>
      <sheetName val="Type_B-1"/>
      <sheetName val="Type_C1"/>
      <sheetName val="Type_C-2"/>
      <sheetName val="Type_C-3"/>
      <sheetName val="Type_C-5"/>
      <sheetName val="Type_DP-5"/>
      <sheetName val="Type_LOFT-1"/>
      <sheetName val="Type_LOFT-2_"/>
      <sheetName val="Type_LOFT-2M"/>
      <sheetName val="Type_LOFT_3"/>
      <sheetName val="Type_LOFT-4"/>
      <sheetName val="Type_LOFT-5"/>
      <sheetName val="Type_LOFT-6"/>
      <sheetName val="Type_LOFT-7"/>
      <sheetName val="Type_PH-A"/>
      <sheetName val="Type_PH-B"/>
      <sheetName val="Type_PH-C"/>
      <sheetName val="Type_PH-D"/>
      <sheetName val="Type_PH-E"/>
      <sheetName val="Sum_LAND"/>
      <sheetName val="SUM_M&amp;E"/>
      <sheetName val="Grand_Summary_(_Variation)"/>
      <sheetName val="ST_work_con_M"/>
      <sheetName val="ST_work_con_carpark"/>
      <sheetName val="ST_work_M"/>
      <sheetName val="ST_work_Facad(M)_"/>
      <sheetName val="ST_work_carpark"/>
      <sheetName val="back_up_arc_Car_Park"/>
      <sheetName val="backup_str_carpark"/>
      <sheetName val="back_up_arc__M"/>
      <sheetName val="แยกงาน_ผนัง_พื้น_ฝ้า_สี"/>
      <sheetName val="Grand_SUMMARY_MEP_"/>
      <sheetName val="แยกงาน_(2)"/>
      <sheetName val="_x0"/>
      <sheetName val="_____@______x0002"/>
      <sheetName val="Fee_Rate_Summary"/>
      <sheetName val="Discounted_Cash_Flow"/>
      <sheetName val="Garph_Work-Cost"/>
      <sheetName val="10_ข้อมูลวัสดุ-ค่าดำเนิน"/>
      <sheetName val="REF_ONLY2"/>
      <sheetName val="OR21_Final_Forecast_Rev_2"/>
      <sheetName val="Summary_Forecast_Budget_1&amp;2"/>
      <sheetName val="Summary_Forecast_Budget_Rev_2"/>
      <sheetName val="Backup_OR21_"/>
      <sheetName val="BOQ__VI_03_09_19_"/>
      <sheetName val="Backup_BR_BMA"/>
      <sheetName val="Budget_for_ENT"/>
      <sheetName val="ADJ__D-Wall&amp;BR_Ent__Rev_2_1"/>
      <sheetName val="Rebar+Conพื้น_Waste10%"/>
      <sheetName val="Backup_D-Wall_Ent__13_07_19"/>
      <sheetName val="Backup_BR_ENT__13_07_19"/>
      <sheetName val="IMP_OR21_2019_07_11"/>
      <sheetName val="A1_2"/>
      <sheetName val="Bill_No__2_-_Carpark"/>
      <sheetName val="Car_"/>
      <sheetName val="TDC_COA_Sumry"/>
      <sheetName val="COA_Sumry_by_Area"/>
      <sheetName val="COA_Sumry_by_Contr"/>
      <sheetName val="COA_Sumry_by_RG"/>
      <sheetName val="TDC_COA_Grp_Sumry"/>
      <sheetName val="TDC_Item_Dets-Full"/>
      <sheetName val="TDC_Item_Dets-IPM-Full"/>
      <sheetName val="TDC_Item_Dets"/>
      <sheetName val="TDC_Item_Sumry"/>
      <sheetName val="TDC_Key_Qty_Sumry"/>
      <sheetName val="List_-_Components"/>
      <sheetName val="List_-_Equipment"/>
      <sheetName val="Project_Metrics"/>
      <sheetName val="COA_Sumry_-_Std_Imp"/>
      <sheetName val="Contr_TDC_-_Std_Imp"/>
      <sheetName val="Item_Sumry_-_Std_Imp"/>
      <sheetName val="Proj_TIC_-_Std_Imp"/>
      <sheetName val="Unit_Costs_-_Std_Imp"/>
      <sheetName val="Unit_MH_-_Std_Imp"/>
      <sheetName val="BOX_Cryostat_Details"/>
      <sheetName val="Driver_Linac_Layout"/>
      <sheetName val="Magnet_Details"/>
      <sheetName val="แผนงาน_อบต_ท่าลาน(ส่งเทศบาล)"/>
      <sheetName val="King_1"/>
      <sheetName val="Construction_cost_assumption"/>
      <sheetName val="JLL_Assumption"/>
      <sheetName val="Retail_Program&amp;Rev_Assumption"/>
      <sheetName val="封面_6"/>
      <sheetName val="SUMMERY_(BOQ)5"/>
      <sheetName val="FIRST_FLOOR5"/>
      <sheetName val="SECOND_FLOOR5"/>
      <sheetName val="3RD_FLOOR5"/>
      <sheetName val="4_TH_FLOOR5"/>
      <sheetName val="1ST-4TH_DOOR_WORK5"/>
      <sheetName val="1ST-4TH_MAIL&amp;FEMALE_TOILET5"/>
      <sheetName val="5THFLOOR_LIFT_LOBBY&amp;CORRIDOR5"/>
      <sheetName val="Back_Up5"/>
      <sheetName val="Concrete_Beam5"/>
      <sheetName val="S3_Architectural1"/>
      <sheetName val="ส่งมอบงาน_1"/>
      <sheetName val="Grand_Summary_(2)1"/>
      <sheetName val="Grand_Summary_1"/>
      <sheetName val="_BOQ_WELCOME_1"/>
      <sheetName val="Grand_Sum_VO1"/>
      <sheetName val="Sum_VIP_VO1"/>
      <sheetName val="Ratio_Quantities1"/>
      <sheetName val="Column_VE_(Coppper)1"/>
      <sheetName val="CORE_WALL_(GL_38-39_I-R)VE1"/>
      <sheetName val="CORE_WALL_(GL_14-19_I-R)VE1"/>
      <sheetName val="CORE_WALL_(GL_27-28_C-F)VE1"/>
      <sheetName val="CORE_WALL_(GL_53-54_J)VE1"/>
      <sheetName val="CORE_WALL_(GL_56-57_J-P)VE1"/>
      <sheetName val="CORE_WALL_(GL_33_C-L)VE1"/>
      <sheetName val="RC_Wall1"/>
      <sheetName val="Struc__Steel1"/>
      <sheetName val="Std_RC_Wall1"/>
      <sheetName val="Std__Column_1"/>
      <sheetName val="Struc_Check_Table_อาคาร_11"/>
      <sheetName val="SAN_REDUCED_11"/>
      <sheetName val="ข้อมูลประตู_T11"/>
      <sheetName val="ข้อมูลหน้าต่าง_T11"/>
      <sheetName val="ข้อมูลหน้าต่าง_T31"/>
      <sheetName val="ข้อมูลประตู_T21"/>
      <sheetName val="_FS1"/>
      <sheetName val="Sch_2_SN1"/>
      <sheetName val="Sch_3_FP1"/>
      <sheetName val="Sch_4_AC1"/>
      <sheetName val="Sch_6_Prelim1"/>
      <sheetName val="ปี_25621"/>
      <sheetName val="TOTAL_-BUILDING_E11"/>
      <sheetName val="SUM_-_MEP(E1)_1"/>
      <sheetName val="Air(E1_)1"/>
      <sheetName val="Fp(E1)___1"/>
      <sheetName val="Data_Sheet1"/>
      <sheetName val="SUMMARY_MEP1"/>
      <sheetName val="SUM_-_MEP_BUILDING1"/>
      <sheetName val="Electrical_System_1"/>
      <sheetName val="Commuication_System1"/>
      <sheetName val="Air_Conditioning__System__1"/>
      <sheetName val="Sanitary_System_1"/>
      <sheetName val="Fire_Protection_System_1"/>
      <sheetName val="EST-FOOTING_(G)1"/>
      <sheetName val="Cost_per_SQM_M&amp;E1"/>
      <sheetName val="รายการ_VE1"/>
      <sheetName val="Type_A-11"/>
      <sheetName val="Type_A-1M1"/>
      <sheetName val="Type_B-11"/>
      <sheetName val="Type_C11"/>
      <sheetName val="Type_C-21"/>
      <sheetName val="Type_C-31"/>
      <sheetName val="Type_C-51"/>
      <sheetName val="Type_DP-51"/>
      <sheetName val="Type_LOFT-11"/>
      <sheetName val="Type_LOFT-2_1"/>
      <sheetName val="Type_LOFT-2M1"/>
      <sheetName val="Type_LOFT_31"/>
      <sheetName val="Type_LOFT-41"/>
      <sheetName val="Type_LOFT-51"/>
      <sheetName val="Type_LOFT-61"/>
      <sheetName val="Type_LOFT-71"/>
      <sheetName val="Type_PH-A1"/>
      <sheetName val="Type_PH-B1"/>
      <sheetName val="Type_PH-C1"/>
      <sheetName val="Type_PH-D1"/>
      <sheetName val="Type_PH-E1"/>
      <sheetName val="Sum_LAND1"/>
      <sheetName val="SUM_M&amp;E1"/>
      <sheetName val="Grand_Summary_(_Variation)1"/>
      <sheetName val="ST_work_con_M1"/>
      <sheetName val="ST_work_con_carpark1"/>
      <sheetName val="ST_work_M1"/>
      <sheetName val="ST_work_Facad(M)_1"/>
      <sheetName val="ST_work_carpark1"/>
      <sheetName val="back_up_arc_Car_Park1"/>
      <sheetName val="backup_str_carpark1"/>
      <sheetName val="back_up_arc__M1"/>
      <sheetName val="แยกงาน_ผนัง_พื้น_ฝ้า_สี1"/>
      <sheetName val="Grand_SUMMARY_MEP_1"/>
      <sheetName val="แยกงาน_(2)1"/>
      <sheetName val="KKC_Brkdwn1"/>
      <sheetName val="Factor_F_Data1"/>
      <sheetName val="Garph_Work-Cost1"/>
      <sheetName val="Discounted_Cash_Flow1"/>
      <sheetName val="Bill_No__2_-_Carpark1"/>
      <sheetName val="King_11"/>
      <sheetName val="Fee_Rate_Summary1"/>
      <sheetName val="10_ข้อมูลวัสดุ-ค่าดำเนิน1"/>
      <sheetName val="REF_ONLY21"/>
      <sheetName val="A1_21"/>
      <sheetName val="OR21_Final_Forecast_Rev_21"/>
      <sheetName val="Summary_Forecast_Budget_1&amp;21"/>
      <sheetName val="Summary_Forecast_Budget_Rev_21"/>
      <sheetName val="Backup_OR21_1"/>
      <sheetName val="BOQ__VI_03_09_19_1"/>
      <sheetName val="Backup_BR_BMA1"/>
      <sheetName val="Budget_for_ENT1"/>
      <sheetName val="ADJ__D-Wall&amp;BR_Ent__Rev_2_11"/>
      <sheetName val="Rebar+Conพื้น_Waste10%1"/>
      <sheetName val="Backup_D-Wall_Ent__13_07_191"/>
      <sheetName val="Backup_BR_ENT__13_07_191"/>
      <sheetName val="IMP_OR21_2019_07_111"/>
      <sheetName val="detail_"/>
      <sheetName val="Car_1"/>
      <sheetName val="TDC_COA_Sumry1"/>
      <sheetName val="COA_Sumry_by_Area1"/>
      <sheetName val="COA_Sumry_by_Contr1"/>
      <sheetName val="COA_Sumry_by_RG1"/>
      <sheetName val="TDC_COA_Grp_Sumry1"/>
      <sheetName val="TDC_Item_Dets-Full1"/>
      <sheetName val="TDC_Item_Dets-IPM-Full1"/>
      <sheetName val="TDC_Item_Dets1"/>
      <sheetName val="TDC_Item_Sumry1"/>
      <sheetName val="TDC_Key_Qty_Sumry1"/>
      <sheetName val="List_-_Components1"/>
      <sheetName val="List_-_Equipment1"/>
      <sheetName val="Project_Metrics1"/>
      <sheetName val="COA_Sumry_-_Std_Imp1"/>
      <sheetName val="Contr_TDC_-_Std_Imp1"/>
      <sheetName val="Item_Sumry_-_Std_Imp1"/>
      <sheetName val="Proj_TIC_-_Std_Imp1"/>
      <sheetName val="Unit_Costs_-_Std_Imp1"/>
      <sheetName val="Unit_MH_-_Std_Imp1"/>
      <sheetName val="แผนงาน_อบต_ท่าลาน(ส่งเทศบาล)1"/>
      <sheetName val="Construction_cost_assumption1"/>
      <sheetName val="JLL_Assumption1"/>
      <sheetName val="Retail_Program&amp;Rev_Assumption1"/>
      <sheetName val="Attach1(สรุปรวม) "/>
      <sheetName val="Attach2(BOQ Detail) "/>
      <sheetName val="Attach3(Measurement)Footing"/>
      <sheetName val="Attach3(Measurement) (Topping)"/>
      <sheetName val="Attach3(Measurement) (FL FINISH"/>
      <sheetName val="Attach3(Check Sheet)"/>
      <sheetName val="Sheet3"/>
      <sheetName val=" (FL Finis)"/>
      <sheetName val="?????@_x005f_x001c__x005f_x005f_x0014"/>
      <sheetName val="STMspry"/>
      <sheetName val="PsychroData"/>
      <sheetName val="footing"/>
      <sheetName val="Material"/>
      <sheetName val="bk unit rate"/>
      <sheetName val="Equipment"/>
      <sheetName val="basic rate"/>
      <sheetName val="field"/>
      <sheetName val="Sch 2"/>
      <sheetName val="3-145 input plan"/>
      <sheetName val="splinkler"/>
      <sheetName val="FS"/>
    </sheetNames>
    <sheetDataSet>
      <sheetData sheetId="0"/>
      <sheetData sheetId="1"/>
      <sheetData sheetId="2"/>
      <sheetData sheetId="3">
        <row r="307">
          <cell r="C307">
            <v>0</v>
          </cell>
        </row>
      </sheetData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>
        <row r="307">
          <cell r="C307">
            <v>0</v>
          </cell>
        </row>
      </sheetData>
      <sheetData sheetId="134">
        <row r="307">
          <cell r="C307">
            <v>0</v>
          </cell>
        </row>
      </sheetData>
      <sheetData sheetId="135">
        <row r="307">
          <cell r="C307">
            <v>0</v>
          </cell>
        </row>
      </sheetData>
      <sheetData sheetId="136">
        <row r="307">
          <cell r="C307">
            <v>0</v>
          </cell>
        </row>
      </sheetData>
      <sheetData sheetId="137">
        <row r="307">
          <cell r="C307">
            <v>0</v>
          </cell>
        </row>
      </sheetData>
      <sheetData sheetId="138" refreshError="1"/>
      <sheetData sheetId="139" refreshError="1"/>
      <sheetData sheetId="140">
        <row r="307">
          <cell r="C307">
            <v>0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 refreshError="1"/>
      <sheetData sheetId="152" refreshError="1"/>
      <sheetData sheetId="153">
        <row r="307">
          <cell r="C307">
            <v>0</v>
          </cell>
        </row>
      </sheetData>
      <sheetData sheetId="154">
        <row r="307">
          <cell r="C307">
            <v>0</v>
          </cell>
        </row>
      </sheetData>
      <sheetData sheetId="155">
        <row r="307">
          <cell r="C307">
            <v>0</v>
          </cell>
        </row>
      </sheetData>
      <sheetData sheetId="156"/>
      <sheetData sheetId="157"/>
      <sheetData sheetId="158"/>
      <sheetData sheetId="159"/>
      <sheetData sheetId="160" refreshError="1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307">
          <cell r="C307">
            <v>0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>
        <row r="307">
          <cell r="C307">
            <v>0</v>
          </cell>
        </row>
      </sheetData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 refreshError="1"/>
      <sheetData sheetId="229" refreshError="1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>
        <row r="307">
          <cell r="C307" t="str">
            <v>Lean Concrete  ( 0.10 cm.)</v>
          </cell>
        </row>
      </sheetData>
      <sheetData sheetId="246"/>
      <sheetData sheetId="247">
        <row r="307">
          <cell r="C307" t="str">
            <v>Lean Concrete  ( 0.10 cm.)</v>
          </cell>
        </row>
      </sheetData>
      <sheetData sheetId="248"/>
      <sheetData sheetId="249">
        <row r="307">
          <cell r="C307" t="str">
            <v>Lean Concrete  ( 0.10 cm.)</v>
          </cell>
        </row>
      </sheetData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/>
      <sheetData sheetId="261" refreshError="1"/>
      <sheetData sheetId="262" refreshError="1"/>
      <sheetData sheetId="263" refreshError="1"/>
      <sheetData sheetId="264" refreshError="1"/>
      <sheetData sheetId="265"/>
      <sheetData sheetId="266">
        <row r="307">
          <cell r="C307" t="str">
            <v>Lean Concrete  ( 0.10 cm.)</v>
          </cell>
        </row>
      </sheetData>
      <sheetData sheetId="267">
        <row r="307">
          <cell r="C307" t="str">
            <v>Lean Concrete  ( 0.10 cm.)</v>
          </cell>
        </row>
      </sheetData>
      <sheetData sheetId="268"/>
      <sheetData sheetId="269" refreshError="1"/>
      <sheetData sheetId="270" refreshError="1"/>
      <sheetData sheetId="271" refreshError="1"/>
      <sheetData sheetId="272" refreshError="1"/>
      <sheetData sheetId="273"/>
      <sheetData sheetId="274"/>
      <sheetData sheetId="275"/>
      <sheetData sheetId="276" refreshError="1"/>
      <sheetData sheetId="277" refreshError="1"/>
      <sheetData sheetId="278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 refreshError="1"/>
      <sheetData sheetId="441" refreshError="1"/>
      <sheetData sheetId="442" refreshError="1"/>
      <sheetData sheetId="443"/>
      <sheetData sheetId="444"/>
      <sheetData sheetId="445"/>
      <sheetData sheetId="446"/>
      <sheetData sheetId="447"/>
      <sheetData sheetId="448"/>
      <sheetData sheetId="449"/>
      <sheetData sheetId="450" refreshError="1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/>
      <sheetData sheetId="462"/>
      <sheetData sheetId="463"/>
      <sheetData sheetId="464"/>
      <sheetData sheetId="465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INPUT"/>
      <sheetName val="ปก"/>
      <sheetName val="สารบัญ"/>
      <sheetName val="สารบัญ2"/>
      <sheetName val="รายละเอียดโครงการ"/>
      <sheetName val="คำอธิบาย"/>
      <sheetName val="v3,4"/>
      <sheetName val="v5"/>
      <sheetName val="ท่อ+HW"/>
      <sheetName val="Cut&amp;Fill"/>
      <sheetName val="ทางเชื่อม"/>
      <sheetName val="Traffic"/>
      <sheetName val="Form งานชล"/>
      <sheetName val="เอกสารแหล่งวัสดุ"/>
      <sheetName val="เอกสารแสดงราคาต่อหน่วย_1"/>
      <sheetName val="แหล่งวัสดุ"/>
      <sheetName val="แหล่งวัสดุจาก soil"/>
      <sheetName val="ตารางสรุปผลการทดสอบแหล่งวัสดุ"/>
      <sheetName val="แหล่งดินหินทราย"/>
      <sheetName val="สำนักดัชนีเศรษฐกิจการค้า กทม."/>
      <sheetName val="แหล่งวัสดุงานเสาเข็ม"/>
      <sheetName val="ตารางคอนกรีตและหิน"/>
      <sheetName val="งานรื้อย้าย"/>
      <sheetName val="งานดิน"/>
      <sheetName val="งานระบบป้องกันน้ำ"/>
      <sheetName val="ราคาต่อหน่วยTYPEต่างๆ"/>
      <sheetName val="ราคาต่อหน่วยประตูน้ำ&amp;Ramp"/>
      <sheetName val="ราคาต่อหน่วยปรับปรุงท่อ"/>
      <sheetName val="สรุปOHCชลประ"/>
      <sheetName val="สรุปOHCทาง,สะพาน"/>
      <sheetName val="ตารางขนส่ง(1)"/>
      <sheetName val="ตารางขนส่ง (2)"/>
      <sheetName val="FactorF งานชลประทาน"/>
      <sheetName val="Factor F ชล"/>
      <sheetName val="fbride"/>
      <sheetName val="หา FACTORF"/>
      <sheetName val="นับความยาว"/>
      <sheetName val="ข้อผิดพลาด"/>
      <sheetName val="Cut&amp;Fill นิคม"/>
      <sheetName val="สรุป ปร5"/>
      <sheetName val="ปร.4-33"/>
      <sheetName val="ปร.4-2"/>
      <sheetName val="V1,2"/>
      <sheetName val="BARRIER"/>
      <sheetName val="froad"/>
      <sheetName val="สรุปOHCโครงสร้า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2">
          <cell r="A2" t="str">
            <v>(ใช้ราคาเฉลี่ยน้ำมันที่อำเภอเมือง ลิตรละ   29.5    บาท  หาค่าขนส่ง,ค่าดำเนินการและค่าเสื่อมราคา)</v>
          </cell>
        </row>
        <row r="53">
          <cell r="J53">
            <v>24.743410000000001</v>
          </cell>
        </row>
        <row r="81">
          <cell r="J81">
            <v>1423.441346366367</v>
          </cell>
        </row>
        <row r="82">
          <cell r="J82">
            <v>1423.441346366367</v>
          </cell>
        </row>
        <row r="84">
          <cell r="J84">
            <v>1523.441346366367</v>
          </cell>
        </row>
        <row r="91">
          <cell r="J91">
            <v>5.3409999999999999E-2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>
        <row r="5">
          <cell r="D5">
            <v>16000</v>
          </cell>
          <cell r="E5">
            <v>3000</v>
          </cell>
          <cell r="F5">
            <v>300</v>
          </cell>
        </row>
        <row r="9">
          <cell r="D9">
            <v>21000</v>
          </cell>
          <cell r="E9">
            <v>4000</v>
          </cell>
          <cell r="F9">
            <v>300</v>
          </cell>
        </row>
        <row r="11">
          <cell r="D11" t="str">
            <v>ไม่มี</v>
          </cell>
          <cell r="E11" t="str">
            <v>ไม่มี</v>
          </cell>
        </row>
        <row r="16">
          <cell r="D16">
            <v>1600</v>
          </cell>
          <cell r="E16">
            <v>700</v>
          </cell>
          <cell r="F16">
            <v>150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le of Content"/>
      <sheetName val="DATA"/>
      <sheetName val="Cost"/>
      <sheetName val="Materialcost"/>
      <sheetName val="Adjust Cost"/>
      <sheetName val="Detail of Cost Estimate"/>
      <sheetName val="TOC-A"/>
      <sheetName val="TOC"/>
      <sheetName val="TOC-Quan"/>
      <sheetName val="Clear"/>
      <sheetName val="Stripping"/>
      <sheetName val="common excavation"/>
      <sheetName val="Rock Exc"/>
      <sheetName val="stockpile"/>
      <sheetName val="loading"/>
      <sheetName val="Haul&amp;spread"/>
      <sheetName val="RockEX"/>
      <sheetName val="Slope"/>
      <sheetName val="TunnelEx"/>
      <sheetName val="Underground Exc"/>
      <sheetName val="Tunnel Sup"/>
      <sheetName val="Steel Rib Support"/>
      <sheetName val="Rock bolts"/>
      <sheetName val="Wire mesh"/>
      <sheetName val="Shotcrete (2)"/>
      <sheetName val="1A Impervious"/>
      <sheetName val="1B Random"/>
      <sheetName val="Rock Blasting"/>
      <sheetName val="spreading"/>
      <sheetName val="com4p"/>
      <sheetName val="2A Fine Filter"/>
      <sheetName val="com8p250"/>
      <sheetName val="2B Coarse Filter"/>
      <sheetName val="3A Trans"/>
      <sheetName val="com8p500"/>
      <sheetName val="3B&amp;3DRock"/>
      <sheetName val="com8p1000"/>
      <sheetName val="3CRock"/>
      <sheetName val="com8p1500"/>
      <sheetName val="3E Riprap"/>
      <sheetName val="Concrete"/>
      <sheetName val="fine aggregate (2)"/>
      <sheetName val="coarse"/>
      <sheetName val="Met#2"/>
      <sheetName val="REINFORCEMENT AND METAL WORKS"/>
      <sheetName val="Formwork"/>
      <sheetName val="ConcWork"/>
      <sheetName val="Dam Plinth"/>
      <sheetName val="Face Slab"/>
      <sheetName val="Wave Wall"/>
      <sheetName val="Per Top"/>
      <sheetName val="Per DTH"/>
      <sheetName val="Grout"/>
      <sheetName val="Comp Water"/>
      <sheetName val="Cofferdam"/>
      <sheetName val="Instrumentation"/>
      <sheetName val="Care of Water"/>
      <sheetName val="Bridge"/>
      <sheetName val="Underdrain"/>
      <sheetName val="Arch"/>
      <sheetName val="Cable Trench"/>
      <sheetName val="Cable Terminal"/>
      <sheetName val="Control Bldg"/>
      <sheetName val="Air-Vent"/>
      <sheetName val="Illumination"/>
      <sheetName val="Plumbing"/>
      <sheetName val="Ground"/>
      <sheetName val="Misc1"/>
      <sheetName val="Hauling by 10 w"/>
      <sheetName val="Summary-O&amp;O"/>
      <sheetName val="BasicWage"/>
      <sheetName val="AirCon"/>
      <sheetName val="EE"/>
      <sheetName val="Cost Estimate"/>
      <sheetName val="Eq mo-demo"/>
      <sheetName val="Road"/>
      <sheetName val="Power"/>
      <sheetName val="Plant"/>
      <sheetName val="Ass.Equip."/>
      <sheetName val="Cal Sheet"/>
      <sheetName val="Comp.Factor"/>
      <sheetName val="Housing"/>
      <sheetName val="Equipments Cost"/>
      <sheetName val="Bulldozer"/>
      <sheetName val="Backhoe"/>
      <sheetName val="Dragline"/>
      <sheetName val="loadsh"/>
      <sheetName val="TrackLoader"/>
      <sheetName val="WheelLoader"/>
      <sheetName val="DumpTruck"/>
      <sheetName val="HydraulicDrill"/>
      <sheetName val="Tamrockdrill"/>
      <sheetName val="OL0.3"/>
      <sheetName val="Winch"/>
      <sheetName val="Generator"/>
      <sheetName val="ConcTruck"/>
      <sheetName val="Water"/>
      <sheetName val="PickTruck"/>
      <sheetName val="VibRoller"/>
      <sheetName val="RRollCp20"/>
      <sheetName val="Grader"/>
      <sheetName val="AirComp"/>
      <sheetName val="TCraneTG100"/>
      <sheetName val="ConcPump"/>
      <sheetName val="OO"/>
      <sheetName val="Sand"/>
      <sheetName val="Rock excavation"/>
      <sheetName val="Benching Blast"/>
      <sheetName val="Summary"/>
      <sheetName val="Spillway"/>
      <sheetName val="Summary (2)"/>
      <sheetName val="hauling"/>
      <sheetName val="Rockhaualing"/>
      <sheetName val="Hauling (2)"/>
      <sheetName val="Hauling (3)"/>
      <sheetName val="compaction"/>
      <sheetName val="rock excavation (2)"/>
      <sheetName val="Dam&amp;Spillway"/>
      <sheetName val="laterite"/>
      <sheetName val="Core  Drill"/>
      <sheetName val="rotary"/>
      <sheetName val="Abb Water"/>
      <sheetName val="Building"/>
      <sheetName val="ราคา คอนกรีต ไม้แบบ เหล็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REF"/>
      <sheetName val="DOL"/>
      <sheetName val="DOL(1Ph)"/>
      <sheetName val="Y-DELTA"/>
      <sheetName val="VSD"/>
      <sheetName val="NO STARTER"/>
      <sheetName val="SPLIT TYPE"/>
      <sheetName val="MCB"/>
      <sheetName val="MCC-SUM"/>
      <sheetName val="B2&amp;B1"/>
      <sheetName val="FL.1&amp;M"/>
      <sheetName val="FL.2"/>
      <sheetName val="FL.3"/>
      <sheetName val="FL.4"/>
      <sheetName val="FL.5"/>
      <sheetName val="FL.6"/>
      <sheetName val="FL.7"/>
      <sheetName val="FL.8"/>
      <sheetName val="FL.9"/>
      <sheetName val="FL.10"/>
      <sheetName val="Roof"/>
      <sheetName val="Energy Building"/>
      <sheetName val="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le of Content"/>
      <sheetName val="DATA"/>
      <sheetName val="Cost"/>
      <sheetName val="Materialcost"/>
      <sheetName val="Adjust Cost"/>
      <sheetName val="Detail of Cost Estimate"/>
      <sheetName val="TOC-A"/>
      <sheetName val="TOC"/>
      <sheetName val="TOC-Quan"/>
      <sheetName val="Clear"/>
      <sheetName val="Stripping"/>
      <sheetName val="common excavation"/>
      <sheetName val="Rock Exc"/>
      <sheetName val="stockpile"/>
      <sheetName val="loading"/>
      <sheetName val="Haul&amp;spread"/>
      <sheetName val="RockEX"/>
      <sheetName val="Slope"/>
      <sheetName val="TunnelEx"/>
      <sheetName val="Underground Exc"/>
      <sheetName val="Tunnel Sup"/>
      <sheetName val="Steel Rib Support"/>
      <sheetName val="Rock bolts"/>
      <sheetName val="Wire mesh"/>
      <sheetName val="Shotcrete (2)"/>
      <sheetName val="1A Impervious"/>
      <sheetName val="1B Random"/>
      <sheetName val="Rock Blasting"/>
      <sheetName val="spreading"/>
      <sheetName val="com4p"/>
      <sheetName val="2A Fine Filter"/>
      <sheetName val="com8p250"/>
      <sheetName val="2B Coarse Filter"/>
      <sheetName val="3A Trans"/>
      <sheetName val="com8p500"/>
      <sheetName val="3B&amp;3DRock"/>
      <sheetName val="com8p1000"/>
      <sheetName val="3CRock"/>
      <sheetName val="com8p1500"/>
      <sheetName val="3E Riprap"/>
      <sheetName val="Concrete"/>
      <sheetName val="fine aggregate (2)"/>
      <sheetName val="coarse"/>
      <sheetName val="Met#2"/>
      <sheetName val="REINFORCEMENT AND METAL WORKS"/>
      <sheetName val="Formwork"/>
      <sheetName val="ConcWork"/>
      <sheetName val="Dam Plinth"/>
      <sheetName val="Face Slab"/>
      <sheetName val="Wave Wall"/>
      <sheetName val="Per Top"/>
      <sheetName val="Per DTH"/>
      <sheetName val="Grout"/>
      <sheetName val="Comp Water"/>
      <sheetName val="Cofferdam"/>
      <sheetName val="Instrumentation"/>
      <sheetName val="Care of Water"/>
      <sheetName val="Bridge"/>
      <sheetName val="Underdrain"/>
      <sheetName val="Arch"/>
      <sheetName val="Cable Trench"/>
      <sheetName val="Cable Terminal"/>
      <sheetName val="Control Bldg"/>
      <sheetName val="Air-Vent"/>
      <sheetName val="Illumination"/>
      <sheetName val="Plumbing"/>
      <sheetName val="Ground"/>
      <sheetName val="Misc1"/>
      <sheetName val="Hauling by 10 w"/>
      <sheetName val="Summary-O&amp;O"/>
      <sheetName val="BasicWage"/>
      <sheetName val="AirCon"/>
      <sheetName val="EE"/>
      <sheetName val="Cost Estimate"/>
      <sheetName val="Eq mo-demo"/>
      <sheetName val="Road"/>
      <sheetName val="Power"/>
      <sheetName val="Plant"/>
      <sheetName val="Ass.Equip."/>
      <sheetName val="Cal Sheet"/>
      <sheetName val="Comp.Factor"/>
      <sheetName val="Housing"/>
      <sheetName val="Equipments Cost"/>
      <sheetName val="Bulldozer"/>
      <sheetName val="Backhoe"/>
      <sheetName val="Dragline"/>
      <sheetName val="loadsh"/>
      <sheetName val="TrackLoader"/>
      <sheetName val="WheelLoader"/>
      <sheetName val="DumpTruck"/>
      <sheetName val="HydraulicDrill"/>
      <sheetName val="Tamrockdrill"/>
      <sheetName val="OL0.3"/>
      <sheetName val="Winch"/>
      <sheetName val="Generator"/>
      <sheetName val="ConcTruck"/>
      <sheetName val="Water"/>
      <sheetName val="PickTruck"/>
      <sheetName val="VibRoller"/>
      <sheetName val="RRollCp20"/>
      <sheetName val="Grader"/>
      <sheetName val="AirComp"/>
      <sheetName val="TCraneTG100"/>
      <sheetName val="ConcPump"/>
      <sheetName val="OO"/>
      <sheetName val="Sand"/>
      <sheetName val="Rock excavation"/>
      <sheetName val="Benching Blast"/>
      <sheetName val="Summary"/>
      <sheetName val="Spillway"/>
      <sheetName val="Summary (2)"/>
      <sheetName val="hauling"/>
      <sheetName val="Rockhaualing"/>
      <sheetName val="Hauling (2)"/>
      <sheetName val="Hauling (3)"/>
      <sheetName val="compaction"/>
      <sheetName val="rock excavation (2)"/>
      <sheetName val="Dam&amp;Spillway"/>
      <sheetName val="laterite"/>
      <sheetName val="Core  Drill"/>
      <sheetName val="rotary"/>
      <sheetName val="Abb Water"/>
      <sheetName val="Build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  <sheetName val="Cctmst"/>
      <sheetName val="Main Summary"/>
      <sheetName val="SH-F"/>
      <sheetName val="SH-D"/>
      <sheetName val="PL"/>
      <sheetName val="Price"/>
      <sheetName val="Item.cal"/>
      <sheetName val="Manpower+Equip"/>
      <sheetName val="Mat+Sub.con"/>
      <sheetName val="ประมาณการประตูหน้าต่าง "/>
      <sheetName val="เตรียมการและบริหารโครงการ"/>
      <sheetName val="BOX Cryostat Details"/>
      <sheetName val="Driver Linac Layout"/>
      <sheetName val="Inputs"/>
      <sheetName val="Magnet Details"/>
      <sheetName val="ภูมิทัศน์"/>
      <sheetName val="DETAIL "/>
      <sheetName val="Purchase Order"/>
      <sheetName val="Building 04"/>
      <sheetName val="Calc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SH_B"/>
      <sheetName val="SH_C"/>
      <sheetName val="SH_D"/>
      <sheetName val="SH_E"/>
      <sheetName val="SH_F"/>
      <sheetName val="SH_G"/>
    </sheetNames>
    <sheetDataSet>
      <sheetData sheetId="0" refreshError="1"/>
      <sheetData sheetId="1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ACCESSORIES FOR DISTRIBUTION BOARD</v>
          </cell>
        </row>
        <row r="6">
          <cell r="D6" t="str">
            <v>,LIGHTNING PROTECTION AND GROUNDING</v>
          </cell>
        </row>
        <row r="7">
          <cell r="C7">
            <v>1</v>
          </cell>
          <cell r="D7" t="str">
            <v>DISTRIBUTION BOARD</v>
          </cell>
        </row>
        <row r="8">
          <cell r="C8">
            <v>101</v>
          </cell>
          <cell r="D8" t="str">
            <v>-  CUBICLE &amp; BUSBAR</v>
          </cell>
          <cell r="E8">
            <v>1000</v>
          </cell>
          <cell r="F8">
            <v>0</v>
          </cell>
          <cell r="G8" t="str">
            <v>LOT</v>
          </cell>
        </row>
        <row r="9">
          <cell r="C9">
            <v>102</v>
          </cell>
          <cell r="D9" t="str">
            <v>-  CUBICLE &amp; BUSBAR</v>
          </cell>
          <cell r="E9">
            <v>1500</v>
          </cell>
          <cell r="F9">
            <v>0</v>
          </cell>
          <cell r="G9" t="str">
            <v>LOT</v>
          </cell>
        </row>
        <row r="10">
          <cell r="C10">
            <v>103</v>
          </cell>
          <cell r="D10" t="str">
            <v>-  CUBICLE &amp; BUSBAR</v>
          </cell>
          <cell r="E10">
            <v>1900</v>
          </cell>
          <cell r="F10">
            <v>0</v>
          </cell>
          <cell r="G10" t="str">
            <v>LOT</v>
          </cell>
        </row>
        <row r="11">
          <cell r="C11">
            <v>104</v>
          </cell>
          <cell r="D11" t="str">
            <v>-  CUBICLE &amp; BUSBAR</v>
          </cell>
          <cell r="E11">
            <v>2500</v>
          </cell>
          <cell r="F11">
            <v>0</v>
          </cell>
          <cell r="G11" t="str">
            <v>LOT</v>
          </cell>
        </row>
        <row r="12">
          <cell r="C12">
            <v>105</v>
          </cell>
          <cell r="D12" t="str">
            <v>-  CUBICLE &amp; BUSBAR</v>
          </cell>
          <cell r="E12">
            <v>3000</v>
          </cell>
          <cell r="F12">
            <v>0</v>
          </cell>
          <cell r="G12" t="str">
            <v>LOT</v>
          </cell>
        </row>
        <row r="13">
          <cell r="C13">
            <v>106</v>
          </cell>
          <cell r="D13" t="str">
            <v>-  CUBICLE &amp; BUSBAR</v>
          </cell>
          <cell r="E13">
            <v>3500</v>
          </cell>
          <cell r="F13">
            <v>0</v>
          </cell>
          <cell r="G13" t="str">
            <v>LOT</v>
          </cell>
        </row>
        <row r="14">
          <cell r="D14" t="str">
            <v>SPACE</v>
          </cell>
        </row>
        <row r="15">
          <cell r="C15">
            <v>111</v>
          </cell>
          <cell r="D15" t="str">
            <v>-  CT 100/5 A</v>
          </cell>
          <cell r="E15">
            <v>1300</v>
          </cell>
          <cell r="F15">
            <v>0</v>
          </cell>
          <cell r="G15" t="str">
            <v>EA.</v>
          </cell>
        </row>
        <row r="16">
          <cell r="C16">
            <v>112</v>
          </cell>
          <cell r="D16" t="str">
            <v>-  CT 125/5 A</v>
          </cell>
          <cell r="E16">
            <v>1300</v>
          </cell>
          <cell r="F16">
            <v>0</v>
          </cell>
          <cell r="G16" t="str">
            <v>EA.</v>
          </cell>
        </row>
        <row r="17">
          <cell r="C17">
            <v>113</v>
          </cell>
          <cell r="D17" t="str">
            <v>-  CT 150/5 A</v>
          </cell>
          <cell r="E17">
            <v>1300</v>
          </cell>
          <cell r="F17">
            <v>0</v>
          </cell>
          <cell r="G17" t="str">
            <v>EA.</v>
          </cell>
        </row>
        <row r="18">
          <cell r="C18">
            <v>114</v>
          </cell>
          <cell r="D18" t="str">
            <v>-  CT 200/5 A</v>
          </cell>
          <cell r="E18">
            <v>1300</v>
          </cell>
          <cell r="F18">
            <v>0</v>
          </cell>
          <cell r="G18" t="str">
            <v>EA.</v>
          </cell>
        </row>
        <row r="19">
          <cell r="C19">
            <v>115</v>
          </cell>
          <cell r="D19" t="str">
            <v>-  CT 250/5 A</v>
          </cell>
          <cell r="E19">
            <v>1300</v>
          </cell>
          <cell r="F19">
            <v>0</v>
          </cell>
          <cell r="G19" t="str">
            <v>EA.</v>
          </cell>
        </row>
        <row r="20">
          <cell r="C20">
            <v>116</v>
          </cell>
          <cell r="D20" t="str">
            <v>-  CT 300/5 A</v>
          </cell>
          <cell r="E20">
            <v>1300</v>
          </cell>
          <cell r="F20">
            <v>0</v>
          </cell>
          <cell r="G20" t="str">
            <v>EA.</v>
          </cell>
        </row>
        <row r="21">
          <cell r="C21">
            <v>117</v>
          </cell>
          <cell r="D21" t="str">
            <v>-  CT 400/5 A</v>
          </cell>
          <cell r="E21">
            <v>1300</v>
          </cell>
          <cell r="F21">
            <v>0</v>
          </cell>
          <cell r="G21" t="str">
            <v>EA.</v>
          </cell>
        </row>
        <row r="22">
          <cell r="C22">
            <v>118</v>
          </cell>
          <cell r="D22" t="str">
            <v>-  CT 500/5 A</v>
          </cell>
          <cell r="E22">
            <v>1500</v>
          </cell>
          <cell r="F22">
            <v>0</v>
          </cell>
          <cell r="G22" t="str">
            <v>EA.</v>
          </cell>
        </row>
        <row r="23">
          <cell r="C23">
            <v>119</v>
          </cell>
          <cell r="D23" t="str">
            <v>-  CT 600/5 A</v>
          </cell>
          <cell r="E23">
            <v>1500</v>
          </cell>
          <cell r="F23">
            <v>0</v>
          </cell>
          <cell r="G23" t="str">
            <v>EA.</v>
          </cell>
        </row>
        <row r="24">
          <cell r="C24">
            <v>120</v>
          </cell>
          <cell r="D24" t="str">
            <v>-  CT 750/5 A</v>
          </cell>
          <cell r="E24">
            <v>1500</v>
          </cell>
          <cell r="F24">
            <v>0</v>
          </cell>
          <cell r="G24" t="str">
            <v>EA.</v>
          </cell>
        </row>
        <row r="25">
          <cell r="C25">
            <v>121</v>
          </cell>
          <cell r="D25" t="str">
            <v>-  CT 800/5 A</v>
          </cell>
          <cell r="E25">
            <v>1500</v>
          </cell>
          <cell r="F25">
            <v>0</v>
          </cell>
          <cell r="G25" t="str">
            <v>EA.</v>
          </cell>
        </row>
        <row r="26">
          <cell r="C26">
            <v>122</v>
          </cell>
          <cell r="D26" t="str">
            <v>-  CT 1,000/5 A</v>
          </cell>
          <cell r="E26">
            <v>1500</v>
          </cell>
          <cell r="F26">
            <v>0</v>
          </cell>
          <cell r="G26" t="str">
            <v>EA.</v>
          </cell>
        </row>
        <row r="27">
          <cell r="C27">
            <v>123</v>
          </cell>
          <cell r="D27" t="str">
            <v>-  CT 1,200/5 A</v>
          </cell>
          <cell r="E27">
            <v>1800</v>
          </cell>
          <cell r="F27">
            <v>0</v>
          </cell>
          <cell r="G27" t="str">
            <v>EA.</v>
          </cell>
        </row>
        <row r="28">
          <cell r="C28">
            <v>124</v>
          </cell>
          <cell r="D28" t="str">
            <v>-  CT 1,500/5 A</v>
          </cell>
          <cell r="E28">
            <v>1800</v>
          </cell>
          <cell r="F28">
            <v>0</v>
          </cell>
          <cell r="G28" t="str">
            <v>EA.</v>
          </cell>
        </row>
        <row r="29">
          <cell r="C29">
            <v>125</v>
          </cell>
          <cell r="D29" t="str">
            <v>-  CT 1,600/5 A</v>
          </cell>
          <cell r="E29">
            <v>1800</v>
          </cell>
          <cell r="F29">
            <v>0</v>
          </cell>
          <cell r="G29" t="str">
            <v>EA.</v>
          </cell>
        </row>
        <row r="30">
          <cell r="C30">
            <v>126</v>
          </cell>
          <cell r="D30" t="str">
            <v>-  CT 2,000/5 A</v>
          </cell>
          <cell r="E30">
            <v>1800</v>
          </cell>
          <cell r="F30">
            <v>0</v>
          </cell>
          <cell r="G30" t="str">
            <v>EA.</v>
          </cell>
        </row>
        <row r="31">
          <cell r="C31">
            <v>127</v>
          </cell>
          <cell r="D31" t="str">
            <v>-  CT 2,500/5 A</v>
          </cell>
          <cell r="E31">
            <v>1800</v>
          </cell>
          <cell r="F31">
            <v>0</v>
          </cell>
          <cell r="G31" t="str">
            <v>EA.</v>
          </cell>
        </row>
        <row r="32">
          <cell r="C32">
            <v>128</v>
          </cell>
          <cell r="D32" t="str">
            <v>-  CT 3,000/5 A</v>
          </cell>
          <cell r="E32">
            <v>2400</v>
          </cell>
          <cell r="F32">
            <v>0</v>
          </cell>
          <cell r="G32" t="str">
            <v>EA.</v>
          </cell>
        </row>
        <row r="33">
          <cell r="C33">
            <v>129</v>
          </cell>
          <cell r="D33" t="str">
            <v>-  CT 4,000/5 A</v>
          </cell>
          <cell r="E33">
            <v>2400</v>
          </cell>
          <cell r="F33">
            <v>0</v>
          </cell>
          <cell r="G33" t="str">
            <v>EA.</v>
          </cell>
        </row>
        <row r="34">
          <cell r="D34" t="str">
            <v>SPACE</v>
          </cell>
        </row>
        <row r="35">
          <cell r="C35">
            <v>131</v>
          </cell>
          <cell r="D35" t="str">
            <v>-  VOLT &amp; VOLTAGE SELECTOR</v>
          </cell>
          <cell r="E35">
            <v>1000</v>
          </cell>
          <cell r="F35">
            <v>0</v>
          </cell>
          <cell r="G35" t="str">
            <v>EA.</v>
          </cell>
        </row>
        <row r="36">
          <cell r="C36">
            <v>132</v>
          </cell>
          <cell r="D36" t="str">
            <v>-  AMP &amp; AMP SELECTOR</v>
          </cell>
          <cell r="E36">
            <v>1000</v>
          </cell>
          <cell r="F36">
            <v>0</v>
          </cell>
          <cell r="G36" t="str">
            <v>EA.</v>
          </cell>
        </row>
        <row r="37">
          <cell r="C37">
            <v>133</v>
          </cell>
          <cell r="D37" t="str">
            <v>-  FREQUENCY METER</v>
          </cell>
          <cell r="E37">
            <v>1500</v>
          </cell>
          <cell r="F37">
            <v>0</v>
          </cell>
          <cell r="G37" t="str">
            <v>EA.</v>
          </cell>
        </row>
        <row r="38">
          <cell r="C38">
            <v>134</v>
          </cell>
          <cell r="D38" t="str">
            <v>-  1 PHASE WATT-HOUR METER</v>
          </cell>
          <cell r="E38">
            <v>1500</v>
          </cell>
          <cell r="F38">
            <v>0</v>
          </cell>
          <cell r="G38" t="str">
            <v>EA.</v>
          </cell>
        </row>
        <row r="39">
          <cell r="C39">
            <v>135</v>
          </cell>
          <cell r="D39" t="str">
            <v>-  3 PHASE WATT-HOUR METER</v>
          </cell>
          <cell r="E39">
            <v>4000</v>
          </cell>
          <cell r="F39">
            <v>0</v>
          </cell>
          <cell r="G39" t="str">
            <v>EA.</v>
          </cell>
        </row>
        <row r="40">
          <cell r="C40">
            <v>136</v>
          </cell>
          <cell r="D40" t="str">
            <v>-  KILOW-WATT METER</v>
          </cell>
          <cell r="E40">
            <v>5000</v>
          </cell>
          <cell r="F40">
            <v>0</v>
          </cell>
          <cell r="G40" t="str">
            <v>EA.</v>
          </cell>
        </row>
        <row r="41">
          <cell r="C41">
            <v>137</v>
          </cell>
          <cell r="D41" t="str">
            <v>-  POWER FACTOR METER</v>
          </cell>
          <cell r="E41">
            <v>35000</v>
          </cell>
          <cell r="F41">
            <v>0</v>
          </cell>
          <cell r="G41" t="str">
            <v>EA.</v>
          </cell>
        </row>
        <row r="42">
          <cell r="C42">
            <v>138</v>
          </cell>
          <cell r="D42" t="str">
            <v>-  DEMAND METER</v>
          </cell>
          <cell r="E42">
            <v>12000</v>
          </cell>
          <cell r="F42">
            <v>0</v>
          </cell>
          <cell r="G42" t="str">
            <v>EA.</v>
          </cell>
        </row>
        <row r="43">
          <cell r="C43">
            <v>139</v>
          </cell>
          <cell r="D43" t="str">
            <v>-  CONTROL FUSE AND PILOT LAMP</v>
          </cell>
          <cell r="E43">
            <v>300</v>
          </cell>
          <cell r="F43">
            <v>0</v>
          </cell>
          <cell r="G43" t="str">
            <v>LOT</v>
          </cell>
        </row>
        <row r="44">
          <cell r="D44" t="str">
            <v>SPACE</v>
          </cell>
        </row>
        <row r="45">
          <cell r="C45">
            <v>2</v>
          </cell>
          <cell r="D45" t="str">
            <v>CAPACITOR ACCESSORIES</v>
          </cell>
        </row>
        <row r="46">
          <cell r="C46">
            <v>201</v>
          </cell>
          <cell r="D46" t="str">
            <v>-  3P AC3 MAGNETIC CONTACTOR</v>
          </cell>
          <cell r="E46">
            <v>2000</v>
          </cell>
          <cell r="F46">
            <v>0</v>
          </cell>
          <cell r="G46" t="str">
            <v>EA.</v>
          </cell>
        </row>
        <row r="47">
          <cell r="C47">
            <v>202</v>
          </cell>
          <cell r="D47" t="str">
            <v>-  HRC FUSE W./AUX. CONTACT</v>
          </cell>
          <cell r="E47">
            <v>1500</v>
          </cell>
          <cell r="F47">
            <v>0</v>
          </cell>
          <cell r="G47" t="str">
            <v>EA.</v>
          </cell>
        </row>
        <row r="48">
          <cell r="C48">
            <v>203</v>
          </cell>
          <cell r="D48" t="str">
            <v>-  KVAR CONTROLLER 6 STEP</v>
          </cell>
          <cell r="E48">
            <v>12000</v>
          </cell>
          <cell r="F48">
            <v>0</v>
          </cell>
          <cell r="G48" t="str">
            <v>EA.</v>
          </cell>
        </row>
        <row r="49">
          <cell r="C49">
            <v>204</v>
          </cell>
          <cell r="D49" t="str">
            <v>-  KVAR CONTROLLER 12 STEP</v>
          </cell>
          <cell r="E49">
            <v>13500</v>
          </cell>
          <cell r="F49">
            <v>0</v>
          </cell>
          <cell r="G49" t="str">
            <v>EA.</v>
          </cell>
        </row>
        <row r="50">
          <cell r="D50" t="str">
            <v>DRY TYPE CAPACITOR</v>
          </cell>
        </row>
        <row r="51">
          <cell r="C51">
            <v>211</v>
          </cell>
          <cell r="D51" t="str">
            <v>-  10  KVAR DRY TYPE CAPACITOR</v>
          </cell>
          <cell r="E51">
            <v>2500</v>
          </cell>
          <cell r="F51">
            <v>0</v>
          </cell>
          <cell r="G51" t="str">
            <v>SET</v>
          </cell>
        </row>
        <row r="52">
          <cell r="C52">
            <v>212</v>
          </cell>
          <cell r="D52" t="str">
            <v>-  15  KVAR DRY TYPE CAPACITOR</v>
          </cell>
          <cell r="E52">
            <v>3500</v>
          </cell>
          <cell r="F52">
            <v>0</v>
          </cell>
          <cell r="G52" t="str">
            <v>SET</v>
          </cell>
        </row>
        <row r="53">
          <cell r="C53">
            <v>213</v>
          </cell>
          <cell r="D53" t="str">
            <v>-  20  KVAR DRY TYPE CAPACITOR</v>
          </cell>
          <cell r="E53">
            <v>4200</v>
          </cell>
          <cell r="F53">
            <v>0</v>
          </cell>
          <cell r="G53" t="str">
            <v>SET</v>
          </cell>
        </row>
        <row r="54">
          <cell r="C54">
            <v>214</v>
          </cell>
          <cell r="D54" t="str">
            <v>-  25  KVAR DRY TYPE CAPACITOR</v>
          </cell>
          <cell r="E54">
            <v>4750</v>
          </cell>
          <cell r="F54">
            <v>0</v>
          </cell>
          <cell r="G54" t="str">
            <v>SET</v>
          </cell>
        </row>
        <row r="55">
          <cell r="C55">
            <v>215</v>
          </cell>
          <cell r="D55" t="str">
            <v>-  30  KVAR DRY TYPE CAPACITOR</v>
          </cell>
          <cell r="E55">
            <v>5400</v>
          </cell>
          <cell r="F55">
            <v>0</v>
          </cell>
          <cell r="G55" t="str">
            <v>SET</v>
          </cell>
        </row>
        <row r="56">
          <cell r="C56">
            <v>216</v>
          </cell>
          <cell r="D56" t="str">
            <v>-  40  KVAR DRY TYPE CAPACITOR</v>
          </cell>
          <cell r="E56">
            <v>6900</v>
          </cell>
          <cell r="F56">
            <v>0</v>
          </cell>
          <cell r="G56" t="str">
            <v>SET</v>
          </cell>
        </row>
        <row r="57">
          <cell r="C57">
            <v>217</v>
          </cell>
          <cell r="D57" t="str">
            <v>-  50  KVAR DRY TYPE CAPACITOR</v>
          </cell>
          <cell r="E57">
            <v>7700</v>
          </cell>
          <cell r="F57">
            <v>0</v>
          </cell>
          <cell r="G57" t="str">
            <v>SET</v>
          </cell>
        </row>
        <row r="58">
          <cell r="C58">
            <v>218</v>
          </cell>
          <cell r="D58" t="str">
            <v>-  60  KVAR DRY TYPE CAPACITOR</v>
          </cell>
          <cell r="E58">
            <v>10200</v>
          </cell>
          <cell r="F58">
            <v>0</v>
          </cell>
          <cell r="G58" t="str">
            <v>SET</v>
          </cell>
        </row>
        <row r="59">
          <cell r="C59">
            <v>219</v>
          </cell>
          <cell r="D59" t="str">
            <v>-  75  KVAR DRY TYPE CAPACITOR</v>
          </cell>
          <cell r="E59">
            <v>13100</v>
          </cell>
          <cell r="F59">
            <v>0</v>
          </cell>
          <cell r="G59" t="str">
            <v>SET</v>
          </cell>
        </row>
        <row r="60">
          <cell r="C60">
            <v>220</v>
          </cell>
          <cell r="D60" t="str">
            <v>-  80  KVAR DRY TYPE CAPACITOR</v>
          </cell>
          <cell r="E60">
            <v>13300</v>
          </cell>
          <cell r="F60">
            <v>0</v>
          </cell>
          <cell r="G60" t="str">
            <v>SET</v>
          </cell>
        </row>
        <row r="61">
          <cell r="C61">
            <v>221</v>
          </cell>
          <cell r="D61" t="str">
            <v>-  100  KVAR DRY TYPE CAPACITOR</v>
          </cell>
          <cell r="E61">
            <v>16450</v>
          </cell>
          <cell r="F61">
            <v>0</v>
          </cell>
          <cell r="G61" t="str">
            <v>SET</v>
          </cell>
        </row>
        <row r="62">
          <cell r="D62" t="str">
            <v>CAPACITOR  (HARMONIC PROTECTOR)</v>
          </cell>
        </row>
        <row r="63">
          <cell r="C63">
            <v>222</v>
          </cell>
          <cell r="D63" t="str">
            <v>-  10  KVAR DRY TYPE CAPACITOR</v>
          </cell>
          <cell r="E63">
            <v>3250</v>
          </cell>
          <cell r="F63">
            <v>0</v>
          </cell>
          <cell r="G63" t="str">
            <v>SET</v>
          </cell>
        </row>
        <row r="64">
          <cell r="C64">
            <v>223</v>
          </cell>
          <cell r="D64" t="str">
            <v>-  15  KVAR DRY TYPE CAPACITOR</v>
          </cell>
          <cell r="E64">
            <v>4550</v>
          </cell>
          <cell r="F64">
            <v>0</v>
          </cell>
          <cell r="G64" t="str">
            <v>SET</v>
          </cell>
        </row>
        <row r="65">
          <cell r="C65">
            <v>224</v>
          </cell>
          <cell r="D65" t="str">
            <v>-  20  KVAR DRY TYPE CAPACITOR</v>
          </cell>
          <cell r="E65">
            <v>5500</v>
          </cell>
          <cell r="F65">
            <v>0</v>
          </cell>
          <cell r="G65" t="str">
            <v>SET</v>
          </cell>
        </row>
        <row r="66">
          <cell r="C66">
            <v>225</v>
          </cell>
          <cell r="D66" t="str">
            <v>-  25  KVAR DRY TYPE CAPACITOR</v>
          </cell>
          <cell r="E66">
            <v>6175</v>
          </cell>
          <cell r="F66">
            <v>0</v>
          </cell>
          <cell r="G66" t="str">
            <v>SET</v>
          </cell>
        </row>
        <row r="67">
          <cell r="C67">
            <v>226</v>
          </cell>
          <cell r="D67" t="str">
            <v>-  30  KVAR DRY TYPE CAPACITOR</v>
          </cell>
          <cell r="E67">
            <v>7020</v>
          </cell>
          <cell r="F67">
            <v>0</v>
          </cell>
          <cell r="G67" t="str">
            <v>SET</v>
          </cell>
        </row>
        <row r="68">
          <cell r="C68">
            <v>227</v>
          </cell>
          <cell r="D68" t="str">
            <v>-  40  KVAR DRY TYPE CAPACITOR</v>
          </cell>
          <cell r="E68">
            <v>9000</v>
          </cell>
          <cell r="F68">
            <v>0</v>
          </cell>
          <cell r="G68" t="str">
            <v>SET</v>
          </cell>
        </row>
        <row r="69">
          <cell r="C69">
            <v>228</v>
          </cell>
          <cell r="D69" t="str">
            <v>-  50  KVAR DRY TYPE CAPACITOR</v>
          </cell>
          <cell r="E69">
            <v>10000</v>
          </cell>
          <cell r="F69">
            <v>0</v>
          </cell>
          <cell r="G69" t="str">
            <v>SET</v>
          </cell>
        </row>
        <row r="70">
          <cell r="C70">
            <v>229</v>
          </cell>
          <cell r="D70" t="str">
            <v>-  60  KVAR DRY TYPE CAPACITOR</v>
          </cell>
          <cell r="E70">
            <v>13000</v>
          </cell>
          <cell r="F70">
            <v>0</v>
          </cell>
          <cell r="G70" t="str">
            <v>SET</v>
          </cell>
        </row>
        <row r="71">
          <cell r="C71">
            <v>230</v>
          </cell>
          <cell r="D71" t="str">
            <v>-  75  KVAR DRY TYPE CAPACITOR</v>
          </cell>
          <cell r="E71">
            <v>17000</v>
          </cell>
          <cell r="F71">
            <v>0</v>
          </cell>
          <cell r="G71" t="str">
            <v>SET</v>
          </cell>
        </row>
        <row r="72">
          <cell r="C72">
            <v>231</v>
          </cell>
          <cell r="D72" t="str">
            <v>-  80  KVAR DRY TYPE CAPACITOR</v>
          </cell>
          <cell r="E72">
            <v>17500</v>
          </cell>
          <cell r="F72">
            <v>0</v>
          </cell>
          <cell r="G72" t="str">
            <v>SET</v>
          </cell>
        </row>
        <row r="73">
          <cell r="C73">
            <v>232</v>
          </cell>
          <cell r="D73" t="str">
            <v>-  100  KVAR DRY TYPE CAPACITOR</v>
          </cell>
          <cell r="E73">
            <v>21500</v>
          </cell>
          <cell r="F73">
            <v>0</v>
          </cell>
          <cell r="G73" t="str">
            <v>SET</v>
          </cell>
        </row>
        <row r="74">
          <cell r="D74" t="str">
            <v>SPACE</v>
          </cell>
        </row>
        <row r="76">
          <cell r="C76">
            <v>3</v>
          </cell>
          <cell r="D76" t="str">
            <v>LIGHTNING PROTECTION AND GROUNDING</v>
          </cell>
        </row>
        <row r="77">
          <cell r="C77">
            <v>301</v>
          </cell>
          <cell r="D77" t="str">
            <v>-  MULTIPOINT, 5/8", 30 CM. LONG</v>
          </cell>
          <cell r="E77">
            <v>1150</v>
          </cell>
          <cell r="F77">
            <v>300</v>
          </cell>
          <cell r="G77" t="str">
            <v>SET</v>
          </cell>
        </row>
        <row r="78">
          <cell r="C78">
            <v>302</v>
          </cell>
          <cell r="D78" t="str">
            <v>-  MULTIPOINT, 5/8", 60 CM. LONG</v>
          </cell>
          <cell r="E78">
            <v>1300</v>
          </cell>
          <cell r="F78">
            <v>300</v>
          </cell>
          <cell r="G78" t="str">
            <v>SET</v>
          </cell>
        </row>
        <row r="79">
          <cell r="C79">
            <v>303</v>
          </cell>
          <cell r="D79" t="str">
            <v>-  MULTIPOINT, 5/8", 100 CM. LONG</v>
          </cell>
          <cell r="E79">
            <v>1600</v>
          </cell>
          <cell r="F79">
            <v>350</v>
          </cell>
          <cell r="G79" t="str">
            <v>SET</v>
          </cell>
        </row>
        <row r="80">
          <cell r="C80">
            <v>304</v>
          </cell>
          <cell r="D80" t="str">
            <v>-  MULITIPOINT, 5/8", 150 CM. LONG</v>
          </cell>
          <cell r="E80">
            <v>1850</v>
          </cell>
          <cell r="F80">
            <v>350</v>
          </cell>
          <cell r="G80" t="str">
            <v>SET</v>
          </cell>
        </row>
        <row r="81">
          <cell r="C81">
            <v>305</v>
          </cell>
          <cell r="D81" t="str">
            <v>-  MULITIPOINT, 5/8", 200 CM. LONG</v>
          </cell>
          <cell r="E81">
            <v>2250</v>
          </cell>
          <cell r="F81">
            <v>400</v>
          </cell>
          <cell r="G81" t="str">
            <v>SET</v>
          </cell>
        </row>
        <row r="82">
          <cell r="C82">
            <v>306</v>
          </cell>
          <cell r="D82" t="str">
            <v>-  MULITIPOINT, 3/4", 30 CM. LONG</v>
          </cell>
          <cell r="E82">
            <v>1450</v>
          </cell>
          <cell r="F82">
            <v>300</v>
          </cell>
          <cell r="G82" t="str">
            <v>SET</v>
          </cell>
        </row>
        <row r="83">
          <cell r="C83">
            <v>307</v>
          </cell>
          <cell r="D83" t="str">
            <v>-  MULITIPOINT, 3/4", 60 CM. LONG</v>
          </cell>
          <cell r="E83">
            <v>1600</v>
          </cell>
          <cell r="F83">
            <v>300</v>
          </cell>
          <cell r="G83" t="str">
            <v>SET</v>
          </cell>
        </row>
        <row r="84">
          <cell r="C84">
            <v>308</v>
          </cell>
          <cell r="D84" t="str">
            <v>-  MULITIPOINT, 3/4", 100 CM. LONG</v>
          </cell>
          <cell r="E84">
            <v>2000</v>
          </cell>
          <cell r="F84">
            <v>350</v>
          </cell>
          <cell r="G84" t="str">
            <v>SET</v>
          </cell>
        </row>
        <row r="85">
          <cell r="C85">
            <v>309</v>
          </cell>
          <cell r="D85" t="str">
            <v>-  MULITIPOINT, 3/4", 150 CM. LONG</v>
          </cell>
          <cell r="E85">
            <v>2650</v>
          </cell>
          <cell r="F85">
            <v>350</v>
          </cell>
          <cell r="G85" t="str">
            <v>SET</v>
          </cell>
        </row>
        <row r="86">
          <cell r="C86">
            <v>310</v>
          </cell>
          <cell r="D86" t="str">
            <v>-  MULITIPOINT, 3/4", 200 CM. LONG</v>
          </cell>
          <cell r="E86">
            <v>3250</v>
          </cell>
          <cell r="F86">
            <v>400</v>
          </cell>
          <cell r="G86" t="str">
            <v>SET</v>
          </cell>
        </row>
        <row r="87">
          <cell r="C87">
            <v>311</v>
          </cell>
          <cell r="D87" t="str">
            <v>-  COPPER AIR TERMINAL, 5/8", 30 CM. LONG</v>
          </cell>
          <cell r="E87">
            <v>650</v>
          </cell>
          <cell r="F87">
            <v>300</v>
          </cell>
          <cell r="G87" t="str">
            <v>SET</v>
          </cell>
        </row>
        <row r="88">
          <cell r="C88">
            <v>312</v>
          </cell>
          <cell r="D88" t="str">
            <v>-  COPPER AIR TERMINAL, 5/8", 60 CM. LONG</v>
          </cell>
          <cell r="E88">
            <v>800</v>
          </cell>
          <cell r="F88">
            <v>300</v>
          </cell>
          <cell r="G88" t="str">
            <v>SET</v>
          </cell>
        </row>
        <row r="89">
          <cell r="C89">
            <v>313</v>
          </cell>
          <cell r="D89" t="str">
            <v>-  COPPER AIR TERMINAL, 5/8", 100 CM. LONG</v>
          </cell>
          <cell r="E89">
            <v>1100</v>
          </cell>
          <cell r="F89">
            <v>350</v>
          </cell>
          <cell r="G89" t="str">
            <v>SET</v>
          </cell>
        </row>
        <row r="90">
          <cell r="C90">
            <v>314</v>
          </cell>
          <cell r="D90" t="str">
            <v>-  COPPER AIR TERMINAL, 5/8", 150 CM. LONG</v>
          </cell>
          <cell r="E90">
            <v>1350</v>
          </cell>
          <cell r="F90">
            <v>350</v>
          </cell>
          <cell r="G90" t="str">
            <v>SET</v>
          </cell>
        </row>
        <row r="91">
          <cell r="C91">
            <v>315</v>
          </cell>
          <cell r="D91" t="str">
            <v>-  COPPER AIR TERMINAL, 5/8", 200 CM. LONG</v>
          </cell>
          <cell r="E91">
            <v>1750</v>
          </cell>
          <cell r="F91">
            <v>400</v>
          </cell>
          <cell r="G91" t="str">
            <v>SET</v>
          </cell>
        </row>
        <row r="92">
          <cell r="C92">
            <v>316</v>
          </cell>
          <cell r="D92" t="str">
            <v>-  COPPER AIR TERMINAL, 3/4", 30 CM. LONG</v>
          </cell>
          <cell r="E92">
            <v>950</v>
          </cell>
          <cell r="F92">
            <v>300</v>
          </cell>
          <cell r="G92" t="str">
            <v>SET</v>
          </cell>
        </row>
        <row r="93">
          <cell r="C93">
            <v>317</v>
          </cell>
          <cell r="D93" t="str">
            <v>-  COPPER AIR TERMINAL, 3/4", 60 CM. LONG</v>
          </cell>
          <cell r="E93">
            <v>1100</v>
          </cell>
          <cell r="F93">
            <v>300</v>
          </cell>
          <cell r="G93" t="str">
            <v>SET</v>
          </cell>
        </row>
        <row r="94">
          <cell r="C94">
            <v>318</v>
          </cell>
          <cell r="D94" t="str">
            <v>-  COPPER AIR TERMINAL, 3/4", 100 CM. LONG</v>
          </cell>
          <cell r="E94">
            <v>1550</v>
          </cell>
          <cell r="F94">
            <v>350</v>
          </cell>
          <cell r="G94" t="str">
            <v>SET</v>
          </cell>
        </row>
        <row r="95">
          <cell r="C95">
            <v>319</v>
          </cell>
          <cell r="D95" t="str">
            <v>-  COPPER AIR TERMINAL, 3/4", 150 CM. LONG</v>
          </cell>
          <cell r="E95">
            <v>2150</v>
          </cell>
          <cell r="F95">
            <v>350</v>
          </cell>
          <cell r="G95" t="str">
            <v>SET</v>
          </cell>
        </row>
        <row r="96">
          <cell r="C96">
            <v>320</v>
          </cell>
          <cell r="D96" t="str">
            <v>-  COPPER AIR TERMINAL, 3/4", 200 CM. LONG</v>
          </cell>
          <cell r="E96">
            <v>2750</v>
          </cell>
          <cell r="F96">
            <v>400</v>
          </cell>
          <cell r="G96" t="str">
            <v>SET</v>
          </cell>
        </row>
        <row r="97">
          <cell r="D97" t="str">
            <v>SPACE</v>
          </cell>
        </row>
        <row r="98">
          <cell r="D98" t="str">
            <v>ACCESSORIES</v>
          </cell>
        </row>
        <row r="99">
          <cell r="C99">
            <v>326</v>
          </cell>
          <cell r="D99" t="str">
            <v>-  COPPER TAPE 25x3 MM.</v>
          </cell>
          <cell r="E99">
            <v>200</v>
          </cell>
          <cell r="F99">
            <v>50</v>
          </cell>
          <cell r="G99" t="str">
            <v>M.</v>
          </cell>
        </row>
        <row r="100">
          <cell r="C100">
            <v>327</v>
          </cell>
          <cell r="D100" t="str">
            <v>-  GROUND TEST BOX</v>
          </cell>
          <cell r="E100">
            <v>1200</v>
          </cell>
          <cell r="F100">
            <v>500</v>
          </cell>
          <cell r="G100" t="str">
            <v>EA.</v>
          </cell>
        </row>
        <row r="101">
          <cell r="C101">
            <v>328</v>
          </cell>
          <cell r="D101" t="str">
            <v>-  LIGHTNING PULSE COUNTER</v>
          </cell>
          <cell r="E101">
            <v>25000</v>
          </cell>
          <cell r="F101">
            <v>1000</v>
          </cell>
          <cell r="G101" t="str">
            <v>EA.</v>
          </cell>
        </row>
        <row r="102">
          <cell r="C102">
            <v>329</v>
          </cell>
          <cell r="D102" t="str">
            <v>-  6 POS. COPPER GROUND BAR</v>
          </cell>
          <cell r="E102">
            <v>1200</v>
          </cell>
          <cell r="F102">
            <v>500</v>
          </cell>
          <cell r="G102" t="str">
            <v>SET</v>
          </cell>
        </row>
        <row r="103">
          <cell r="C103">
            <v>330</v>
          </cell>
          <cell r="D103" t="str">
            <v>-  8 POS. COPPER GROUND BAR</v>
          </cell>
          <cell r="E103">
            <v>1400</v>
          </cell>
          <cell r="F103">
            <v>500</v>
          </cell>
          <cell r="G103" t="str">
            <v>SET</v>
          </cell>
        </row>
        <row r="104">
          <cell r="C104">
            <v>331</v>
          </cell>
          <cell r="D104" t="str">
            <v>-  12 POS. COPPER GROUND BAR</v>
          </cell>
          <cell r="E104">
            <v>1800</v>
          </cell>
          <cell r="F104">
            <v>600</v>
          </cell>
          <cell r="G104" t="str">
            <v>SET</v>
          </cell>
        </row>
        <row r="105">
          <cell r="C105">
            <v>332</v>
          </cell>
          <cell r="D105" t="str">
            <v>-  16 POS. COPPER GROUND BAR</v>
          </cell>
          <cell r="E105">
            <v>2200</v>
          </cell>
          <cell r="F105">
            <v>600</v>
          </cell>
          <cell r="G105" t="str">
            <v>SET</v>
          </cell>
        </row>
        <row r="106">
          <cell r="C106">
            <v>333</v>
          </cell>
          <cell r="D106" t="str">
            <v>-  24 POS. COPPER GROUND BAR</v>
          </cell>
          <cell r="E106">
            <v>3600</v>
          </cell>
          <cell r="F106">
            <v>700</v>
          </cell>
          <cell r="G106" t="str">
            <v>SET</v>
          </cell>
        </row>
        <row r="107">
          <cell r="D107" t="str">
            <v>SPACE</v>
          </cell>
        </row>
        <row r="108">
          <cell r="D108" t="str">
            <v>GROUND ROD</v>
          </cell>
        </row>
        <row r="109">
          <cell r="C109">
            <v>341</v>
          </cell>
          <cell r="D109" t="str">
            <v>-  GALVANIZED GROUND ROD, 1 M.</v>
          </cell>
          <cell r="E109">
            <v>60</v>
          </cell>
          <cell r="F109">
            <v>300</v>
          </cell>
          <cell r="G109" t="str">
            <v>SET</v>
          </cell>
        </row>
        <row r="110">
          <cell r="C110">
            <v>342</v>
          </cell>
          <cell r="D110" t="str">
            <v>-  GALVANIZED GROUND ROD, 1.5 M.</v>
          </cell>
          <cell r="E110">
            <v>65</v>
          </cell>
          <cell r="F110">
            <v>400</v>
          </cell>
          <cell r="G110" t="str">
            <v>SET</v>
          </cell>
        </row>
        <row r="111">
          <cell r="C111">
            <v>343</v>
          </cell>
          <cell r="D111" t="str">
            <v>-  GALVANIZED GROUND ROD, 2 M.</v>
          </cell>
          <cell r="E111">
            <v>120</v>
          </cell>
          <cell r="F111">
            <v>500</v>
          </cell>
          <cell r="G111" t="str">
            <v>SET</v>
          </cell>
        </row>
        <row r="112">
          <cell r="C112">
            <v>344</v>
          </cell>
          <cell r="D112" t="str">
            <v>-  GALVANIZED GROUND ROD, 3 M.</v>
          </cell>
          <cell r="E112">
            <v>130</v>
          </cell>
          <cell r="F112">
            <v>600</v>
          </cell>
          <cell r="G112" t="str">
            <v>SET</v>
          </cell>
        </row>
        <row r="113">
          <cell r="C113">
            <v>345</v>
          </cell>
          <cell r="D113" t="str">
            <v>-  COPPER CLAD SEEL GROUND ROD DIA 5/8", 5'</v>
          </cell>
          <cell r="E113">
            <v>240</v>
          </cell>
          <cell r="F113">
            <v>300</v>
          </cell>
          <cell r="G113" t="str">
            <v>SET</v>
          </cell>
        </row>
        <row r="114">
          <cell r="C114">
            <v>346</v>
          </cell>
          <cell r="D114" t="str">
            <v>-  COPPER CLAD SEEL GROUND ROD DIA 5/8", 6'</v>
          </cell>
          <cell r="E114">
            <v>290</v>
          </cell>
          <cell r="F114">
            <v>400</v>
          </cell>
          <cell r="G114" t="str">
            <v>SET</v>
          </cell>
        </row>
        <row r="115">
          <cell r="C115">
            <v>347</v>
          </cell>
          <cell r="D115" t="str">
            <v>-  COPPER CLAD SEEL GROUND ROD DIA 5/8", 8</v>
          </cell>
          <cell r="E115">
            <v>360</v>
          </cell>
          <cell r="F115">
            <v>500</v>
          </cell>
          <cell r="G115" t="str">
            <v>SET</v>
          </cell>
        </row>
        <row r="116">
          <cell r="C116">
            <v>348</v>
          </cell>
          <cell r="D116" t="str">
            <v>-  COPPER CLAD SEEL GROUND ROD DIA 5/8", 10'</v>
          </cell>
          <cell r="E116">
            <v>485</v>
          </cell>
          <cell r="F116">
            <v>600</v>
          </cell>
          <cell r="G116" t="str">
            <v>SET</v>
          </cell>
        </row>
        <row r="117">
          <cell r="C117">
            <v>349</v>
          </cell>
          <cell r="D117" t="str">
            <v>-  COPPER CLAD SEEL GROUND ROD DIA 3/4", 5'</v>
          </cell>
          <cell r="E117">
            <v>380</v>
          </cell>
          <cell r="F117">
            <v>300</v>
          </cell>
          <cell r="G117" t="str">
            <v>SET</v>
          </cell>
        </row>
        <row r="118">
          <cell r="C118">
            <v>350</v>
          </cell>
          <cell r="D118" t="str">
            <v>-  COPPER CLAD SEEL GROUND ROD DIA 3/4", 6'</v>
          </cell>
          <cell r="E118">
            <v>470</v>
          </cell>
          <cell r="F118">
            <v>400</v>
          </cell>
          <cell r="G118" t="str">
            <v>SET</v>
          </cell>
        </row>
        <row r="119">
          <cell r="C119">
            <v>351</v>
          </cell>
          <cell r="D119" t="str">
            <v>-  COPPER CLAD SEEL GROUND ROD DIA 3/4", 8'</v>
          </cell>
          <cell r="E119">
            <v>600</v>
          </cell>
          <cell r="F119">
            <v>500</v>
          </cell>
          <cell r="G119" t="str">
            <v>SET</v>
          </cell>
        </row>
        <row r="120">
          <cell r="C120">
            <v>352</v>
          </cell>
          <cell r="D120" t="str">
            <v>-  COPPER CLAD SEEL GROUND ROD DIA 3/4", 10'</v>
          </cell>
          <cell r="E120">
            <v>750</v>
          </cell>
          <cell r="F120">
            <v>600</v>
          </cell>
          <cell r="G120" t="str">
            <v>SET</v>
          </cell>
        </row>
        <row r="121">
          <cell r="F121" t="str">
            <v xml:space="preserve"> </v>
          </cell>
        </row>
      </sheetData>
      <sheetData sheetId="2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CIRCUIT BREAKER &amp; BUSDUCT</v>
          </cell>
        </row>
        <row r="6">
          <cell r="C6">
            <v>1</v>
          </cell>
          <cell r="D6" t="str">
            <v>MOLDED CASE CIRCUIT BREAKER</v>
          </cell>
        </row>
        <row r="7">
          <cell r="C7">
            <v>101</v>
          </cell>
          <cell r="D7" t="str">
            <v>-  CB 1P 100 AF ; IC 10 KA.</v>
          </cell>
          <cell r="E7">
            <v>1200</v>
          </cell>
          <cell r="F7">
            <v>0</v>
          </cell>
          <cell r="G7" t="str">
            <v>EA.</v>
          </cell>
        </row>
        <row r="8">
          <cell r="C8">
            <v>102</v>
          </cell>
          <cell r="D8" t="str">
            <v>-  CB 1P 100 AF ; IC 18 KA.</v>
          </cell>
          <cell r="E8">
            <v>1500</v>
          </cell>
          <cell r="F8">
            <v>0</v>
          </cell>
          <cell r="G8" t="str">
            <v>EA.</v>
          </cell>
        </row>
        <row r="9">
          <cell r="C9">
            <v>103</v>
          </cell>
          <cell r="D9" t="str">
            <v>-  CB 1P 100 AF ; IC 25 KA.</v>
          </cell>
          <cell r="E9">
            <v>1600</v>
          </cell>
          <cell r="F9">
            <v>0</v>
          </cell>
          <cell r="G9" t="str">
            <v>EA.</v>
          </cell>
        </row>
        <row r="10">
          <cell r="D10" t="str">
            <v>SPACE</v>
          </cell>
        </row>
        <row r="11">
          <cell r="C11">
            <v>111</v>
          </cell>
          <cell r="D11" t="str">
            <v>-  CB 2P 100 AF ; IC 10 KA.</v>
          </cell>
          <cell r="E11">
            <v>2200</v>
          </cell>
          <cell r="F11">
            <v>0</v>
          </cell>
          <cell r="G11" t="str">
            <v>EA.</v>
          </cell>
        </row>
        <row r="12">
          <cell r="C12">
            <v>112</v>
          </cell>
          <cell r="D12" t="str">
            <v>-  CB 2P 100 AF ; IC 18 KA.</v>
          </cell>
          <cell r="E12">
            <v>2200</v>
          </cell>
          <cell r="F12">
            <v>0</v>
          </cell>
          <cell r="G12" t="str">
            <v>EA.</v>
          </cell>
        </row>
        <row r="13">
          <cell r="C13">
            <v>113</v>
          </cell>
          <cell r="D13" t="str">
            <v>-  CB 2P 100 AF ; IC 25 KA.</v>
          </cell>
          <cell r="E13">
            <v>2500</v>
          </cell>
          <cell r="F13">
            <v>0</v>
          </cell>
          <cell r="G13" t="str">
            <v>EA.</v>
          </cell>
        </row>
        <row r="14">
          <cell r="C14">
            <v>114</v>
          </cell>
          <cell r="D14" t="str">
            <v>-  CB 2P 100 AF ; IC 50 KA.</v>
          </cell>
          <cell r="E14">
            <v>3900</v>
          </cell>
          <cell r="F14">
            <v>0</v>
          </cell>
          <cell r="G14" t="str">
            <v>EA.</v>
          </cell>
        </row>
        <row r="15">
          <cell r="C15">
            <v>115</v>
          </cell>
          <cell r="D15" t="str">
            <v>-  CB 2P 250 AF ; IC 25 KA.</v>
          </cell>
          <cell r="E15">
            <v>6000</v>
          </cell>
          <cell r="F15">
            <v>0</v>
          </cell>
          <cell r="G15" t="str">
            <v>EA.</v>
          </cell>
        </row>
        <row r="16">
          <cell r="C16">
            <v>116</v>
          </cell>
          <cell r="D16" t="str">
            <v>-  CB 2P 250 AF ; IC 35 KA.</v>
          </cell>
          <cell r="E16">
            <v>7000</v>
          </cell>
          <cell r="F16">
            <v>0</v>
          </cell>
          <cell r="G16" t="str">
            <v>EA.</v>
          </cell>
        </row>
        <row r="17">
          <cell r="C17">
            <v>117</v>
          </cell>
          <cell r="D17" t="str">
            <v>-  CB 2P 250 AF ; IC 50 KA.</v>
          </cell>
          <cell r="E17">
            <v>11000</v>
          </cell>
          <cell r="F17">
            <v>0</v>
          </cell>
          <cell r="G17" t="str">
            <v>EA.</v>
          </cell>
        </row>
        <row r="18">
          <cell r="C18">
            <v>118</v>
          </cell>
          <cell r="D18" t="str">
            <v>-  CB 2P 400 AF ; IC 30 KA.</v>
          </cell>
          <cell r="E18">
            <v>12000</v>
          </cell>
          <cell r="F18">
            <v>0</v>
          </cell>
          <cell r="G18" t="str">
            <v>EA.</v>
          </cell>
        </row>
        <row r="19">
          <cell r="C19">
            <v>119</v>
          </cell>
          <cell r="D19" t="str">
            <v>-  CB 2P 400 AF ; IC 35 KA.</v>
          </cell>
          <cell r="E19">
            <v>13000</v>
          </cell>
          <cell r="F19">
            <v>0</v>
          </cell>
          <cell r="G19" t="str">
            <v>EA.</v>
          </cell>
        </row>
        <row r="20">
          <cell r="C20">
            <v>120</v>
          </cell>
          <cell r="D20" t="str">
            <v>-  CB 2P 600 AF ; IC 50 KA.</v>
          </cell>
          <cell r="E20">
            <v>27000</v>
          </cell>
          <cell r="F20">
            <v>0</v>
          </cell>
          <cell r="G20" t="str">
            <v>EA.</v>
          </cell>
        </row>
        <row r="21">
          <cell r="C21">
            <v>121</v>
          </cell>
          <cell r="D21" t="str">
            <v>-  CB 2P 1,000 AF ; IC 30 KA.</v>
          </cell>
          <cell r="E21">
            <v>34000</v>
          </cell>
          <cell r="F21">
            <v>0</v>
          </cell>
          <cell r="G21" t="str">
            <v>EA.</v>
          </cell>
        </row>
        <row r="22">
          <cell r="C22">
            <v>122</v>
          </cell>
          <cell r="D22" t="str">
            <v>-  CB 2P 1,000 AF ; IC 50 KA.</v>
          </cell>
          <cell r="E22">
            <v>38000</v>
          </cell>
          <cell r="F22">
            <v>0</v>
          </cell>
          <cell r="G22" t="str">
            <v>EA.</v>
          </cell>
        </row>
        <row r="23">
          <cell r="C23">
            <v>123</v>
          </cell>
          <cell r="D23" t="str">
            <v>-  CB 2P 1,200 AF ; IC 50 KA.</v>
          </cell>
          <cell r="E23">
            <v>70000</v>
          </cell>
          <cell r="F23">
            <v>0</v>
          </cell>
          <cell r="G23" t="str">
            <v>EA.</v>
          </cell>
        </row>
        <row r="24">
          <cell r="D24" t="str">
            <v>SPACE</v>
          </cell>
        </row>
        <row r="25">
          <cell r="C25">
            <v>131</v>
          </cell>
          <cell r="D25" t="str">
            <v>-  CB 3P 100 AF ; IC 10 KA.</v>
          </cell>
          <cell r="E25">
            <v>2500</v>
          </cell>
          <cell r="F25">
            <v>0</v>
          </cell>
          <cell r="G25" t="str">
            <v>EA.</v>
          </cell>
        </row>
        <row r="26">
          <cell r="C26">
            <v>132</v>
          </cell>
          <cell r="D26" t="str">
            <v>-  CB 3P 100 AF ; IC 18 KA.</v>
          </cell>
          <cell r="E26">
            <v>2500</v>
          </cell>
          <cell r="F26">
            <v>0</v>
          </cell>
          <cell r="G26" t="str">
            <v>EA.</v>
          </cell>
        </row>
        <row r="27">
          <cell r="C27">
            <v>133</v>
          </cell>
          <cell r="D27" t="str">
            <v>-  CB 3P 100 AF ; IC 25 KA.</v>
          </cell>
          <cell r="E27">
            <v>2900</v>
          </cell>
          <cell r="F27">
            <v>0</v>
          </cell>
          <cell r="G27" t="str">
            <v>EA.</v>
          </cell>
        </row>
        <row r="28">
          <cell r="C28">
            <v>134</v>
          </cell>
          <cell r="D28" t="str">
            <v>-  CB 3P 100 AF ; IC 50 KA.</v>
          </cell>
          <cell r="E28">
            <v>5200</v>
          </cell>
          <cell r="F28">
            <v>0</v>
          </cell>
          <cell r="G28" t="str">
            <v>EA.</v>
          </cell>
        </row>
        <row r="29">
          <cell r="C29">
            <v>135</v>
          </cell>
          <cell r="D29" t="str">
            <v>-  CB 3P 250 AF ; IC 25 KA.</v>
          </cell>
          <cell r="E29">
            <v>7000</v>
          </cell>
          <cell r="F29">
            <v>0</v>
          </cell>
          <cell r="G29" t="str">
            <v>EA.</v>
          </cell>
        </row>
        <row r="30">
          <cell r="C30">
            <v>136</v>
          </cell>
          <cell r="D30" t="str">
            <v>-  CB 3P 250 AF ; IC 35 KA.</v>
          </cell>
          <cell r="E30">
            <v>8000</v>
          </cell>
          <cell r="F30">
            <v>0</v>
          </cell>
          <cell r="G30" t="str">
            <v>EA.</v>
          </cell>
        </row>
        <row r="31">
          <cell r="C31">
            <v>137</v>
          </cell>
          <cell r="D31" t="str">
            <v>-  CB 3P 250 AF ; IC 50 KA.</v>
          </cell>
          <cell r="E31">
            <v>13000</v>
          </cell>
          <cell r="F31">
            <v>0</v>
          </cell>
          <cell r="G31" t="str">
            <v>EA.</v>
          </cell>
        </row>
        <row r="32">
          <cell r="C32">
            <v>138</v>
          </cell>
          <cell r="D32" t="str">
            <v>-  CB 3P 400 AF ; IC 30 KA.</v>
          </cell>
          <cell r="E32">
            <v>12000</v>
          </cell>
          <cell r="F32">
            <v>0</v>
          </cell>
          <cell r="G32" t="str">
            <v>EA.</v>
          </cell>
        </row>
        <row r="33">
          <cell r="C33">
            <v>139</v>
          </cell>
          <cell r="D33" t="str">
            <v>-  CB 3P 400 AF ; IC 35 KA.</v>
          </cell>
          <cell r="E33">
            <v>13000</v>
          </cell>
          <cell r="F33">
            <v>0</v>
          </cell>
          <cell r="G33" t="str">
            <v>EA.</v>
          </cell>
        </row>
        <row r="34">
          <cell r="C34">
            <v>140</v>
          </cell>
          <cell r="D34" t="str">
            <v>-  CB 3P 600 AF ; IC 50 KA.</v>
          </cell>
          <cell r="E34">
            <v>27000</v>
          </cell>
          <cell r="F34">
            <v>0</v>
          </cell>
          <cell r="G34" t="str">
            <v>EA.</v>
          </cell>
        </row>
        <row r="35">
          <cell r="C35">
            <v>141</v>
          </cell>
          <cell r="D35" t="str">
            <v>-  CB 3P 1,000 AF ; IC 30 KA.</v>
          </cell>
          <cell r="E35">
            <v>34000</v>
          </cell>
          <cell r="F35">
            <v>0</v>
          </cell>
          <cell r="G35" t="str">
            <v>EA.</v>
          </cell>
        </row>
        <row r="36">
          <cell r="C36">
            <v>142</v>
          </cell>
          <cell r="D36" t="str">
            <v>-  CB 3P 1,000 AF ; IC 50 KA.</v>
          </cell>
          <cell r="E36">
            <v>38000</v>
          </cell>
          <cell r="F36">
            <v>0</v>
          </cell>
          <cell r="G36" t="str">
            <v>EA.</v>
          </cell>
        </row>
        <row r="37">
          <cell r="C37">
            <v>143</v>
          </cell>
          <cell r="D37" t="str">
            <v>-  CB 3P 1,200 AF ; IC 50 KA.</v>
          </cell>
          <cell r="E37">
            <v>70000</v>
          </cell>
          <cell r="F37">
            <v>0</v>
          </cell>
          <cell r="G37" t="str">
            <v>EA.</v>
          </cell>
        </row>
        <row r="38">
          <cell r="C38">
            <v>144</v>
          </cell>
          <cell r="D38" t="str">
            <v>-  CB 3P 2,000 AF ; IC 50 KA.</v>
          </cell>
          <cell r="E38">
            <v>70000</v>
          </cell>
          <cell r="F38">
            <v>0</v>
          </cell>
          <cell r="G38" t="str">
            <v>EA.</v>
          </cell>
        </row>
        <row r="39">
          <cell r="C39">
            <v>145</v>
          </cell>
          <cell r="D39" t="str">
            <v>-  CB 3P 2,000 AF ; IC 100 KA.</v>
          </cell>
          <cell r="E39">
            <v>80000</v>
          </cell>
          <cell r="F39">
            <v>0</v>
          </cell>
          <cell r="G39" t="str">
            <v>EA.</v>
          </cell>
        </row>
        <row r="40">
          <cell r="C40">
            <v>146</v>
          </cell>
          <cell r="D40" t="str">
            <v>-  CB 3P 2,500 AF ; IC 50 KA.</v>
          </cell>
          <cell r="E40">
            <v>100000</v>
          </cell>
          <cell r="F40">
            <v>0</v>
          </cell>
          <cell r="G40" t="str">
            <v>EA.</v>
          </cell>
        </row>
        <row r="41">
          <cell r="D41" t="str">
            <v>SPACE</v>
          </cell>
        </row>
        <row r="42">
          <cell r="C42">
            <v>2</v>
          </cell>
          <cell r="D42" t="str">
            <v>ELECTRONIC TRIP MCCB</v>
          </cell>
        </row>
        <row r="43">
          <cell r="C43">
            <v>201</v>
          </cell>
          <cell r="D43" t="str">
            <v>-  ECB 3P 800 AF ; IC 65 KA.</v>
          </cell>
          <cell r="E43">
            <v>75000</v>
          </cell>
          <cell r="F43">
            <v>0</v>
          </cell>
          <cell r="G43" t="str">
            <v>EA.</v>
          </cell>
        </row>
        <row r="44">
          <cell r="C44">
            <v>202</v>
          </cell>
          <cell r="D44" t="str">
            <v>-  ECB 3P 1,200 AF ; IC 100 KA.</v>
          </cell>
          <cell r="E44">
            <v>110000</v>
          </cell>
          <cell r="F44">
            <v>0</v>
          </cell>
          <cell r="G44" t="str">
            <v>EA.</v>
          </cell>
        </row>
        <row r="45">
          <cell r="C45">
            <v>203</v>
          </cell>
          <cell r="D45" t="str">
            <v>-  ECB 3P 2,500 AF ; IC 100 KA.</v>
          </cell>
          <cell r="E45">
            <v>130000</v>
          </cell>
          <cell r="F45">
            <v>0</v>
          </cell>
          <cell r="G45" t="str">
            <v>EA.</v>
          </cell>
        </row>
        <row r="46">
          <cell r="D46" t="str">
            <v>SPACE</v>
          </cell>
        </row>
        <row r="47">
          <cell r="C47">
            <v>3</v>
          </cell>
          <cell r="D47" t="str">
            <v>POWER AIR CIRCUIT BREAKER</v>
          </cell>
        </row>
        <row r="48">
          <cell r="C48">
            <v>301</v>
          </cell>
          <cell r="D48" t="str">
            <v>-  ACB 3P 200/800 AF ; IC 65 KA.</v>
          </cell>
          <cell r="E48">
            <v>167000</v>
          </cell>
          <cell r="F48">
            <v>0</v>
          </cell>
          <cell r="G48" t="str">
            <v>EA.</v>
          </cell>
        </row>
        <row r="49">
          <cell r="C49">
            <v>302</v>
          </cell>
          <cell r="D49" t="str">
            <v>-  ACB 3P 400/800 AF ; IC 65 KA.</v>
          </cell>
          <cell r="E49">
            <v>167000</v>
          </cell>
          <cell r="F49">
            <v>0</v>
          </cell>
          <cell r="G49" t="str">
            <v>EA.</v>
          </cell>
        </row>
        <row r="50">
          <cell r="C50">
            <v>303</v>
          </cell>
          <cell r="D50" t="str">
            <v>-  ACB 3P 800/800 AF ; IC 65 KA.</v>
          </cell>
          <cell r="E50">
            <v>167000</v>
          </cell>
          <cell r="F50">
            <v>0</v>
          </cell>
          <cell r="G50" t="str">
            <v>EA.</v>
          </cell>
        </row>
        <row r="51">
          <cell r="C51">
            <v>304</v>
          </cell>
          <cell r="D51" t="str">
            <v>-  ACB 3P 1,000/1,600 AF ; IC 65 KA.</v>
          </cell>
          <cell r="E51">
            <v>200000</v>
          </cell>
          <cell r="F51">
            <v>0</v>
          </cell>
          <cell r="G51" t="str">
            <v>EA.</v>
          </cell>
        </row>
        <row r="52">
          <cell r="C52">
            <v>305</v>
          </cell>
          <cell r="D52" t="str">
            <v>-  ACB 3P 1,600/1,600 AF ; IC 65 KA.</v>
          </cell>
          <cell r="E52">
            <v>200000</v>
          </cell>
          <cell r="F52">
            <v>0</v>
          </cell>
          <cell r="G52" t="str">
            <v>EA.</v>
          </cell>
        </row>
        <row r="53">
          <cell r="C53">
            <v>306</v>
          </cell>
          <cell r="D53" t="str">
            <v>-  ACB 3P 2,000/2,000 AF ; IC 65 KA.</v>
          </cell>
          <cell r="E53">
            <v>240000</v>
          </cell>
          <cell r="F53">
            <v>0</v>
          </cell>
          <cell r="G53" t="str">
            <v>EA.</v>
          </cell>
        </row>
        <row r="54">
          <cell r="C54">
            <v>307</v>
          </cell>
          <cell r="D54" t="str">
            <v>-  ACB 3P 1,000/2,500 AF ; IC 65 KA.</v>
          </cell>
          <cell r="E54">
            <v>300000</v>
          </cell>
          <cell r="F54">
            <v>0</v>
          </cell>
          <cell r="G54" t="str">
            <v>EA.</v>
          </cell>
        </row>
        <row r="55">
          <cell r="C55">
            <v>308</v>
          </cell>
          <cell r="D55" t="str">
            <v>-  ACB 3P 2,000/2,500 AF ; IC 65 KA.</v>
          </cell>
          <cell r="E55">
            <v>300000</v>
          </cell>
          <cell r="F55">
            <v>0</v>
          </cell>
          <cell r="G55" t="str">
            <v>EA.</v>
          </cell>
        </row>
        <row r="56">
          <cell r="C56">
            <v>309</v>
          </cell>
          <cell r="D56" t="str">
            <v>-  ACB 3P 2,500/2,500 AF ; IC 65 KA.</v>
          </cell>
          <cell r="E56">
            <v>300000</v>
          </cell>
          <cell r="F56">
            <v>0</v>
          </cell>
          <cell r="G56" t="str">
            <v>EA.</v>
          </cell>
        </row>
        <row r="57">
          <cell r="C57">
            <v>310</v>
          </cell>
          <cell r="D57" t="str">
            <v>-  ACB 3P 3,000/3,000 AF ; IC 65 KA.</v>
          </cell>
          <cell r="E57">
            <v>340000</v>
          </cell>
          <cell r="F57">
            <v>0</v>
          </cell>
          <cell r="G57" t="str">
            <v>EA.</v>
          </cell>
        </row>
        <row r="58">
          <cell r="C58">
            <v>311</v>
          </cell>
          <cell r="D58" t="str">
            <v>-  ACB 3P 4,000/4,000 AF ; IC 65 KA.</v>
          </cell>
          <cell r="E58">
            <v>440000</v>
          </cell>
          <cell r="F58">
            <v>0</v>
          </cell>
          <cell r="G58" t="str">
            <v>EA.</v>
          </cell>
        </row>
        <row r="59">
          <cell r="D59" t="str">
            <v>SPACE</v>
          </cell>
        </row>
        <row r="60">
          <cell r="C60">
            <v>321</v>
          </cell>
          <cell r="D60" t="str">
            <v>-  ACB 3P 800/1,200 AF ; IC 65 KA.</v>
          </cell>
          <cell r="E60">
            <v>180000</v>
          </cell>
          <cell r="F60">
            <v>0</v>
          </cell>
          <cell r="G60" t="str">
            <v>EA.</v>
          </cell>
        </row>
        <row r="61">
          <cell r="C61">
            <v>322</v>
          </cell>
          <cell r="D61" t="str">
            <v>-  ACB 3P 1,200/1,200 AF ; IC 65 KA.</v>
          </cell>
          <cell r="E61">
            <v>180000</v>
          </cell>
          <cell r="F61">
            <v>0</v>
          </cell>
          <cell r="G61" t="str">
            <v>EA.</v>
          </cell>
        </row>
        <row r="62">
          <cell r="C62">
            <v>323</v>
          </cell>
          <cell r="D62" t="str">
            <v>-  ACB 3P 1,200/1,600 AF ; IC 65 KA.</v>
          </cell>
          <cell r="E62">
            <v>200000</v>
          </cell>
          <cell r="F62">
            <v>0</v>
          </cell>
          <cell r="G62" t="str">
            <v>EA.</v>
          </cell>
        </row>
        <row r="63">
          <cell r="C63">
            <v>324</v>
          </cell>
          <cell r="D63" t="str">
            <v>-  ACB 3P 1,600/1,600 AF ; IC 65 KA.</v>
          </cell>
          <cell r="E63">
            <v>200000</v>
          </cell>
          <cell r="F63">
            <v>0</v>
          </cell>
          <cell r="G63" t="str">
            <v>EA.</v>
          </cell>
        </row>
        <row r="64">
          <cell r="C64">
            <v>325</v>
          </cell>
          <cell r="D64" t="str">
            <v>-  ACB 3P 1,600/2,000 AF ; IC 65 KA.</v>
          </cell>
          <cell r="E64">
            <v>240000</v>
          </cell>
          <cell r="F64">
            <v>0</v>
          </cell>
          <cell r="G64" t="str">
            <v>EA.</v>
          </cell>
        </row>
        <row r="65">
          <cell r="C65">
            <v>326</v>
          </cell>
          <cell r="D65" t="str">
            <v>-  ACB 3P 2,000/2,000 AF ; IC 65 KA.</v>
          </cell>
          <cell r="E65">
            <v>240000</v>
          </cell>
          <cell r="F65">
            <v>0</v>
          </cell>
          <cell r="G65" t="str">
            <v>EA.</v>
          </cell>
        </row>
        <row r="66">
          <cell r="C66">
            <v>327</v>
          </cell>
          <cell r="D66" t="str">
            <v>-  ACB 3P 2,000/2,500 AF ; IC 65 KA.</v>
          </cell>
          <cell r="E66">
            <v>300000</v>
          </cell>
          <cell r="F66">
            <v>0</v>
          </cell>
          <cell r="G66" t="str">
            <v>EA.</v>
          </cell>
        </row>
        <row r="67">
          <cell r="C67">
            <v>328</v>
          </cell>
          <cell r="D67" t="str">
            <v>-  ACB 3P 2,500/2,500 AF ; IC 65 KA.</v>
          </cell>
          <cell r="E67">
            <v>300000</v>
          </cell>
          <cell r="F67">
            <v>0</v>
          </cell>
          <cell r="G67" t="str">
            <v>EA.</v>
          </cell>
        </row>
        <row r="68">
          <cell r="C68">
            <v>329</v>
          </cell>
          <cell r="D68" t="str">
            <v>-  ACB 3P 2,500/3,000 AF ; IC 65 KA.</v>
          </cell>
          <cell r="E68">
            <v>340000</v>
          </cell>
          <cell r="F68">
            <v>0</v>
          </cell>
          <cell r="G68" t="str">
            <v>EA.</v>
          </cell>
        </row>
        <row r="69">
          <cell r="C69">
            <v>330</v>
          </cell>
          <cell r="D69" t="str">
            <v>-  ACB 3P 3,000/3,500 AF ; IC 65 KA.</v>
          </cell>
          <cell r="E69">
            <v>340000</v>
          </cell>
          <cell r="F69">
            <v>0</v>
          </cell>
          <cell r="G69" t="str">
            <v>EA.</v>
          </cell>
        </row>
        <row r="70">
          <cell r="C70">
            <v>331</v>
          </cell>
          <cell r="D70" t="str">
            <v>-  ACB 3P 3,500/4,000 AF ; IC 65 KA.</v>
          </cell>
          <cell r="E70">
            <v>440000</v>
          </cell>
          <cell r="F70">
            <v>0</v>
          </cell>
          <cell r="G70" t="str">
            <v>EA.</v>
          </cell>
        </row>
        <row r="71">
          <cell r="C71">
            <v>332</v>
          </cell>
          <cell r="D71" t="str">
            <v>-  ACB 3P 4,000/4,000 AF ; IC 65 KA.</v>
          </cell>
          <cell r="E71">
            <v>440000</v>
          </cell>
          <cell r="F71">
            <v>0</v>
          </cell>
          <cell r="G71" t="str">
            <v>EA.</v>
          </cell>
        </row>
        <row r="72">
          <cell r="C72">
            <v>333</v>
          </cell>
          <cell r="D72" t="str">
            <v>-  ACB 3P 4,000/5,000 AF ; IC 65 KA.</v>
          </cell>
          <cell r="E72">
            <v>1000000</v>
          </cell>
          <cell r="F72">
            <v>0</v>
          </cell>
          <cell r="G72" t="str">
            <v>EA.</v>
          </cell>
        </row>
        <row r="73">
          <cell r="C73">
            <v>334</v>
          </cell>
          <cell r="D73" t="str">
            <v>-  ACB 3P 5,000/5,000 AF ; IC 65 KA.</v>
          </cell>
          <cell r="E73">
            <v>1000000</v>
          </cell>
          <cell r="F73">
            <v>0</v>
          </cell>
          <cell r="G73" t="str">
            <v>EA.</v>
          </cell>
        </row>
        <row r="74">
          <cell r="C74">
            <v>335</v>
          </cell>
          <cell r="D74" t="str">
            <v>-  ACB 3P 5,000/6,300 AF ; IC 65 KA.</v>
          </cell>
          <cell r="E74">
            <v>1200000</v>
          </cell>
          <cell r="F74">
            <v>0</v>
          </cell>
          <cell r="G74" t="str">
            <v>EA.</v>
          </cell>
        </row>
        <row r="75">
          <cell r="C75">
            <v>336</v>
          </cell>
          <cell r="D75" t="str">
            <v>-  ACB 3P 6,300/6,300 AF ; IC 65 KA.</v>
          </cell>
          <cell r="E75">
            <v>1200000</v>
          </cell>
          <cell r="F75">
            <v>0</v>
          </cell>
          <cell r="G75" t="str">
            <v>EA.</v>
          </cell>
        </row>
        <row r="76">
          <cell r="D76" t="str">
            <v>SPACE</v>
          </cell>
        </row>
        <row r="77">
          <cell r="C77">
            <v>4</v>
          </cell>
          <cell r="D77" t="str">
            <v>EARTH LEAKAGE CB</v>
          </cell>
        </row>
        <row r="78">
          <cell r="C78">
            <v>401</v>
          </cell>
          <cell r="D78" t="str">
            <v>-  RCD 1P 10 AT 10 mA. ; 5 KA.</v>
          </cell>
          <cell r="E78">
            <v>1500</v>
          </cell>
          <cell r="F78">
            <v>0</v>
          </cell>
          <cell r="G78" t="str">
            <v>EA.</v>
          </cell>
        </row>
        <row r="79">
          <cell r="C79">
            <v>402</v>
          </cell>
          <cell r="D79" t="str">
            <v>-  RCD 1P 16 AT 10 mA. ; 5 KA.</v>
          </cell>
          <cell r="E79">
            <v>1500</v>
          </cell>
          <cell r="F79">
            <v>0</v>
          </cell>
          <cell r="G79" t="str">
            <v>EA.</v>
          </cell>
        </row>
        <row r="80">
          <cell r="C80">
            <v>403</v>
          </cell>
          <cell r="D80" t="str">
            <v>-  RCD 1P 20 AT 10 mA. ; 5 KA.</v>
          </cell>
          <cell r="E80">
            <v>1500</v>
          </cell>
          <cell r="F80">
            <v>0</v>
          </cell>
          <cell r="G80" t="str">
            <v>EA.</v>
          </cell>
        </row>
        <row r="81">
          <cell r="C81">
            <v>404</v>
          </cell>
          <cell r="D81" t="str">
            <v>-  RCD 1P 32 AT 10 mA. ; 5 KA.</v>
          </cell>
          <cell r="E81">
            <v>1500</v>
          </cell>
          <cell r="F81">
            <v>0</v>
          </cell>
          <cell r="G81" t="str">
            <v>EA.</v>
          </cell>
        </row>
        <row r="82">
          <cell r="C82">
            <v>405</v>
          </cell>
          <cell r="D82" t="str">
            <v>-  RCD 1P 40 AT 10 mA. ; 10 KA.</v>
          </cell>
          <cell r="E82">
            <v>2400</v>
          </cell>
          <cell r="F82">
            <v>0</v>
          </cell>
          <cell r="G82" t="str">
            <v>EA.</v>
          </cell>
        </row>
        <row r="83">
          <cell r="C83">
            <v>406</v>
          </cell>
          <cell r="D83" t="str">
            <v>-  RCD 1P 16 AT 10 mA. ; 10 KA.</v>
          </cell>
          <cell r="E83">
            <v>2800</v>
          </cell>
          <cell r="F83">
            <v>0</v>
          </cell>
          <cell r="G83" t="str">
            <v>EA.</v>
          </cell>
        </row>
        <row r="84">
          <cell r="C84">
            <v>407</v>
          </cell>
          <cell r="D84" t="str">
            <v>-  RCD 1P 20 AT 10 mA. ; 10 KA.</v>
          </cell>
          <cell r="E84">
            <v>2800</v>
          </cell>
          <cell r="F84">
            <v>0</v>
          </cell>
          <cell r="G84" t="str">
            <v>EA.</v>
          </cell>
        </row>
        <row r="85">
          <cell r="C85">
            <v>408</v>
          </cell>
          <cell r="D85" t="str">
            <v>-  RCD 1P 32 AT 10 mA. ; 10 KA.</v>
          </cell>
          <cell r="E85">
            <v>2800</v>
          </cell>
          <cell r="F85">
            <v>0</v>
          </cell>
          <cell r="G85" t="str">
            <v>EA.</v>
          </cell>
        </row>
        <row r="86">
          <cell r="C86">
            <v>409</v>
          </cell>
          <cell r="D86" t="str">
            <v>-  RCD 1P 45 AT 10 mA. ; 10 KA.</v>
          </cell>
          <cell r="E86">
            <v>2800</v>
          </cell>
          <cell r="F86">
            <v>0</v>
          </cell>
          <cell r="G86" t="str">
            <v>EA.</v>
          </cell>
        </row>
        <row r="87">
          <cell r="C87">
            <v>410</v>
          </cell>
          <cell r="D87" t="str">
            <v>-  RCD 1P 63 AT 10 mA. ; 10 KA.</v>
          </cell>
          <cell r="E87">
            <v>2800</v>
          </cell>
          <cell r="F87">
            <v>0</v>
          </cell>
          <cell r="G87" t="str">
            <v>EA.</v>
          </cell>
        </row>
        <row r="88">
          <cell r="C88">
            <v>411</v>
          </cell>
          <cell r="D88" t="str">
            <v>-  RCD 4P 16 AT 10 mA. ; 5 KA.</v>
          </cell>
          <cell r="E88">
            <v>10000</v>
          </cell>
          <cell r="F88">
            <v>0</v>
          </cell>
          <cell r="G88" t="str">
            <v>EA.</v>
          </cell>
        </row>
        <row r="89">
          <cell r="C89">
            <v>412</v>
          </cell>
          <cell r="D89" t="str">
            <v>-  RCD 4P 20 AT 10 mA. ; 5 KA.</v>
          </cell>
          <cell r="E89">
            <v>10000</v>
          </cell>
          <cell r="F89">
            <v>0</v>
          </cell>
          <cell r="G89" t="str">
            <v>EA.</v>
          </cell>
        </row>
        <row r="90">
          <cell r="C90">
            <v>413</v>
          </cell>
          <cell r="D90" t="str">
            <v>-  RCD 4P 32 AT 10 mA. ; 5 KA.</v>
          </cell>
          <cell r="E90">
            <v>10000</v>
          </cell>
          <cell r="F90">
            <v>0</v>
          </cell>
          <cell r="G90" t="str">
            <v>EA.</v>
          </cell>
        </row>
        <row r="91">
          <cell r="C91">
            <v>414</v>
          </cell>
          <cell r="D91" t="str">
            <v>-  RCD 4P 40 AT 10 mA. ; 10 KA.</v>
          </cell>
          <cell r="E91">
            <v>10000</v>
          </cell>
          <cell r="F91">
            <v>0</v>
          </cell>
          <cell r="G91" t="str">
            <v>EA.</v>
          </cell>
        </row>
        <row r="92">
          <cell r="C92">
            <v>415</v>
          </cell>
          <cell r="D92" t="str">
            <v>-  RCD 4P 50 AT 10 mA. ; 10 KA.</v>
          </cell>
          <cell r="E92">
            <v>10000</v>
          </cell>
          <cell r="F92">
            <v>0</v>
          </cell>
          <cell r="G92" t="str">
            <v>EA.</v>
          </cell>
        </row>
        <row r="93">
          <cell r="C93">
            <v>416</v>
          </cell>
          <cell r="D93" t="str">
            <v>-  RCD 4P 63 AT 10 mA. ; 10 KA.</v>
          </cell>
          <cell r="E93">
            <v>10000</v>
          </cell>
          <cell r="F93">
            <v>0</v>
          </cell>
          <cell r="G93" t="str">
            <v>EA.</v>
          </cell>
        </row>
        <row r="94">
          <cell r="C94">
            <v>417</v>
          </cell>
          <cell r="D94" t="str">
            <v>-  RCD 4P 80 AT 10 mA. ; 10 KA.</v>
          </cell>
          <cell r="E94">
            <v>10000</v>
          </cell>
          <cell r="F94">
            <v>0</v>
          </cell>
          <cell r="G94" t="str">
            <v>EA.</v>
          </cell>
        </row>
        <row r="95">
          <cell r="C95">
            <v>418</v>
          </cell>
          <cell r="D95" t="str">
            <v>-  RCD 4P 100 AT 10 mA. ; 10 KA.</v>
          </cell>
          <cell r="E95">
            <v>10000</v>
          </cell>
          <cell r="F95">
            <v>0</v>
          </cell>
          <cell r="G95" t="str">
            <v>EA.</v>
          </cell>
        </row>
        <row r="96">
          <cell r="D96" t="str">
            <v>SPACE</v>
          </cell>
        </row>
        <row r="97">
          <cell r="C97">
            <v>5</v>
          </cell>
          <cell r="D97" t="str">
            <v>ACCESSORIES OF CB</v>
          </cell>
        </row>
        <row r="98">
          <cell r="C98">
            <v>501</v>
          </cell>
          <cell r="D98" t="str">
            <v>-  GROUND FAULT RELAY</v>
          </cell>
          <cell r="E98">
            <v>12000</v>
          </cell>
          <cell r="F98">
            <v>0</v>
          </cell>
          <cell r="G98" t="str">
            <v>EA.</v>
          </cell>
        </row>
        <row r="99">
          <cell r="C99">
            <v>502</v>
          </cell>
          <cell r="D99" t="str">
            <v>-  SHUNT TRIP</v>
          </cell>
          <cell r="E99">
            <v>12000</v>
          </cell>
          <cell r="F99">
            <v>0</v>
          </cell>
          <cell r="G99" t="str">
            <v>EA.</v>
          </cell>
        </row>
        <row r="100">
          <cell r="C100">
            <v>503</v>
          </cell>
          <cell r="D100" t="str">
            <v>-  UNDER VOLTAGE RELAY</v>
          </cell>
          <cell r="E100">
            <v>6000</v>
          </cell>
          <cell r="F100">
            <v>0</v>
          </cell>
          <cell r="G100" t="str">
            <v>EA.</v>
          </cell>
        </row>
        <row r="101">
          <cell r="C101">
            <v>504</v>
          </cell>
          <cell r="D101" t="str">
            <v>-  PHASE SEQUENCE RELAY</v>
          </cell>
          <cell r="E101">
            <v>6000</v>
          </cell>
          <cell r="F101">
            <v>0</v>
          </cell>
          <cell r="G101" t="str">
            <v>EA.</v>
          </cell>
        </row>
        <row r="102">
          <cell r="C102">
            <v>505</v>
          </cell>
          <cell r="D102" t="str">
            <v>-  AUXILIARY SWITCHES</v>
          </cell>
          <cell r="E102">
            <v>3400</v>
          </cell>
          <cell r="F102">
            <v>0</v>
          </cell>
          <cell r="G102" t="str">
            <v>EA.</v>
          </cell>
        </row>
        <row r="103">
          <cell r="C103">
            <v>506</v>
          </cell>
          <cell r="D103" t="str">
            <v>-  SPRING CHARGING MOTOR</v>
          </cell>
          <cell r="E103">
            <v>30000</v>
          </cell>
          <cell r="F103">
            <v>0</v>
          </cell>
          <cell r="G103" t="str">
            <v>EA.</v>
          </cell>
        </row>
        <row r="104">
          <cell r="C104">
            <v>507</v>
          </cell>
          <cell r="D104" t="str">
            <v>-  KEY INTERLOCK</v>
          </cell>
          <cell r="E104">
            <v>15000</v>
          </cell>
          <cell r="F104">
            <v>0</v>
          </cell>
          <cell r="G104" t="str">
            <v>EA.</v>
          </cell>
        </row>
        <row r="105">
          <cell r="D105" t="str">
            <v>SPACE</v>
          </cell>
        </row>
        <row r="106">
          <cell r="C106">
            <v>6</v>
          </cell>
          <cell r="D106" t="str">
            <v>ATS</v>
          </cell>
        </row>
        <row r="107">
          <cell r="C107">
            <v>601</v>
          </cell>
          <cell r="D107" t="str">
            <v>-  ATS 3P 100 AF 50 KA.</v>
          </cell>
          <cell r="E107">
            <v>87000</v>
          </cell>
          <cell r="F107">
            <v>0</v>
          </cell>
          <cell r="G107" t="str">
            <v>EA.</v>
          </cell>
        </row>
        <row r="108">
          <cell r="C108">
            <v>602</v>
          </cell>
          <cell r="D108" t="str">
            <v>-  ATS 3P 250 AF 35 KA.</v>
          </cell>
          <cell r="E108">
            <v>92000</v>
          </cell>
          <cell r="F108">
            <v>0</v>
          </cell>
          <cell r="G108" t="str">
            <v>EA.</v>
          </cell>
        </row>
        <row r="109">
          <cell r="C109">
            <v>603</v>
          </cell>
          <cell r="D109" t="str">
            <v>-  ATS 3P 250 AF 50 KA.</v>
          </cell>
          <cell r="E109">
            <v>102000</v>
          </cell>
          <cell r="F109">
            <v>0</v>
          </cell>
          <cell r="G109" t="str">
            <v>EA.</v>
          </cell>
        </row>
        <row r="110">
          <cell r="C110">
            <v>604</v>
          </cell>
          <cell r="D110" t="str">
            <v>-  ATS 3P 400 AF 35 KA.</v>
          </cell>
          <cell r="E110">
            <v>102000</v>
          </cell>
          <cell r="F110">
            <v>0</v>
          </cell>
          <cell r="G110" t="str">
            <v>EA.</v>
          </cell>
        </row>
        <row r="111">
          <cell r="C111">
            <v>605</v>
          </cell>
          <cell r="D111" t="str">
            <v>-  ATS 3P 600 AF 50 KA.</v>
          </cell>
          <cell r="E111">
            <v>130000</v>
          </cell>
          <cell r="F111">
            <v>0</v>
          </cell>
          <cell r="G111" t="str">
            <v>EA.</v>
          </cell>
        </row>
        <row r="112">
          <cell r="C112">
            <v>606</v>
          </cell>
          <cell r="D112" t="str">
            <v>-  ATS 3P 1,000 AF 50 KA.</v>
          </cell>
          <cell r="E112">
            <v>152000</v>
          </cell>
          <cell r="F112">
            <v>0</v>
          </cell>
          <cell r="G112" t="str">
            <v>EA.</v>
          </cell>
        </row>
        <row r="113">
          <cell r="C113">
            <v>607</v>
          </cell>
          <cell r="D113" t="str">
            <v>-  ATS 3P 1,600 AF 65 KA.</v>
          </cell>
          <cell r="E113">
            <v>467000</v>
          </cell>
          <cell r="F113">
            <v>0</v>
          </cell>
          <cell r="G113" t="str">
            <v>EA.</v>
          </cell>
        </row>
        <row r="114">
          <cell r="C114">
            <v>608</v>
          </cell>
          <cell r="D114" t="str">
            <v>-  ATS 3P 2,000 AF 65 KA.</v>
          </cell>
          <cell r="E114">
            <v>547000</v>
          </cell>
          <cell r="F114">
            <v>0</v>
          </cell>
          <cell r="G114" t="str">
            <v>EA.</v>
          </cell>
        </row>
        <row r="115">
          <cell r="C115">
            <v>609</v>
          </cell>
          <cell r="D115" t="str">
            <v>-  ATS 3P 2,500 AF 65 KA.</v>
          </cell>
          <cell r="E115">
            <v>667000</v>
          </cell>
          <cell r="F115">
            <v>0</v>
          </cell>
          <cell r="G115" t="str">
            <v>EA.</v>
          </cell>
        </row>
        <row r="116">
          <cell r="C116">
            <v>610</v>
          </cell>
          <cell r="D116" t="str">
            <v>-  ATS 3P 3,000 AF 65 KA.</v>
          </cell>
          <cell r="E116">
            <v>747000</v>
          </cell>
          <cell r="F116">
            <v>0</v>
          </cell>
          <cell r="G116" t="str">
            <v>EA.</v>
          </cell>
        </row>
        <row r="117">
          <cell r="D117" t="str">
            <v>SPACE</v>
          </cell>
        </row>
        <row r="118">
          <cell r="C118">
            <v>7</v>
          </cell>
          <cell r="D118" t="str">
            <v>PLUG IN CB</v>
          </cell>
        </row>
        <row r="119">
          <cell r="C119">
            <v>701</v>
          </cell>
          <cell r="D119" t="str">
            <v>-  CB 3P 100 AF 10 KA.  (PLUG-IN)</v>
          </cell>
          <cell r="E119">
            <v>10000</v>
          </cell>
          <cell r="F119">
            <v>500</v>
          </cell>
          <cell r="G119" t="str">
            <v>EA.</v>
          </cell>
        </row>
        <row r="120">
          <cell r="C120">
            <v>702</v>
          </cell>
          <cell r="D120" t="str">
            <v>-  CB 3P 100 AF 25 KA.  (PLUG-IN)</v>
          </cell>
          <cell r="E120">
            <v>11000</v>
          </cell>
          <cell r="F120">
            <v>500</v>
          </cell>
          <cell r="G120" t="str">
            <v>EA.</v>
          </cell>
        </row>
        <row r="121">
          <cell r="C121">
            <v>703</v>
          </cell>
          <cell r="D121" t="str">
            <v>-  CB 3P 100 AF 65 KA.  (PLUG-IN)</v>
          </cell>
          <cell r="E121">
            <v>14000</v>
          </cell>
          <cell r="F121">
            <v>500</v>
          </cell>
          <cell r="G121" t="str">
            <v>EA.</v>
          </cell>
        </row>
        <row r="122">
          <cell r="C122">
            <v>704</v>
          </cell>
          <cell r="D122" t="str">
            <v>-  CB 3P 250 AF 25 KA.  (PLUG-IN)</v>
          </cell>
          <cell r="E122">
            <v>15000</v>
          </cell>
          <cell r="F122">
            <v>500</v>
          </cell>
          <cell r="G122" t="str">
            <v>EA.</v>
          </cell>
        </row>
        <row r="123">
          <cell r="C123">
            <v>705</v>
          </cell>
          <cell r="D123" t="str">
            <v>-  CB 3P 250 AF 35 KA.  (PLUG-IN)</v>
          </cell>
          <cell r="E123">
            <v>16000</v>
          </cell>
          <cell r="F123">
            <v>500</v>
          </cell>
          <cell r="G123" t="str">
            <v>EA.</v>
          </cell>
        </row>
        <row r="124">
          <cell r="C124">
            <v>706</v>
          </cell>
          <cell r="D124" t="str">
            <v>-  CB 3P 250 AF 65 KA.  (PLUG-IN)</v>
          </cell>
          <cell r="E124">
            <v>22000</v>
          </cell>
          <cell r="F124">
            <v>500</v>
          </cell>
          <cell r="G124" t="str">
            <v>EA.</v>
          </cell>
        </row>
        <row r="125">
          <cell r="C125">
            <v>707</v>
          </cell>
          <cell r="D125" t="str">
            <v>-  CB 3P 400 AF 30 KA.  (PLUG-IN)</v>
          </cell>
          <cell r="E125">
            <v>38000</v>
          </cell>
          <cell r="F125">
            <v>500</v>
          </cell>
          <cell r="G125" t="str">
            <v>EA.</v>
          </cell>
        </row>
        <row r="126">
          <cell r="C126">
            <v>708</v>
          </cell>
          <cell r="D126" t="str">
            <v>-  CB 3P 400 AF 35 KA.  (PLUG-IN)</v>
          </cell>
          <cell r="E126">
            <v>40000</v>
          </cell>
          <cell r="F126">
            <v>500</v>
          </cell>
          <cell r="G126" t="str">
            <v>EA.</v>
          </cell>
        </row>
        <row r="127">
          <cell r="C127">
            <v>709</v>
          </cell>
          <cell r="D127" t="str">
            <v>-  CB 3P 600 AF 65 KA.  (PLUG-IN)</v>
          </cell>
          <cell r="E127">
            <v>120000</v>
          </cell>
          <cell r="F127">
            <v>600</v>
          </cell>
          <cell r="G127" t="str">
            <v>EA.</v>
          </cell>
        </row>
        <row r="128">
          <cell r="C128">
            <v>710</v>
          </cell>
          <cell r="D128" t="str">
            <v>-  CB 3P 800 AF 30 KA.  (PLUG-IN)</v>
          </cell>
          <cell r="E128">
            <v>92000</v>
          </cell>
          <cell r="F128">
            <v>600</v>
          </cell>
          <cell r="G128" t="str">
            <v>EA.</v>
          </cell>
        </row>
        <row r="129">
          <cell r="C129">
            <v>711</v>
          </cell>
          <cell r="D129" t="str">
            <v>-  CB 3P 800 AF 65 KA.  (PLUG-IN)</v>
          </cell>
          <cell r="E129">
            <v>94000</v>
          </cell>
          <cell r="F129">
            <v>600</v>
          </cell>
          <cell r="G129" t="str">
            <v>EA.</v>
          </cell>
        </row>
        <row r="130">
          <cell r="C130">
            <v>712</v>
          </cell>
          <cell r="D130" t="str">
            <v>-  CB 3P 1,000 AF 30 KA.  (PLUG-IN)</v>
          </cell>
          <cell r="E130">
            <v>100000</v>
          </cell>
          <cell r="F130">
            <v>600</v>
          </cell>
          <cell r="G130" t="str">
            <v>EA.</v>
          </cell>
        </row>
        <row r="131">
          <cell r="C131">
            <v>713</v>
          </cell>
          <cell r="D131" t="str">
            <v>-  CB 3P 1,00 AF 65 KA.  (PLUG-IN)</v>
          </cell>
          <cell r="E131">
            <v>120000</v>
          </cell>
          <cell r="F131">
            <v>600</v>
          </cell>
          <cell r="G131" t="str">
            <v>EA.</v>
          </cell>
        </row>
        <row r="132">
          <cell r="C132">
            <v>714</v>
          </cell>
          <cell r="D132" t="str">
            <v>-  CB 3P 1,600 AF 50 KA.  (PLUG-IN)</v>
          </cell>
          <cell r="E132">
            <v>160000</v>
          </cell>
          <cell r="F132">
            <v>600</v>
          </cell>
          <cell r="G132" t="str">
            <v>EA.</v>
          </cell>
        </row>
        <row r="133">
          <cell r="C133">
            <v>715</v>
          </cell>
          <cell r="D133" t="str">
            <v>-  CB 3P 1,600 AF 100 KA.  (PLUG-IN)</v>
          </cell>
          <cell r="E133">
            <v>170000</v>
          </cell>
          <cell r="F133">
            <v>600</v>
          </cell>
          <cell r="G133" t="str">
            <v>EA.</v>
          </cell>
        </row>
        <row r="134">
          <cell r="D134" t="str">
            <v>SPACE</v>
          </cell>
        </row>
        <row r="135">
          <cell r="C135">
            <v>8</v>
          </cell>
          <cell r="D135" t="str">
            <v>BUSDUCT</v>
          </cell>
        </row>
        <row r="136">
          <cell r="D136" t="str">
            <v>FEEDER BUSDUCT</v>
          </cell>
        </row>
        <row r="137">
          <cell r="C137">
            <v>801</v>
          </cell>
          <cell r="D137" t="str">
            <v>-  AL. FEEDER BUSDUCT 800 A.</v>
          </cell>
          <cell r="E137">
            <v>10000</v>
          </cell>
          <cell r="F137">
            <v>500</v>
          </cell>
          <cell r="G137" t="str">
            <v>M.</v>
          </cell>
        </row>
        <row r="138">
          <cell r="C138">
            <v>802</v>
          </cell>
          <cell r="D138" t="str">
            <v>-  AL. FEEDER BUSDUCT 1,000 A.</v>
          </cell>
          <cell r="E138">
            <v>11000</v>
          </cell>
          <cell r="F138">
            <v>500</v>
          </cell>
          <cell r="G138" t="str">
            <v>M.</v>
          </cell>
        </row>
        <row r="139">
          <cell r="C139">
            <v>803</v>
          </cell>
          <cell r="D139" t="str">
            <v>-  AL. FEEDER BUSDUCT 1,200 A.</v>
          </cell>
          <cell r="E139">
            <v>12000</v>
          </cell>
          <cell r="F139">
            <v>700</v>
          </cell>
          <cell r="G139" t="str">
            <v>M.</v>
          </cell>
        </row>
        <row r="140">
          <cell r="C140">
            <v>804</v>
          </cell>
          <cell r="D140" t="str">
            <v>-  AL. FEEDER BUSDUCT 1,350 A.</v>
          </cell>
          <cell r="E140">
            <v>14000</v>
          </cell>
          <cell r="F140">
            <v>700</v>
          </cell>
          <cell r="G140" t="str">
            <v>M.</v>
          </cell>
        </row>
        <row r="141">
          <cell r="C141">
            <v>805</v>
          </cell>
          <cell r="D141" t="str">
            <v>-  AL. FEEDER BUSDUCT 1,600 A.</v>
          </cell>
          <cell r="E141">
            <v>15000</v>
          </cell>
          <cell r="F141">
            <v>800</v>
          </cell>
          <cell r="G141" t="str">
            <v>M.</v>
          </cell>
        </row>
        <row r="142">
          <cell r="C142">
            <v>806</v>
          </cell>
          <cell r="D142" t="str">
            <v>-  AL. FEEDER BUSDUCT 2,000 A.</v>
          </cell>
          <cell r="E142">
            <v>207000</v>
          </cell>
          <cell r="F142">
            <v>800</v>
          </cell>
          <cell r="G142" t="str">
            <v>M.</v>
          </cell>
        </row>
        <row r="143">
          <cell r="C143">
            <v>807</v>
          </cell>
          <cell r="D143" t="str">
            <v>-  AL. FEEDER BUSDUCT 2,500 A.</v>
          </cell>
          <cell r="E143">
            <v>23000</v>
          </cell>
          <cell r="F143">
            <v>1000</v>
          </cell>
          <cell r="G143" t="str">
            <v>M.</v>
          </cell>
        </row>
        <row r="144">
          <cell r="C144">
            <v>808</v>
          </cell>
          <cell r="D144" t="str">
            <v>-  AL. FEEDER BUSDUCT 3,000 A.</v>
          </cell>
          <cell r="E144">
            <v>27000</v>
          </cell>
          <cell r="F144">
            <v>1000</v>
          </cell>
          <cell r="G144" t="str">
            <v>M.</v>
          </cell>
        </row>
        <row r="145">
          <cell r="C145">
            <v>809</v>
          </cell>
          <cell r="D145" t="str">
            <v>-  AL. FEEDER BUSDUCT 4,000 A.</v>
          </cell>
          <cell r="E145">
            <v>34000</v>
          </cell>
          <cell r="F145">
            <v>1000</v>
          </cell>
          <cell r="G145" t="str">
            <v>M.</v>
          </cell>
        </row>
        <row r="146">
          <cell r="C146">
            <v>810</v>
          </cell>
          <cell r="D146" t="str">
            <v>-  CU. FEEDER BUSDUCT 800 A.</v>
          </cell>
          <cell r="E146">
            <v>14000</v>
          </cell>
          <cell r="F146">
            <v>500</v>
          </cell>
          <cell r="G146" t="str">
            <v>M.</v>
          </cell>
        </row>
        <row r="147">
          <cell r="C147">
            <v>811</v>
          </cell>
          <cell r="D147" t="str">
            <v>-  CU. FEEDER BUSDUCT 1,000 A.</v>
          </cell>
          <cell r="E147">
            <v>15000</v>
          </cell>
          <cell r="F147">
            <v>500</v>
          </cell>
          <cell r="G147" t="str">
            <v>M.</v>
          </cell>
        </row>
        <row r="148">
          <cell r="C148">
            <v>812</v>
          </cell>
          <cell r="D148" t="str">
            <v>-  CU. FEEDER BUSDUCT 1,200 A.</v>
          </cell>
          <cell r="E148">
            <v>18000</v>
          </cell>
          <cell r="F148">
            <v>700</v>
          </cell>
          <cell r="G148" t="str">
            <v>M.</v>
          </cell>
        </row>
        <row r="149">
          <cell r="C149">
            <v>813</v>
          </cell>
          <cell r="D149" t="str">
            <v>-  CU. FEEDER BUSDUCT 1,350 A.</v>
          </cell>
          <cell r="E149">
            <v>19000</v>
          </cell>
          <cell r="F149">
            <v>700</v>
          </cell>
          <cell r="G149" t="str">
            <v>M.</v>
          </cell>
        </row>
        <row r="150">
          <cell r="C150">
            <v>814</v>
          </cell>
          <cell r="D150" t="str">
            <v>-  CU. FEEDER BUSDUCT 1,600 A.</v>
          </cell>
          <cell r="E150">
            <v>21000</v>
          </cell>
          <cell r="F150">
            <v>800</v>
          </cell>
          <cell r="G150" t="str">
            <v>M.</v>
          </cell>
        </row>
        <row r="151">
          <cell r="C151">
            <v>815</v>
          </cell>
          <cell r="D151" t="str">
            <v>-  CU. FEEDER BUSDUCT 2,000 A.</v>
          </cell>
          <cell r="E151">
            <v>24000</v>
          </cell>
          <cell r="F151">
            <v>800</v>
          </cell>
          <cell r="G151" t="str">
            <v>M.</v>
          </cell>
        </row>
        <row r="152">
          <cell r="C152">
            <v>816</v>
          </cell>
          <cell r="D152" t="str">
            <v>-  CU. FEEDER BUSDUCT 2,500 A.</v>
          </cell>
          <cell r="E152">
            <v>34000</v>
          </cell>
          <cell r="F152">
            <v>1000</v>
          </cell>
          <cell r="G152" t="str">
            <v>M.</v>
          </cell>
        </row>
        <row r="153">
          <cell r="C153">
            <v>817</v>
          </cell>
          <cell r="D153" t="str">
            <v>-  CU. FEEDER BUSDUCT 3,000 A.</v>
          </cell>
          <cell r="E153">
            <v>40000</v>
          </cell>
          <cell r="F153">
            <v>1000</v>
          </cell>
          <cell r="G153" t="str">
            <v>M.</v>
          </cell>
        </row>
        <row r="154">
          <cell r="C154">
            <v>818</v>
          </cell>
          <cell r="D154" t="str">
            <v>-  CU. FEEDER BUSDUCT 4,000 A.</v>
          </cell>
          <cell r="E154">
            <v>50000</v>
          </cell>
          <cell r="F154">
            <v>1000</v>
          </cell>
          <cell r="G154" t="str">
            <v>M.</v>
          </cell>
        </row>
        <row r="155">
          <cell r="C155">
            <v>819</v>
          </cell>
          <cell r="D155" t="str">
            <v>-  CU. FEEDER BUSDUCT 5,000 A.</v>
          </cell>
          <cell r="E155">
            <v>60000</v>
          </cell>
          <cell r="F155">
            <v>1000</v>
          </cell>
          <cell r="G155" t="str">
            <v>M.</v>
          </cell>
        </row>
        <row r="156">
          <cell r="D156" t="str">
            <v>SPACE</v>
          </cell>
          <cell r="E156">
            <v>0</v>
          </cell>
        </row>
        <row r="157">
          <cell r="D157" t="str">
            <v>PLUG-IN BUSDUCT</v>
          </cell>
          <cell r="E157">
            <v>0</v>
          </cell>
        </row>
        <row r="158">
          <cell r="C158">
            <v>821</v>
          </cell>
          <cell r="D158" t="str">
            <v>-  AL. PLUG-IN BUSDUCT 225 A.</v>
          </cell>
          <cell r="E158">
            <v>8000</v>
          </cell>
          <cell r="F158">
            <v>500</v>
          </cell>
          <cell r="G158" t="str">
            <v>M.</v>
          </cell>
        </row>
        <row r="159">
          <cell r="C159">
            <v>822</v>
          </cell>
          <cell r="D159" t="str">
            <v>-  AL. PLUG-IN BUSDUCT 400 A.</v>
          </cell>
          <cell r="E159">
            <v>8800</v>
          </cell>
          <cell r="F159">
            <v>500</v>
          </cell>
          <cell r="G159" t="str">
            <v>M.</v>
          </cell>
        </row>
        <row r="160">
          <cell r="C160">
            <v>823</v>
          </cell>
          <cell r="D160" t="str">
            <v>-  AL. PLUG-IN BUSDUCT 600 A.</v>
          </cell>
          <cell r="E160">
            <v>10000</v>
          </cell>
          <cell r="F160">
            <v>500</v>
          </cell>
          <cell r="G160" t="str">
            <v>M.</v>
          </cell>
        </row>
        <row r="161">
          <cell r="C161">
            <v>824</v>
          </cell>
          <cell r="D161" t="str">
            <v>-  AL. PLUG-IN BUSDUCT 800 A.</v>
          </cell>
          <cell r="E161">
            <v>14000</v>
          </cell>
          <cell r="F161">
            <v>500</v>
          </cell>
          <cell r="G161" t="str">
            <v>M.</v>
          </cell>
        </row>
        <row r="162">
          <cell r="C162">
            <v>825</v>
          </cell>
          <cell r="D162" t="str">
            <v>-  AL. PLUG-IN BUSDUCT 1,000 A.</v>
          </cell>
          <cell r="E162">
            <v>14800</v>
          </cell>
          <cell r="F162">
            <v>500</v>
          </cell>
          <cell r="G162" t="str">
            <v>M.</v>
          </cell>
        </row>
        <row r="163">
          <cell r="C163">
            <v>826</v>
          </cell>
          <cell r="D163" t="str">
            <v>-  AL. PLUG-IN BUSDUCT 1,200 A.</v>
          </cell>
          <cell r="E163">
            <v>15500</v>
          </cell>
          <cell r="F163">
            <v>700</v>
          </cell>
          <cell r="G163" t="str">
            <v>M.</v>
          </cell>
        </row>
        <row r="164">
          <cell r="C164">
            <v>827</v>
          </cell>
          <cell r="D164" t="str">
            <v>-  AL. PLUG-IN BUSDUCT 1,350 A.</v>
          </cell>
          <cell r="E164">
            <v>17000</v>
          </cell>
          <cell r="F164">
            <v>700</v>
          </cell>
          <cell r="G164" t="str">
            <v>M.</v>
          </cell>
        </row>
        <row r="165">
          <cell r="C165">
            <v>828</v>
          </cell>
          <cell r="D165" t="str">
            <v>-  AL. PLUG-IN BUSDUCT 1,600 A.</v>
          </cell>
          <cell r="E165">
            <v>18000</v>
          </cell>
          <cell r="F165">
            <v>800</v>
          </cell>
          <cell r="G165" t="str">
            <v>M.</v>
          </cell>
        </row>
        <row r="166">
          <cell r="C166">
            <v>829</v>
          </cell>
          <cell r="D166" t="str">
            <v>-  AL. PLUG-IN BUSDUCT 2,000 A.</v>
          </cell>
          <cell r="E166">
            <v>28000</v>
          </cell>
          <cell r="F166">
            <v>800</v>
          </cell>
          <cell r="G166" t="str">
            <v>M.</v>
          </cell>
        </row>
        <row r="167">
          <cell r="C167">
            <v>830</v>
          </cell>
          <cell r="D167" t="str">
            <v>-  AL. PLUG-IN BUSDUCT 2,500 A.</v>
          </cell>
          <cell r="E167">
            <v>30000</v>
          </cell>
          <cell r="F167">
            <v>1000</v>
          </cell>
          <cell r="G167" t="str">
            <v>M.</v>
          </cell>
        </row>
        <row r="168">
          <cell r="C168">
            <v>831</v>
          </cell>
          <cell r="D168" t="str">
            <v>-  AL. PLUG-IN BUSDUCT 3,000 A.</v>
          </cell>
          <cell r="E168">
            <v>37000</v>
          </cell>
          <cell r="F168">
            <v>1000</v>
          </cell>
          <cell r="G168" t="str">
            <v>M.</v>
          </cell>
        </row>
        <row r="169">
          <cell r="C169">
            <v>832</v>
          </cell>
          <cell r="D169" t="str">
            <v>-  AL. PLUG-IN BUSDUCT 4,000 A.</v>
          </cell>
          <cell r="E169">
            <v>44000</v>
          </cell>
          <cell r="F169">
            <v>1000</v>
          </cell>
          <cell r="G169" t="str">
            <v>M.</v>
          </cell>
        </row>
        <row r="170">
          <cell r="C170">
            <v>833</v>
          </cell>
          <cell r="D170" t="str">
            <v>-  CU. PLUG-IN BUSDUCT 225 A.</v>
          </cell>
          <cell r="E170">
            <v>10000</v>
          </cell>
          <cell r="F170">
            <v>500</v>
          </cell>
          <cell r="G170" t="str">
            <v>M.</v>
          </cell>
        </row>
        <row r="171">
          <cell r="C171">
            <v>834</v>
          </cell>
          <cell r="D171" t="str">
            <v>-  CU PLUG-IN BUSDUCT 400 A.</v>
          </cell>
          <cell r="E171">
            <v>11000</v>
          </cell>
          <cell r="F171">
            <v>500</v>
          </cell>
          <cell r="G171" t="str">
            <v>M.</v>
          </cell>
        </row>
        <row r="172">
          <cell r="C172">
            <v>835</v>
          </cell>
          <cell r="D172" t="str">
            <v>-  CU. PLUG-IN BUSDUCT 600 A.</v>
          </cell>
          <cell r="E172">
            <v>12000</v>
          </cell>
          <cell r="F172">
            <v>500</v>
          </cell>
          <cell r="G172" t="str">
            <v>M.</v>
          </cell>
        </row>
        <row r="173">
          <cell r="C173">
            <v>836</v>
          </cell>
          <cell r="D173" t="str">
            <v>-  CU. PLUG-IN BUSDUCT 800 A.</v>
          </cell>
          <cell r="E173">
            <v>18000</v>
          </cell>
          <cell r="F173">
            <v>500</v>
          </cell>
          <cell r="G173" t="str">
            <v>M.</v>
          </cell>
        </row>
        <row r="174">
          <cell r="C174">
            <v>837</v>
          </cell>
          <cell r="D174" t="str">
            <v>-  CU. PLUG-IN BUSDUCT 1,000 A.</v>
          </cell>
          <cell r="E174">
            <v>19300</v>
          </cell>
          <cell r="F174">
            <v>500</v>
          </cell>
          <cell r="G174" t="str">
            <v>M.</v>
          </cell>
        </row>
        <row r="175">
          <cell r="C175">
            <v>838</v>
          </cell>
          <cell r="D175" t="str">
            <v>-  CU. PLUG-IN BUSDUCT 1,200 A.</v>
          </cell>
          <cell r="E175">
            <v>22000</v>
          </cell>
          <cell r="F175">
            <v>700</v>
          </cell>
          <cell r="G175" t="str">
            <v>M.</v>
          </cell>
        </row>
        <row r="176">
          <cell r="C176">
            <v>839</v>
          </cell>
          <cell r="D176" t="str">
            <v>-  CU. PLUG-IN BUSDUCT 1,350 A.</v>
          </cell>
          <cell r="E176">
            <v>23000</v>
          </cell>
          <cell r="F176">
            <v>700</v>
          </cell>
          <cell r="G176" t="str">
            <v>M.</v>
          </cell>
        </row>
        <row r="177">
          <cell r="C177">
            <v>840</v>
          </cell>
          <cell r="D177" t="str">
            <v>-  CU. PLUG-IN BUSDUCT 1,600 A.</v>
          </cell>
          <cell r="E177">
            <v>25000</v>
          </cell>
          <cell r="F177">
            <v>800</v>
          </cell>
          <cell r="G177" t="str">
            <v>M.</v>
          </cell>
        </row>
        <row r="178">
          <cell r="C178">
            <v>841</v>
          </cell>
          <cell r="D178" t="str">
            <v>-  CU. PLUG-IN BUSDUCT 2,000 A.</v>
          </cell>
          <cell r="E178">
            <v>28000</v>
          </cell>
          <cell r="F178">
            <v>800</v>
          </cell>
          <cell r="G178" t="str">
            <v>M.</v>
          </cell>
        </row>
        <row r="179">
          <cell r="C179">
            <v>842</v>
          </cell>
          <cell r="D179" t="str">
            <v>-  CU. PLUG-IN BUSDUCT 2,500 A.</v>
          </cell>
          <cell r="E179">
            <v>44000</v>
          </cell>
          <cell r="F179">
            <v>1000</v>
          </cell>
          <cell r="G179" t="str">
            <v>M.</v>
          </cell>
        </row>
        <row r="180">
          <cell r="C180">
            <v>843</v>
          </cell>
          <cell r="D180" t="str">
            <v>-  CU. PLUG-IN BUSDUCT 3,000 A.</v>
          </cell>
          <cell r="E180">
            <v>50000</v>
          </cell>
          <cell r="F180">
            <v>1000</v>
          </cell>
          <cell r="G180" t="str">
            <v>M.</v>
          </cell>
        </row>
        <row r="181">
          <cell r="C181">
            <v>844</v>
          </cell>
          <cell r="D181" t="str">
            <v>-  CU. PLUG-IN BUSDUCT 4,000 A.</v>
          </cell>
          <cell r="E181">
            <v>67000</v>
          </cell>
          <cell r="F181">
            <v>1000</v>
          </cell>
          <cell r="G181" t="str">
            <v>M.</v>
          </cell>
        </row>
        <row r="182">
          <cell r="C182">
            <v>845</v>
          </cell>
          <cell r="D182" t="str">
            <v>-  CU. PLUG-IN BUSDUCT 5,000 A.</v>
          </cell>
          <cell r="E182">
            <v>74000</v>
          </cell>
          <cell r="F182">
            <v>1000</v>
          </cell>
          <cell r="G182" t="str">
            <v>M.</v>
          </cell>
        </row>
        <row r="183">
          <cell r="D183" t="str">
            <v>SPACE</v>
          </cell>
        </row>
        <row r="184">
          <cell r="D184" t="str">
            <v>RISER BUSDUCT</v>
          </cell>
        </row>
        <row r="185">
          <cell r="C185">
            <v>851</v>
          </cell>
          <cell r="D185" t="str">
            <v>-  AL. RISER BUSDUCT 800 A.</v>
          </cell>
          <cell r="E185">
            <v>13000</v>
          </cell>
          <cell r="F185">
            <v>500</v>
          </cell>
          <cell r="G185" t="str">
            <v>M.</v>
          </cell>
        </row>
        <row r="186">
          <cell r="C186">
            <v>852</v>
          </cell>
          <cell r="D186" t="str">
            <v>-  AL. RISER BUSDUCT 1,000 A.</v>
          </cell>
          <cell r="E186">
            <v>14000</v>
          </cell>
          <cell r="F186">
            <v>500</v>
          </cell>
          <cell r="G186" t="str">
            <v>M.</v>
          </cell>
        </row>
        <row r="187">
          <cell r="C187">
            <v>853</v>
          </cell>
          <cell r="D187" t="str">
            <v>-  AL. RISER BUSDUCT 1,200 A.</v>
          </cell>
          <cell r="E187">
            <v>14000</v>
          </cell>
          <cell r="F187">
            <v>700</v>
          </cell>
          <cell r="G187" t="str">
            <v>M.</v>
          </cell>
        </row>
        <row r="188">
          <cell r="C188">
            <v>854</v>
          </cell>
          <cell r="D188" t="str">
            <v>-  AL. RISER BUSDUCT 1,350 A.</v>
          </cell>
          <cell r="E188">
            <v>15000</v>
          </cell>
          <cell r="F188">
            <v>700</v>
          </cell>
          <cell r="G188" t="str">
            <v>M.</v>
          </cell>
        </row>
        <row r="189">
          <cell r="C189">
            <v>855</v>
          </cell>
          <cell r="D189" t="str">
            <v>-  AL. RISER BUSDUCT 1,600 A.</v>
          </cell>
          <cell r="E189">
            <v>16000</v>
          </cell>
          <cell r="F189">
            <v>800</v>
          </cell>
          <cell r="G189" t="str">
            <v>M.</v>
          </cell>
        </row>
        <row r="190">
          <cell r="C190">
            <v>856</v>
          </cell>
          <cell r="D190" t="str">
            <v>-  AL. RISER BUSDUCT 2,000 A.</v>
          </cell>
          <cell r="E190">
            <v>25000</v>
          </cell>
          <cell r="F190">
            <v>800</v>
          </cell>
          <cell r="G190" t="str">
            <v>M.</v>
          </cell>
        </row>
        <row r="191">
          <cell r="C191">
            <v>857</v>
          </cell>
          <cell r="D191" t="str">
            <v>-  AL. RISER BUSDUCT 2,500 A.</v>
          </cell>
          <cell r="E191">
            <v>26600</v>
          </cell>
          <cell r="F191">
            <v>1000</v>
          </cell>
          <cell r="G191" t="str">
            <v>M.</v>
          </cell>
        </row>
        <row r="192">
          <cell r="C192">
            <v>858</v>
          </cell>
          <cell r="D192" t="str">
            <v>-  AL. RISER BUSDUCT 3,000 A.</v>
          </cell>
          <cell r="E192">
            <v>34000</v>
          </cell>
          <cell r="F192">
            <v>1000</v>
          </cell>
          <cell r="G192" t="str">
            <v>M.</v>
          </cell>
        </row>
        <row r="193">
          <cell r="C193">
            <v>859</v>
          </cell>
          <cell r="D193" t="str">
            <v>-  AL. RISER BUSDUCT 4,000 A.</v>
          </cell>
          <cell r="E193">
            <v>40000</v>
          </cell>
          <cell r="F193">
            <v>1000</v>
          </cell>
          <cell r="G193" t="str">
            <v>M.</v>
          </cell>
        </row>
        <row r="194">
          <cell r="C194">
            <v>860</v>
          </cell>
          <cell r="D194" t="str">
            <v>-  CU. RISER BUSDUCT 800 A.</v>
          </cell>
          <cell r="E194">
            <v>16000</v>
          </cell>
          <cell r="F194">
            <v>500</v>
          </cell>
          <cell r="G194" t="str">
            <v>M.</v>
          </cell>
        </row>
        <row r="195">
          <cell r="C195">
            <v>861</v>
          </cell>
          <cell r="D195" t="str">
            <v>-  CU. RISER BUSDUCT 1,000 A.</v>
          </cell>
          <cell r="E195">
            <v>17300</v>
          </cell>
          <cell r="F195">
            <v>500</v>
          </cell>
          <cell r="G195" t="str">
            <v>M.</v>
          </cell>
        </row>
        <row r="196">
          <cell r="C196">
            <v>862</v>
          </cell>
          <cell r="D196" t="str">
            <v>-  CU. RISER BUSDUCT 1,200 A.</v>
          </cell>
          <cell r="E196">
            <v>19300</v>
          </cell>
          <cell r="F196">
            <v>700</v>
          </cell>
          <cell r="G196" t="str">
            <v>M.</v>
          </cell>
        </row>
        <row r="197">
          <cell r="C197">
            <v>863</v>
          </cell>
          <cell r="D197" t="str">
            <v>-  CU. RISER BUSDUCT 1,350 A.</v>
          </cell>
          <cell r="E197">
            <v>21000</v>
          </cell>
          <cell r="F197">
            <v>700</v>
          </cell>
          <cell r="G197" t="str">
            <v>M.</v>
          </cell>
        </row>
        <row r="198">
          <cell r="C198">
            <v>864</v>
          </cell>
          <cell r="D198" t="str">
            <v>-  CU. RISER BUSDUCT 1,600 A.</v>
          </cell>
          <cell r="E198">
            <v>22000</v>
          </cell>
          <cell r="F198">
            <v>800</v>
          </cell>
          <cell r="G198" t="str">
            <v>M.</v>
          </cell>
        </row>
        <row r="199">
          <cell r="C199">
            <v>865</v>
          </cell>
          <cell r="D199" t="str">
            <v>-  CU. RISER BUSDUCT 2,000 A.</v>
          </cell>
          <cell r="E199">
            <v>26000</v>
          </cell>
          <cell r="F199">
            <v>800</v>
          </cell>
          <cell r="G199" t="str">
            <v>M.</v>
          </cell>
        </row>
        <row r="200">
          <cell r="C200">
            <v>866</v>
          </cell>
          <cell r="D200" t="str">
            <v>-  CU. RISER BUSDUCT 2,500 A.</v>
          </cell>
          <cell r="E200">
            <v>40000</v>
          </cell>
          <cell r="F200">
            <v>1000</v>
          </cell>
          <cell r="G200" t="str">
            <v>M.</v>
          </cell>
        </row>
        <row r="201">
          <cell r="C201">
            <v>867</v>
          </cell>
          <cell r="D201" t="str">
            <v>-  CU. RISER BUSDUCT 3,000 A.</v>
          </cell>
          <cell r="E201">
            <v>46600</v>
          </cell>
          <cell r="F201">
            <v>1000</v>
          </cell>
          <cell r="G201" t="str">
            <v>M.</v>
          </cell>
        </row>
        <row r="202">
          <cell r="C202">
            <v>868</v>
          </cell>
          <cell r="D202" t="str">
            <v>-  CU. RISER BUSDUCT 4,000 A.</v>
          </cell>
          <cell r="E202">
            <v>60000</v>
          </cell>
          <cell r="F202">
            <v>1000</v>
          </cell>
          <cell r="G202" t="str">
            <v>M.</v>
          </cell>
        </row>
        <row r="203">
          <cell r="C203">
            <v>869</v>
          </cell>
          <cell r="D203" t="str">
            <v>-  CU. RISER BUSDUCT 5,000 A.</v>
          </cell>
          <cell r="E203">
            <v>67000</v>
          </cell>
          <cell r="F203">
            <v>1000</v>
          </cell>
          <cell r="G203" t="str">
            <v>M.</v>
          </cell>
        </row>
        <row r="204">
          <cell r="D204" t="str">
            <v>SPACE</v>
          </cell>
        </row>
        <row r="205">
          <cell r="D205" t="str">
            <v>OUTDOOR BUSDUCT</v>
          </cell>
        </row>
        <row r="206">
          <cell r="C206">
            <v>871</v>
          </cell>
          <cell r="D206" t="str">
            <v>-  AL. BUSDUCT (OUTDOOR) 800 A.</v>
          </cell>
          <cell r="E206">
            <v>18000</v>
          </cell>
          <cell r="F206">
            <v>500</v>
          </cell>
          <cell r="G206" t="str">
            <v>M.</v>
          </cell>
        </row>
        <row r="207">
          <cell r="C207">
            <v>872</v>
          </cell>
          <cell r="D207" t="str">
            <v>-  AL. BUSDUCT (OUTDOOR) 1,000 A.</v>
          </cell>
          <cell r="E207">
            <v>20000</v>
          </cell>
          <cell r="F207">
            <v>500</v>
          </cell>
          <cell r="G207" t="str">
            <v>M.</v>
          </cell>
        </row>
        <row r="208">
          <cell r="C208">
            <v>873</v>
          </cell>
          <cell r="D208" t="str">
            <v>-  AL. BUSDUCT (OUTDOOR) 1,200 A.</v>
          </cell>
          <cell r="E208">
            <v>21000</v>
          </cell>
          <cell r="F208">
            <v>700</v>
          </cell>
          <cell r="G208" t="str">
            <v>M.</v>
          </cell>
        </row>
        <row r="209">
          <cell r="C209">
            <v>874</v>
          </cell>
          <cell r="D209" t="str">
            <v>-  AL. BUSDUCT (OUTDOOR) 1,350 A.</v>
          </cell>
          <cell r="E209">
            <v>22000</v>
          </cell>
          <cell r="F209">
            <v>700</v>
          </cell>
          <cell r="G209" t="str">
            <v>M.</v>
          </cell>
        </row>
        <row r="210">
          <cell r="C210">
            <v>875</v>
          </cell>
          <cell r="D210" t="str">
            <v>-  AL. BUSDUCT (OUTDOOR) 1,600 A.</v>
          </cell>
          <cell r="E210">
            <v>24000</v>
          </cell>
          <cell r="F210">
            <v>800</v>
          </cell>
          <cell r="G210" t="str">
            <v>M.</v>
          </cell>
        </row>
        <row r="211">
          <cell r="C211">
            <v>876</v>
          </cell>
          <cell r="D211" t="str">
            <v>-  AL. BUSDUCT (OUTDOOR) 2,000 A.</v>
          </cell>
          <cell r="E211">
            <v>30000</v>
          </cell>
          <cell r="F211">
            <v>800</v>
          </cell>
          <cell r="G211" t="str">
            <v>M.</v>
          </cell>
        </row>
        <row r="212">
          <cell r="C212">
            <v>877</v>
          </cell>
          <cell r="D212" t="str">
            <v>-  AL. BUSDUCT (OUTDOOR) 2,500 A.</v>
          </cell>
          <cell r="E212">
            <v>33000</v>
          </cell>
          <cell r="F212">
            <v>1000</v>
          </cell>
          <cell r="G212" t="str">
            <v>M.</v>
          </cell>
        </row>
        <row r="213">
          <cell r="C213">
            <v>878</v>
          </cell>
          <cell r="D213" t="str">
            <v>-  AL. BUSDUCT (OUTDOOR) 3,000 A.</v>
          </cell>
          <cell r="E213">
            <v>40000</v>
          </cell>
          <cell r="F213">
            <v>1000</v>
          </cell>
          <cell r="G213" t="str">
            <v>M.</v>
          </cell>
        </row>
        <row r="214">
          <cell r="C214">
            <v>879</v>
          </cell>
          <cell r="D214" t="str">
            <v>-  AL. BUSDUCT (OUTDOOR) 4,000 A.</v>
          </cell>
          <cell r="E214">
            <v>53000</v>
          </cell>
          <cell r="F214">
            <v>1000</v>
          </cell>
          <cell r="G214" t="str">
            <v>M.</v>
          </cell>
        </row>
        <row r="215">
          <cell r="C215">
            <v>880</v>
          </cell>
          <cell r="D215" t="str">
            <v>-  CU BUSDUCT (OUTDOOR) 800 A.</v>
          </cell>
          <cell r="E215">
            <v>22000</v>
          </cell>
          <cell r="F215">
            <v>500</v>
          </cell>
          <cell r="G215" t="str">
            <v>M.</v>
          </cell>
        </row>
        <row r="216">
          <cell r="C216">
            <v>881</v>
          </cell>
          <cell r="D216" t="str">
            <v>-  CU. BUSDUCT (OUTDOOR) 1,000 A.</v>
          </cell>
          <cell r="E216">
            <v>24000</v>
          </cell>
          <cell r="F216">
            <v>500</v>
          </cell>
          <cell r="G216" t="str">
            <v>M.</v>
          </cell>
        </row>
        <row r="217">
          <cell r="C217">
            <v>882</v>
          </cell>
          <cell r="D217" t="str">
            <v>-  CU. BUSDUCT (OUTDOOR) 1,200 A.</v>
          </cell>
          <cell r="E217">
            <v>28000</v>
          </cell>
          <cell r="F217">
            <v>700</v>
          </cell>
          <cell r="G217" t="str">
            <v>M.</v>
          </cell>
        </row>
        <row r="218">
          <cell r="C218">
            <v>883</v>
          </cell>
          <cell r="D218" t="str">
            <v>-  CU. BUSDUCT (OUTDOOR) 1,350 A.</v>
          </cell>
          <cell r="E218">
            <v>30000</v>
          </cell>
          <cell r="F218">
            <v>700</v>
          </cell>
          <cell r="G218" t="str">
            <v>M.</v>
          </cell>
        </row>
        <row r="219">
          <cell r="C219">
            <v>884</v>
          </cell>
          <cell r="D219" t="str">
            <v>-  CU. BUSDUCT (OUTDOOR) 1,600 A.</v>
          </cell>
          <cell r="E219">
            <v>32000</v>
          </cell>
          <cell r="F219">
            <v>800</v>
          </cell>
          <cell r="G219" t="str">
            <v>M.</v>
          </cell>
        </row>
        <row r="220">
          <cell r="C220">
            <v>885</v>
          </cell>
          <cell r="D220" t="str">
            <v>-  CU. BUSDUCT (OUTDOOR) 2,000 A.</v>
          </cell>
          <cell r="E220">
            <v>33000</v>
          </cell>
          <cell r="F220">
            <v>800</v>
          </cell>
          <cell r="G220" t="str">
            <v>M.</v>
          </cell>
        </row>
        <row r="221">
          <cell r="C221">
            <v>886</v>
          </cell>
          <cell r="D221" t="str">
            <v>-  CU. BUSDUCT (OUTDOOR) 2,500 A.</v>
          </cell>
          <cell r="E221">
            <v>50000</v>
          </cell>
          <cell r="F221">
            <v>1000</v>
          </cell>
          <cell r="G221" t="str">
            <v>M.</v>
          </cell>
        </row>
        <row r="222">
          <cell r="C222">
            <v>887</v>
          </cell>
          <cell r="D222" t="str">
            <v>-  CU. BUSDUCT (OUTDOOR) 3,000 A.</v>
          </cell>
          <cell r="E222">
            <v>58000</v>
          </cell>
          <cell r="F222">
            <v>1000</v>
          </cell>
          <cell r="G222" t="str">
            <v>M.</v>
          </cell>
        </row>
        <row r="223">
          <cell r="C223">
            <v>888</v>
          </cell>
          <cell r="D223" t="str">
            <v>-  CU. BUSDUCT (OUTDOOR) 4,000 A.</v>
          </cell>
          <cell r="E223">
            <v>67000</v>
          </cell>
          <cell r="F223">
            <v>1000</v>
          </cell>
          <cell r="G223" t="str">
            <v>M.</v>
          </cell>
        </row>
        <row r="224">
          <cell r="C224">
            <v>889</v>
          </cell>
          <cell r="D224" t="str">
            <v>-  CU. BUSDUCT (OUTDOOR) 5,000 A.</v>
          </cell>
          <cell r="E224">
            <v>80000</v>
          </cell>
          <cell r="F224">
            <v>1000</v>
          </cell>
          <cell r="G224" t="str">
            <v>M.</v>
          </cell>
        </row>
        <row r="225">
          <cell r="D225" t="str">
            <v>SPACE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ดัชนีราคา"/>
      <sheetName val="ไม้แบบ"/>
      <sheetName val="ขนาดบ่อ"/>
      <sheetName val="Sum"/>
      <sheetName val="NDV"/>
      <sheetName val="Unit Sub"/>
      <sheetName val="RMU"/>
      <sheetName val="OUT"/>
      <sheetName val="PDC"/>
      <sheetName val="MH"/>
      <sheetName val="สรุป HDD -ราคารวม"/>
      <sheetName val="สรุป HDD ราคาต่อเมตร"/>
      <sheetName val="HDD 1-6"/>
      <sheetName val="HDD 8-12"/>
      <sheetName val="ค่าแรง HDD"/>
      <sheetName val="Equi_HDD"/>
      <sheetName val="DB (กรอกจำนวนท่อ )"/>
      <sheetName val="DB BOQ"/>
      <sheetName val="สรุป DB"/>
      <sheetName val="สรุปราคา DB"/>
      <sheetName val="Chart DB"/>
      <sheetName val="PJ"/>
      <sheetName val="DB_CORR"/>
      <sheetName val="สรุปฐานข้อมูลราคาแผนก  กท"/>
    </sheetNames>
    <sheetDataSet>
      <sheetData sheetId="0" refreshError="1">
        <row r="10">
          <cell r="F10">
            <v>0</v>
          </cell>
          <cell r="G10">
            <v>95</v>
          </cell>
        </row>
        <row r="11">
          <cell r="F11">
            <v>256.25</v>
          </cell>
          <cell r="G11">
            <v>79</v>
          </cell>
        </row>
        <row r="12">
          <cell r="F12">
            <v>332.5</v>
          </cell>
          <cell r="G12">
            <v>79</v>
          </cell>
        </row>
        <row r="23">
          <cell r="F23">
            <v>30.2</v>
          </cell>
          <cell r="G23">
            <v>2.64</v>
          </cell>
        </row>
        <row r="37">
          <cell r="F37">
            <v>36.49</v>
          </cell>
          <cell r="G37">
            <v>0</v>
          </cell>
        </row>
        <row r="40">
          <cell r="F40">
            <v>2510</v>
          </cell>
          <cell r="G40">
            <v>330</v>
          </cell>
        </row>
        <row r="45">
          <cell r="F45">
            <v>384</v>
          </cell>
          <cell r="G45">
            <v>132</v>
          </cell>
        </row>
        <row r="46">
          <cell r="F46">
            <v>30.32</v>
          </cell>
          <cell r="G46">
            <v>132</v>
          </cell>
        </row>
        <row r="84">
          <cell r="F84">
            <v>214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tmst"/>
      <sheetName val="สรุป"/>
      <sheetName val="List"/>
      <sheetName val="Revise MR"/>
      <sheetName val="โรงงาน"/>
      <sheetName val="สรุป (Temp)"/>
    </sheetNames>
    <sheetDataSet>
      <sheetData sheetId="0">
        <row r="10">
          <cell r="R10">
            <v>0</v>
          </cell>
        </row>
        <row r="11">
          <cell r="R11">
            <v>0</v>
          </cell>
        </row>
        <row r="12">
          <cell r="R12">
            <v>453328</v>
          </cell>
        </row>
        <row r="13">
          <cell r="R13">
            <v>226672</v>
          </cell>
        </row>
        <row r="14">
          <cell r="R14">
            <v>80000</v>
          </cell>
        </row>
        <row r="15">
          <cell r="R15">
            <v>4000</v>
          </cell>
        </row>
        <row r="16">
          <cell r="R16">
            <v>155000</v>
          </cell>
        </row>
        <row r="17">
          <cell r="R17">
            <v>28000</v>
          </cell>
        </row>
        <row r="18">
          <cell r="R18">
            <v>50000</v>
          </cell>
        </row>
        <row r="19">
          <cell r="R19">
            <v>0</v>
          </cell>
        </row>
        <row r="20">
          <cell r="R20">
            <v>0</v>
          </cell>
        </row>
        <row r="21">
          <cell r="R21">
            <v>257350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185000</v>
          </cell>
        </row>
        <row r="25">
          <cell r="R25">
            <v>144000</v>
          </cell>
        </row>
        <row r="26">
          <cell r="R26">
            <v>320000</v>
          </cell>
        </row>
        <row r="27">
          <cell r="R27">
            <v>90800</v>
          </cell>
        </row>
        <row r="28">
          <cell r="R28">
            <v>169950</v>
          </cell>
        </row>
        <row r="29">
          <cell r="R29">
            <v>276500</v>
          </cell>
        </row>
        <row r="30">
          <cell r="R30">
            <v>400000</v>
          </cell>
        </row>
        <row r="31">
          <cell r="R31">
            <v>35000</v>
          </cell>
        </row>
        <row r="32">
          <cell r="R32">
            <v>0</v>
          </cell>
        </row>
        <row r="33">
          <cell r="R33">
            <v>260000</v>
          </cell>
        </row>
        <row r="34">
          <cell r="R34">
            <v>27420</v>
          </cell>
        </row>
        <row r="35">
          <cell r="R35">
            <v>475000</v>
          </cell>
        </row>
        <row r="36">
          <cell r="R36">
            <v>312000</v>
          </cell>
        </row>
        <row r="37">
          <cell r="R37">
            <v>0</v>
          </cell>
        </row>
        <row r="38">
          <cell r="R38">
            <v>0</v>
          </cell>
        </row>
        <row r="39">
          <cell r="R39">
            <v>45186.85</v>
          </cell>
        </row>
        <row r="40">
          <cell r="R40">
            <v>230785</v>
          </cell>
        </row>
        <row r="41">
          <cell r="R41">
            <v>277376.81</v>
          </cell>
        </row>
        <row r="42">
          <cell r="R42">
            <v>0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135184.24</v>
          </cell>
        </row>
        <row r="48">
          <cell r="R48">
            <v>51871.25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1500000</v>
          </cell>
        </row>
        <row r="52">
          <cell r="R52">
            <v>900000</v>
          </cell>
        </row>
        <row r="53">
          <cell r="R53">
            <v>375000</v>
          </cell>
        </row>
        <row r="54">
          <cell r="R54">
            <v>30000</v>
          </cell>
        </row>
        <row r="55">
          <cell r="R55">
            <v>0</v>
          </cell>
        </row>
        <row r="56">
          <cell r="R56">
            <v>72000</v>
          </cell>
        </row>
        <row r="57">
          <cell r="R57">
            <v>360000</v>
          </cell>
        </row>
        <row r="58">
          <cell r="R58">
            <v>116000</v>
          </cell>
        </row>
        <row r="59">
          <cell r="R59">
            <v>34000</v>
          </cell>
        </row>
        <row r="60">
          <cell r="R60">
            <v>0</v>
          </cell>
        </row>
        <row r="61">
          <cell r="R61">
            <v>166331.18</v>
          </cell>
        </row>
        <row r="62">
          <cell r="R62">
            <v>135000</v>
          </cell>
        </row>
        <row r="63">
          <cell r="R63">
            <v>50000</v>
          </cell>
        </row>
        <row r="64">
          <cell r="R64">
            <v>65000</v>
          </cell>
        </row>
        <row r="65">
          <cell r="R65">
            <v>5000</v>
          </cell>
        </row>
        <row r="66">
          <cell r="R66">
            <v>96000</v>
          </cell>
        </row>
        <row r="67">
          <cell r="R67">
            <v>98653.06</v>
          </cell>
        </row>
        <row r="68">
          <cell r="R68">
            <v>331200.03999999998</v>
          </cell>
        </row>
        <row r="69">
          <cell r="R69">
            <v>203880</v>
          </cell>
        </row>
        <row r="70">
          <cell r="R70">
            <v>407255</v>
          </cell>
        </row>
        <row r="71">
          <cell r="R71">
            <v>24000</v>
          </cell>
        </row>
        <row r="72">
          <cell r="R72">
            <v>0</v>
          </cell>
        </row>
        <row r="73">
          <cell r="R73">
            <v>0</v>
          </cell>
        </row>
        <row r="74">
          <cell r="R74">
            <v>0</v>
          </cell>
        </row>
        <row r="75">
          <cell r="R75">
            <v>24000</v>
          </cell>
        </row>
        <row r="76">
          <cell r="R76">
            <v>0</v>
          </cell>
        </row>
        <row r="77">
          <cell r="R77">
            <v>115000</v>
          </cell>
        </row>
        <row r="78">
          <cell r="R78">
            <v>0</v>
          </cell>
        </row>
        <row r="79">
          <cell r="R79">
            <v>0</v>
          </cell>
        </row>
        <row r="80">
          <cell r="R80">
            <v>77200</v>
          </cell>
        </row>
        <row r="81">
          <cell r="R81">
            <v>30000</v>
          </cell>
        </row>
        <row r="82">
          <cell r="R82">
            <v>40000</v>
          </cell>
        </row>
        <row r="83">
          <cell r="R83">
            <v>0</v>
          </cell>
        </row>
        <row r="84">
          <cell r="R84">
            <v>0</v>
          </cell>
        </row>
        <row r="85">
          <cell r="R85">
            <v>1500000</v>
          </cell>
        </row>
        <row r="86">
          <cell r="R86">
            <v>0</v>
          </cell>
        </row>
        <row r="87">
          <cell r="R87">
            <v>45000</v>
          </cell>
        </row>
        <row r="88">
          <cell r="R88">
            <v>149000</v>
          </cell>
        </row>
        <row r="89">
          <cell r="R89">
            <v>0</v>
          </cell>
        </row>
        <row r="90">
          <cell r="R90">
            <v>225994</v>
          </cell>
        </row>
        <row r="91">
          <cell r="R91">
            <v>78828.5</v>
          </cell>
        </row>
        <row r="92">
          <cell r="R92">
            <v>377317.5</v>
          </cell>
        </row>
        <row r="93">
          <cell r="R93">
            <v>66800</v>
          </cell>
        </row>
        <row r="94">
          <cell r="R94">
            <v>316600</v>
          </cell>
        </row>
        <row r="95">
          <cell r="R95">
            <v>0</v>
          </cell>
        </row>
        <row r="96">
          <cell r="R96">
            <v>70000</v>
          </cell>
        </row>
        <row r="97">
          <cell r="R97">
            <v>0</v>
          </cell>
        </row>
        <row r="98">
          <cell r="R98">
            <v>100000</v>
          </cell>
        </row>
        <row r="99">
          <cell r="R99">
            <v>10000</v>
          </cell>
        </row>
        <row r="100">
          <cell r="R100">
            <v>254220.56</v>
          </cell>
        </row>
        <row r="101">
          <cell r="R101">
            <v>0</v>
          </cell>
        </row>
        <row r="102">
          <cell r="R102">
            <v>0</v>
          </cell>
        </row>
        <row r="103">
          <cell r="R103">
            <v>0</v>
          </cell>
        </row>
        <row r="104">
          <cell r="R104">
            <v>0</v>
          </cell>
        </row>
        <row r="105">
          <cell r="R105">
            <v>100000</v>
          </cell>
        </row>
        <row r="106">
          <cell r="R106">
            <v>0</v>
          </cell>
        </row>
        <row r="107">
          <cell r="R107">
            <v>0</v>
          </cell>
        </row>
        <row r="108">
          <cell r="R108">
            <v>2337000</v>
          </cell>
        </row>
        <row r="109">
          <cell r="R109">
            <v>0</v>
          </cell>
        </row>
        <row r="110">
          <cell r="R110">
            <v>60000</v>
          </cell>
        </row>
        <row r="111">
          <cell r="R111">
            <v>0</v>
          </cell>
        </row>
        <row r="112">
          <cell r="R112">
            <v>19360</v>
          </cell>
        </row>
        <row r="113">
          <cell r="R113">
            <v>1698663.86</v>
          </cell>
        </row>
        <row r="114">
          <cell r="R114">
            <v>1233526.1399999999</v>
          </cell>
        </row>
        <row r="115">
          <cell r="R115">
            <v>0</v>
          </cell>
        </row>
        <row r="116">
          <cell r="R116">
            <v>1756442.28</v>
          </cell>
        </row>
        <row r="117">
          <cell r="R117">
            <v>382745.7</v>
          </cell>
        </row>
        <row r="118">
          <cell r="R118">
            <v>0</v>
          </cell>
        </row>
        <row r="119">
          <cell r="R119">
            <v>0</v>
          </cell>
        </row>
        <row r="120">
          <cell r="R120">
            <v>0</v>
          </cell>
        </row>
        <row r="121">
          <cell r="R121">
            <v>219827</v>
          </cell>
        </row>
        <row r="122">
          <cell r="R122">
            <v>351000</v>
          </cell>
        </row>
        <row r="123">
          <cell r="R123">
            <v>540000</v>
          </cell>
        </row>
        <row r="124">
          <cell r="R124">
            <v>52500</v>
          </cell>
        </row>
        <row r="125">
          <cell r="R125">
            <v>0</v>
          </cell>
        </row>
        <row r="126">
          <cell r="R126">
            <v>129683.97</v>
          </cell>
        </row>
        <row r="127">
          <cell r="R127">
            <v>0</v>
          </cell>
        </row>
        <row r="128">
          <cell r="R128">
            <v>0</v>
          </cell>
        </row>
        <row r="129">
          <cell r="R129">
            <v>0</v>
          </cell>
        </row>
        <row r="130">
          <cell r="R130">
            <v>112000</v>
          </cell>
        </row>
        <row r="131">
          <cell r="R131">
            <v>0</v>
          </cell>
        </row>
        <row r="132">
          <cell r="R132">
            <v>42704.4</v>
          </cell>
        </row>
        <row r="133">
          <cell r="R133">
            <v>123601.44</v>
          </cell>
        </row>
        <row r="134">
          <cell r="R134">
            <v>131668.26</v>
          </cell>
        </row>
        <row r="135">
          <cell r="R135">
            <v>0</v>
          </cell>
        </row>
        <row r="136">
          <cell r="R136">
            <v>115943.45999999999</v>
          </cell>
        </row>
        <row r="137">
          <cell r="R137">
            <v>0</v>
          </cell>
        </row>
        <row r="138">
          <cell r="R138">
            <v>0</v>
          </cell>
        </row>
        <row r="139">
          <cell r="R139">
            <v>503339.4</v>
          </cell>
        </row>
        <row r="140">
          <cell r="R140">
            <v>408560.84</v>
          </cell>
        </row>
        <row r="141">
          <cell r="R141">
            <v>454249.28</v>
          </cell>
        </row>
        <row r="142">
          <cell r="R142">
            <v>20026.759999999998</v>
          </cell>
        </row>
        <row r="143">
          <cell r="R143">
            <v>0</v>
          </cell>
        </row>
        <row r="144">
          <cell r="R144">
            <v>113399.57</v>
          </cell>
        </row>
        <row r="145">
          <cell r="R145">
            <v>0</v>
          </cell>
        </row>
        <row r="146">
          <cell r="R146">
            <v>0</v>
          </cell>
        </row>
        <row r="147">
          <cell r="R147">
            <v>0</v>
          </cell>
        </row>
        <row r="148">
          <cell r="R148">
            <v>0</v>
          </cell>
        </row>
        <row r="149">
          <cell r="R149">
            <v>313475</v>
          </cell>
        </row>
        <row r="150">
          <cell r="R150">
            <v>19415</v>
          </cell>
        </row>
        <row r="151">
          <cell r="R151">
            <v>1898.4</v>
          </cell>
        </row>
        <row r="152">
          <cell r="R152">
            <v>197000</v>
          </cell>
        </row>
        <row r="153">
          <cell r="R153">
            <v>11476.36</v>
          </cell>
        </row>
        <row r="154">
          <cell r="R154">
            <v>0</v>
          </cell>
        </row>
        <row r="155">
          <cell r="R155">
            <v>10954.44</v>
          </cell>
        </row>
        <row r="156">
          <cell r="R156">
            <v>275000</v>
          </cell>
        </row>
        <row r="157">
          <cell r="R157">
            <v>9253.44</v>
          </cell>
        </row>
        <row r="158">
          <cell r="R158">
            <v>43560</v>
          </cell>
        </row>
        <row r="159">
          <cell r="R159">
            <v>0</v>
          </cell>
        </row>
        <row r="160">
          <cell r="R160">
            <v>216320</v>
          </cell>
        </row>
        <row r="161">
          <cell r="R161">
            <v>52800</v>
          </cell>
        </row>
        <row r="162">
          <cell r="R162">
            <v>16800</v>
          </cell>
        </row>
        <row r="163">
          <cell r="R163">
            <v>16800</v>
          </cell>
        </row>
        <row r="164">
          <cell r="R164">
            <v>1800</v>
          </cell>
        </row>
        <row r="165">
          <cell r="R165">
            <v>1800</v>
          </cell>
        </row>
        <row r="166">
          <cell r="R166">
            <v>4994.72</v>
          </cell>
        </row>
        <row r="167">
          <cell r="R167">
            <v>5165.84</v>
          </cell>
        </row>
        <row r="168">
          <cell r="R168">
            <v>1272.5999999999999</v>
          </cell>
        </row>
        <row r="169">
          <cell r="R169">
            <v>0</v>
          </cell>
        </row>
        <row r="170">
          <cell r="R170">
            <v>1516602.5</v>
          </cell>
        </row>
        <row r="171">
          <cell r="R171">
            <v>173326</v>
          </cell>
        </row>
        <row r="172">
          <cell r="R172">
            <v>0</v>
          </cell>
        </row>
        <row r="173">
          <cell r="R173">
            <v>3193794.2</v>
          </cell>
        </row>
        <row r="174">
          <cell r="R174">
            <v>10200</v>
          </cell>
        </row>
        <row r="175">
          <cell r="R175">
            <v>262525.8</v>
          </cell>
        </row>
        <row r="176">
          <cell r="R176">
            <v>0</v>
          </cell>
        </row>
        <row r="177">
          <cell r="R177">
            <v>1736000</v>
          </cell>
        </row>
        <row r="178">
          <cell r="R178">
            <v>0</v>
          </cell>
        </row>
        <row r="179">
          <cell r="R179">
            <v>0</v>
          </cell>
        </row>
        <row r="180">
          <cell r="R180">
            <v>603000</v>
          </cell>
        </row>
        <row r="181">
          <cell r="R181">
            <v>63000</v>
          </cell>
        </row>
        <row r="182">
          <cell r="R182">
            <v>65700</v>
          </cell>
        </row>
        <row r="183">
          <cell r="R183">
            <v>9000</v>
          </cell>
        </row>
        <row r="184">
          <cell r="R184">
            <v>0</v>
          </cell>
        </row>
        <row r="185">
          <cell r="R185">
            <v>435000</v>
          </cell>
        </row>
        <row r="186">
          <cell r="R186">
            <v>375000</v>
          </cell>
        </row>
        <row r="187">
          <cell r="R187">
            <v>240000</v>
          </cell>
        </row>
        <row r="188">
          <cell r="R188">
            <v>0</v>
          </cell>
        </row>
        <row r="189">
          <cell r="R189">
            <v>1097250</v>
          </cell>
        </row>
        <row r="190">
          <cell r="R190">
            <v>37100</v>
          </cell>
        </row>
        <row r="191">
          <cell r="R191">
            <v>612250</v>
          </cell>
        </row>
        <row r="192">
          <cell r="R192">
            <v>51360</v>
          </cell>
        </row>
        <row r="193">
          <cell r="R193">
            <v>18000</v>
          </cell>
        </row>
        <row r="194">
          <cell r="R194">
            <v>48000</v>
          </cell>
        </row>
        <row r="195">
          <cell r="R195">
            <v>0</v>
          </cell>
        </row>
        <row r="196">
          <cell r="R196">
            <v>1700000</v>
          </cell>
        </row>
        <row r="197">
          <cell r="R197">
            <v>0</v>
          </cell>
        </row>
        <row r="198">
          <cell r="R198">
            <v>0</v>
          </cell>
        </row>
        <row r="199">
          <cell r="R199">
            <v>0</v>
          </cell>
        </row>
        <row r="200">
          <cell r="R200">
            <v>0</v>
          </cell>
        </row>
        <row r="201">
          <cell r="R201">
            <v>0</v>
          </cell>
        </row>
        <row r="202">
          <cell r="R202">
            <v>0</v>
          </cell>
        </row>
        <row r="203">
          <cell r="R203">
            <v>0</v>
          </cell>
        </row>
        <row r="204">
          <cell r="R204">
            <v>0</v>
          </cell>
        </row>
        <row r="205">
          <cell r="R205">
            <v>979072.5</v>
          </cell>
        </row>
        <row r="206">
          <cell r="R206">
            <v>0</v>
          </cell>
        </row>
        <row r="207">
          <cell r="R207">
            <v>150000</v>
          </cell>
        </row>
        <row r="208">
          <cell r="R208">
            <v>104500</v>
          </cell>
        </row>
        <row r="209">
          <cell r="R209">
            <v>50000</v>
          </cell>
        </row>
        <row r="210">
          <cell r="R210">
            <v>200000</v>
          </cell>
        </row>
        <row r="211">
          <cell r="R211">
            <v>0</v>
          </cell>
        </row>
        <row r="212">
          <cell r="R212">
            <v>883050</v>
          </cell>
        </row>
        <row r="213">
          <cell r="R213">
            <v>436800</v>
          </cell>
        </row>
        <row r="214">
          <cell r="R214">
            <v>438700</v>
          </cell>
        </row>
        <row r="215">
          <cell r="R215">
            <v>126000</v>
          </cell>
        </row>
        <row r="216">
          <cell r="R216">
            <v>0</v>
          </cell>
        </row>
        <row r="217">
          <cell r="R217">
            <v>0</v>
          </cell>
        </row>
        <row r="218">
          <cell r="R218">
            <v>693500</v>
          </cell>
        </row>
        <row r="219">
          <cell r="R219">
            <v>0</v>
          </cell>
        </row>
        <row r="220">
          <cell r="R220">
            <v>595314.9</v>
          </cell>
        </row>
        <row r="221">
          <cell r="R221">
            <v>480000</v>
          </cell>
        </row>
        <row r="222">
          <cell r="R222">
            <v>90000</v>
          </cell>
        </row>
        <row r="223">
          <cell r="R223">
            <v>682360</v>
          </cell>
        </row>
        <row r="224">
          <cell r="R224">
            <v>333216</v>
          </cell>
        </row>
        <row r="225">
          <cell r="R225">
            <v>0</v>
          </cell>
        </row>
        <row r="226">
          <cell r="R226">
            <v>1076280</v>
          </cell>
        </row>
        <row r="227">
          <cell r="R227">
            <v>828600</v>
          </cell>
        </row>
        <row r="228">
          <cell r="R228">
            <v>55440</v>
          </cell>
        </row>
        <row r="229">
          <cell r="R229">
            <v>183468.75</v>
          </cell>
        </row>
        <row r="230">
          <cell r="R230">
            <v>4637.5</v>
          </cell>
        </row>
        <row r="231">
          <cell r="R231">
            <v>120125</v>
          </cell>
        </row>
        <row r="232">
          <cell r="R232">
            <v>3600</v>
          </cell>
        </row>
        <row r="233">
          <cell r="R233">
            <v>9309</v>
          </cell>
        </row>
        <row r="234">
          <cell r="R234">
            <v>164550</v>
          </cell>
        </row>
        <row r="235">
          <cell r="R235">
            <v>332365</v>
          </cell>
        </row>
        <row r="236">
          <cell r="R236">
            <v>167505</v>
          </cell>
        </row>
        <row r="237">
          <cell r="R237">
            <v>80000</v>
          </cell>
        </row>
        <row r="238">
          <cell r="R238">
            <v>0</v>
          </cell>
        </row>
        <row r="239">
          <cell r="R239">
            <v>0</v>
          </cell>
        </row>
        <row r="240">
          <cell r="R240">
            <v>0</v>
          </cell>
        </row>
        <row r="241">
          <cell r="R241">
            <v>595314.9</v>
          </cell>
        </row>
        <row r="242">
          <cell r="R242">
            <v>480000</v>
          </cell>
        </row>
        <row r="243">
          <cell r="R243">
            <v>90000</v>
          </cell>
        </row>
        <row r="244">
          <cell r="R244">
            <v>682360</v>
          </cell>
        </row>
        <row r="245">
          <cell r="R245">
            <v>323343</v>
          </cell>
        </row>
        <row r="246">
          <cell r="R246">
            <v>0</v>
          </cell>
        </row>
        <row r="247">
          <cell r="R247">
            <v>55440</v>
          </cell>
        </row>
        <row r="248">
          <cell r="R248">
            <v>183468.75</v>
          </cell>
        </row>
        <row r="249">
          <cell r="R249">
            <v>4637.5</v>
          </cell>
        </row>
        <row r="250">
          <cell r="R250">
            <v>120125</v>
          </cell>
        </row>
        <row r="251">
          <cell r="R251">
            <v>3600</v>
          </cell>
        </row>
        <row r="252">
          <cell r="R252">
            <v>9052</v>
          </cell>
        </row>
        <row r="253">
          <cell r="R253">
            <v>0</v>
          </cell>
        </row>
        <row r="254">
          <cell r="R254">
            <v>294000</v>
          </cell>
        </row>
        <row r="255">
          <cell r="R255">
            <v>0</v>
          </cell>
        </row>
        <row r="256">
          <cell r="R256">
            <v>296000</v>
          </cell>
        </row>
        <row r="257">
          <cell r="R257">
            <v>88000</v>
          </cell>
        </row>
        <row r="258">
          <cell r="R258">
            <v>0</v>
          </cell>
        </row>
        <row r="259">
          <cell r="R259">
            <v>200000</v>
          </cell>
        </row>
        <row r="260">
          <cell r="R260">
            <v>0</v>
          </cell>
        </row>
        <row r="261">
          <cell r="R261">
            <v>0</v>
          </cell>
        </row>
        <row r="262">
          <cell r="R262">
            <v>0</v>
          </cell>
        </row>
        <row r="263">
          <cell r="R263">
            <v>100000</v>
          </cell>
        </row>
        <row r="264">
          <cell r="R264">
            <v>0</v>
          </cell>
        </row>
        <row r="265">
          <cell r="R265">
            <v>0</v>
          </cell>
        </row>
        <row r="266">
          <cell r="R266">
            <v>6905493.7300000004</v>
          </cell>
        </row>
        <row r="267">
          <cell r="R267">
            <v>469214.63</v>
          </cell>
        </row>
        <row r="268">
          <cell r="R268">
            <v>62851</v>
          </cell>
        </row>
        <row r="269">
          <cell r="R269">
            <v>57944.9</v>
          </cell>
        </row>
        <row r="270">
          <cell r="R270">
            <v>9000</v>
          </cell>
        </row>
        <row r="271">
          <cell r="R271">
            <v>0</v>
          </cell>
        </row>
        <row r="272">
          <cell r="R272">
            <v>293898.84999999998</v>
          </cell>
        </row>
        <row r="273">
          <cell r="R273">
            <v>2605000</v>
          </cell>
        </row>
        <row r="274">
          <cell r="R274">
            <v>0</v>
          </cell>
        </row>
        <row r="275">
          <cell r="R275">
            <v>562073</v>
          </cell>
        </row>
        <row r="276">
          <cell r="R276">
            <v>1124146</v>
          </cell>
        </row>
        <row r="277">
          <cell r="R277">
            <v>0</v>
          </cell>
        </row>
        <row r="278">
          <cell r="R278">
            <v>2923342.89</v>
          </cell>
        </row>
        <row r="279">
          <cell r="R279">
            <v>236451.09000000003</v>
          </cell>
        </row>
        <row r="280">
          <cell r="R280">
            <v>46076.993999999992</v>
          </cell>
        </row>
        <row r="281">
          <cell r="R281">
            <v>0</v>
          </cell>
        </row>
        <row r="282">
          <cell r="R282">
            <v>142800</v>
          </cell>
        </row>
        <row r="283">
          <cell r="R283">
            <v>0</v>
          </cell>
        </row>
        <row r="284">
          <cell r="R284">
            <v>0</v>
          </cell>
        </row>
        <row r="285">
          <cell r="R285">
            <v>0</v>
          </cell>
        </row>
        <row r="286">
          <cell r="R286">
            <v>250000</v>
          </cell>
        </row>
        <row r="287">
          <cell r="R287">
            <v>0</v>
          </cell>
        </row>
        <row r="288">
          <cell r="R288">
            <v>0</v>
          </cell>
        </row>
        <row r="289">
          <cell r="R289">
            <v>1383200</v>
          </cell>
        </row>
        <row r="290">
          <cell r="R290">
            <v>0</v>
          </cell>
        </row>
        <row r="291">
          <cell r="R291">
            <v>60000</v>
          </cell>
        </row>
        <row r="292">
          <cell r="R292">
            <v>0</v>
          </cell>
        </row>
        <row r="293">
          <cell r="R293">
            <v>14520</v>
          </cell>
        </row>
        <row r="294">
          <cell r="R294">
            <v>220755.30000000005</v>
          </cell>
        </row>
        <row r="295">
          <cell r="R295">
            <v>1190736.96</v>
          </cell>
        </row>
        <row r="296">
          <cell r="R296">
            <v>619790.85999999987</v>
          </cell>
        </row>
        <row r="297">
          <cell r="R297">
            <v>507718.06</v>
          </cell>
        </row>
        <row r="298">
          <cell r="R298">
            <v>0</v>
          </cell>
        </row>
        <row r="299">
          <cell r="R299">
            <v>1463701.9</v>
          </cell>
        </row>
        <row r="300">
          <cell r="R300">
            <v>382745.7</v>
          </cell>
        </row>
        <row r="301">
          <cell r="R301">
            <v>0</v>
          </cell>
        </row>
        <row r="302">
          <cell r="R302">
            <v>0</v>
          </cell>
        </row>
        <row r="303">
          <cell r="R303">
            <v>0</v>
          </cell>
        </row>
        <row r="304">
          <cell r="R304">
            <v>317184</v>
          </cell>
        </row>
        <row r="305">
          <cell r="R305">
            <v>0</v>
          </cell>
        </row>
        <row r="306">
          <cell r="R306">
            <v>0</v>
          </cell>
        </row>
        <row r="307">
          <cell r="R307">
            <v>98749.95</v>
          </cell>
        </row>
        <row r="308">
          <cell r="R308">
            <v>0</v>
          </cell>
        </row>
        <row r="309">
          <cell r="R309">
            <v>0</v>
          </cell>
        </row>
        <row r="310">
          <cell r="R310">
            <v>0</v>
          </cell>
        </row>
        <row r="311">
          <cell r="R311">
            <v>72000</v>
          </cell>
        </row>
        <row r="312">
          <cell r="R312">
            <v>0</v>
          </cell>
        </row>
        <row r="313">
          <cell r="R313">
            <v>52713.63</v>
          </cell>
        </row>
        <row r="314">
          <cell r="R314">
            <v>52619.4</v>
          </cell>
        </row>
        <row r="315">
          <cell r="R315">
            <v>328798.74</v>
          </cell>
        </row>
        <row r="316">
          <cell r="R316">
            <v>198529.02</v>
          </cell>
        </row>
        <row r="317">
          <cell r="R317">
            <v>0</v>
          </cell>
        </row>
        <row r="318">
          <cell r="R318">
            <v>402700.14</v>
          </cell>
        </row>
        <row r="319">
          <cell r="R319">
            <v>0</v>
          </cell>
        </row>
        <row r="320">
          <cell r="R320">
            <v>0</v>
          </cell>
        </row>
        <row r="321">
          <cell r="R321">
            <v>304057.59999999998</v>
          </cell>
        </row>
        <row r="322">
          <cell r="R322">
            <v>361320.16</v>
          </cell>
        </row>
        <row r="323">
          <cell r="R323">
            <v>14868.54</v>
          </cell>
        </row>
        <row r="324">
          <cell r="R324">
            <v>349640</v>
          </cell>
        </row>
        <row r="325">
          <cell r="R325">
            <v>0</v>
          </cell>
        </row>
        <row r="326">
          <cell r="R326">
            <v>93438.33</v>
          </cell>
        </row>
        <row r="327">
          <cell r="R327">
            <v>0</v>
          </cell>
        </row>
        <row r="328">
          <cell r="R328">
            <v>0</v>
          </cell>
        </row>
        <row r="329">
          <cell r="R329">
            <v>0</v>
          </cell>
        </row>
        <row r="330">
          <cell r="R330">
            <v>0</v>
          </cell>
        </row>
        <row r="331">
          <cell r="R331">
            <v>27640</v>
          </cell>
        </row>
        <row r="332">
          <cell r="R332">
            <v>16607.5</v>
          </cell>
        </row>
        <row r="333">
          <cell r="R333">
            <v>4442.66</v>
          </cell>
        </row>
        <row r="334">
          <cell r="R334">
            <v>0</v>
          </cell>
        </row>
        <row r="335">
          <cell r="R335">
            <v>9389.52</v>
          </cell>
        </row>
        <row r="336">
          <cell r="R336">
            <v>240000</v>
          </cell>
        </row>
        <row r="337">
          <cell r="R337">
            <v>6283.2</v>
          </cell>
        </row>
        <row r="338">
          <cell r="R338">
            <v>39600</v>
          </cell>
        </row>
        <row r="339">
          <cell r="R339">
            <v>0</v>
          </cell>
        </row>
        <row r="340">
          <cell r="R340">
            <v>188000</v>
          </cell>
        </row>
        <row r="341">
          <cell r="R341">
            <v>30000</v>
          </cell>
        </row>
        <row r="342">
          <cell r="R342">
            <v>14400</v>
          </cell>
        </row>
        <row r="343">
          <cell r="R343">
            <v>14400</v>
          </cell>
        </row>
        <row r="344">
          <cell r="R344">
            <v>1500</v>
          </cell>
        </row>
        <row r="345">
          <cell r="R345">
            <v>1500</v>
          </cell>
        </row>
        <row r="346">
          <cell r="R346">
            <v>4269.68</v>
          </cell>
        </row>
        <row r="347">
          <cell r="R347">
            <v>4415.96</v>
          </cell>
        </row>
        <row r="348">
          <cell r="R348">
            <v>848.4</v>
          </cell>
        </row>
        <row r="349">
          <cell r="R349">
            <v>0</v>
          </cell>
        </row>
        <row r="350">
          <cell r="R350">
            <v>980490</v>
          </cell>
        </row>
        <row r="351">
          <cell r="R351">
            <v>112056</v>
          </cell>
        </row>
        <row r="352">
          <cell r="R352">
            <v>0</v>
          </cell>
        </row>
        <row r="353">
          <cell r="R353">
            <v>2241120</v>
          </cell>
        </row>
        <row r="354">
          <cell r="R354">
            <v>0</v>
          </cell>
        </row>
        <row r="355">
          <cell r="R355">
            <v>1120000</v>
          </cell>
        </row>
        <row r="356">
          <cell r="R356">
            <v>0</v>
          </cell>
        </row>
        <row r="357">
          <cell r="R357">
            <v>0</v>
          </cell>
        </row>
        <row r="358">
          <cell r="R358">
            <v>377468</v>
          </cell>
        </row>
        <row r="359">
          <cell r="R359">
            <v>158932</v>
          </cell>
        </row>
        <row r="360">
          <cell r="R360">
            <v>12600</v>
          </cell>
        </row>
        <row r="361">
          <cell r="R361">
            <v>36000</v>
          </cell>
        </row>
        <row r="362">
          <cell r="R362">
            <v>35100</v>
          </cell>
        </row>
        <row r="363">
          <cell r="R363">
            <v>992000</v>
          </cell>
        </row>
        <row r="364">
          <cell r="R364">
            <v>0</v>
          </cell>
        </row>
        <row r="365">
          <cell r="R365">
            <v>958312.5</v>
          </cell>
        </row>
        <row r="366">
          <cell r="R366">
            <v>32462.5</v>
          </cell>
        </row>
        <row r="367">
          <cell r="R367">
            <v>534750</v>
          </cell>
        </row>
        <row r="368">
          <cell r="R368">
            <v>44940</v>
          </cell>
        </row>
        <row r="369">
          <cell r="R369">
            <v>16200</v>
          </cell>
        </row>
        <row r="370">
          <cell r="R370">
            <v>42000</v>
          </cell>
        </row>
        <row r="371">
          <cell r="R371">
            <v>0</v>
          </cell>
        </row>
        <row r="372">
          <cell r="R372">
            <v>1360000</v>
          </cell>
        </row>
        <row r="373">
          <cell r="R373">
            <v>0</v>
          </cell>
        </row>
        <row r="374">
          <cell r="R374">
            <v>0</v>
          </cell>
        </row>
        <row r="375">
          <cell r="R375">
            <v>0</v>
          </cell>
        </row>
        <row r="376">
          <cell r="R376">
            <v>0</v>
          </cell>
        </row>
        <row r="377">
          <cell r="R377">
            <v>0</v>
          </cell>
        </row>
        <row r="378">
          <cell r="R378">
            <v>0</v>
          </cell>
        </row>
        <row r="379">
          <cell r="R379">
            <v>0</v>
          </cell>
        </row>
        <row r="380">
          <cell r="R380">
            <v>0</v>
          </cell>
        </row>
        <row r="381">
          <cell r="R381">
            <v>420210</v>
          </cell>
        </row>
        <row r="382">
          <cell r="R382">
            <v>0</v>
          </cell>
        </row>
        <row r="383">
          <cell r="R383">
            <v>150000</v>
          </cell>
        </row>
        <row r="384">
          <cell r="R384">
            <v>95000</v>
          </cell>
        </row>
        <row r="385">
          <cell r="R385">
            <v>50000</v>
          </cell>
        </row>
        <row r="386">
          <cell r="R386">
            <v>200000</v>
          </cell>
        </row>
        <row r="387">
          <cell r="R387">
            <v>0</v>
          </cell>
        </row>
        <row r="388">
          <cell r="R388">
            <v>725550</v>
          </cell>
        </row>
        <row r="389">
          <cell r="R389">
            <v>387600</v>
          </cell>
        </row>
        <row r="390">
          <cell r="R390">
            <v>266700</v>
          </cell>
        </row>
        <row r="391">
          <cell r="R391">
            <v>126000</v>
          </cell>
        </row>
        <row r="392">
          <cell r="R392">
            <v>0</v>
          </cell>
        </row>
        <row r="393">
          <cell r="R393">
            <v>0</v>
          </cell>
        </row>
        <row r="394">
          <cell r="R394">
            <v>283100</v>
          </cell>
        </row>
        <row r="395">
          <cell r="R395">
            <v>0</v>
          </cell>
        </row>
        <row r="396">
          <cell r="R396">
            <v>449416.79</v>
          </cell>
        </row>
        <row r="397">
          <cell r="R397">
            <v>320000</v>
          </cell>
        </row>
        <row r="398">
          <cell r="R398">
            <v>90000</v>
          </cell>
        </row>
        <row r="399">
          <cell r="R399">
            <v>376541</v>
          </cell>
        </row>
        <row r="400">
          <cell r="R400">
            <v>146160</v>
          </cell>
        </row>
        <row r="401">
          <cell r="R401">
            <v>0</v>
          </cell>
        </row>
        <row r="402">
          <cell r="R402">
            <v>556000</v>
          </cell>
        </row>
        <row r="403">
          <cell r="R403">
            <v>26880</v>
          </cell>
        </row>
        <row r="404">
          <cell r="R404">
            <v>106875</v>
          </cell>
        </row>
        <row r="405">
          <cell r="R405">
            <v>4637.5</v>
          </cell>
        </row>
        <row r="406">
          <cell r="R406">
            <v>77500</v>
          </cell>
        </row>
        <row r="407">
          <cell r="R407">
            <v>1800</v>
          </cell>
        </row>
        <row r="408">
          <cell r="R408">
            <v>5136</v>
          </cell>
        </row>
        <row r="409">
          <cell r="R409">
            <v>121800</v>
          </cell>
        </row>
        <row r="410">
          <cell r="R410">
            <v>149940</v>
          </cell>
        </row>
        <row r="411">
          <cell r="R411">
            <v>0</v>
          </cell>
        </row>
        <row r="412">
          <cell r="R412">
            <v>0</v>
          </cell>
        </row>
        <row r="413">
          <cell r="R413">
            <v>0</v>
          </cell>
        </row>
        <row r="414">
          <cell r="R414">
            <v>0</v>
          </cell>
        </row>
        <row r="415">
          <cell r="R415">
            <v>194743.33</v>
          </cell>
        </row>
        <row r="416">
          <cell r="R416">
            <v>80000</v>
          </cell>
        </row>
        <row r="417">
          <cell r="R417">
            <v>90000</v>
          </cell>
        </row>
        <row r="418">
          <cell r="R418">
            <v>176804</v>
          </cell>
        </row>
        <row r="419">
          <cell r="R419">
            <v>36540</v>
          </cell>
        </row>
        <row r="420">
          <cell r="R420">
            <v>0</v>
          </cell>
        </row>
        <row r="421">
          <cell r="R421">
            <v>6720</v>
          </cell>
        </row>
        <row r="422">
          <cell r="R422">
            <v>28500</v>
          </cell>
        </row>
        <row r="423">
          <cell r="R423">
            <v>0</v>
          </cell>
        </row>
        <row r="424">
          <cell r="R424">
            <v>15500</v>
          </cell>
        </row>
        <row r="425">
          <cell r="R425">
            <v>900</v>
          </cell>
        </row>
        <row r="426">
          <cell r="R426">
            <v>1284</v>
          </cell>
        </row>
        <row r="427">
          <cell r="R427">
            <v>0</v>
          </cell>
        </row>
        <row r="428">
          <cell r="R428">
            <v>117600</v>
          </cell>
        </row>
        <row r="429">
          <cell r="R429">
            <v>0</v>
          </cell>
        </row>
        <row r="430">
          <cell r="R430">
            <v>1311907</v>
          </cell>
        </row>
        <row r="431">
          <cell r="R431">
            <v>203093</v>
          </cell>
        </row>
        <row r="432">
          <cell r="R432">
            <v>0</v>
          </cell>
        </row>
        <row r="433">
          <cell r="R433">
            <v>200000</v>
          </cell>
        </row>
        <row r="434">
          <cell r="R434">
            <v>0</v>
          </cell>
        </row>
        <row r="435">
          <cell r="R435">
            <v>0</v>
          </cell>
        </row>
        <row r="436">
          <cell r="R436">
            <v>0</v>
          </cell>
        </row>
        <row r="437">
          <cell r="R437">
            <v>100000</v>
          </cell>
        </row>
        <row r="438">
          <cell r="R438">
            <v>0</v>
          </cell>
        </row>
        <row r="439">
          <cell r="R439">
            <v>7134982.6600000001</v>
          </cell>
        </row>
        <row r="440">
          <cell r="R440">
            <v>539437.5</v>
          </cell>
        </row>
        <row r="441">
          <cell r="R441">
            <v>1000.01</v>
          </cell>
        </row>
        <row r="442">
          <cell r="R442">
            <v>30000</v>
          </cell>
        </row>
        <row r="443">
          <cell r="R443">
            <v>30635.4</v>
          </cell>
        </row>
        <row r="444">
          <cell r="R444">
            <v>19450</v>
          </cell>
        </row>
        <row r="445">
          <cell r="R445">
            <v>165693.57</v>
          </cell>
        </row>
        <row r="446">
          <cell r="R446">
            <v>0</v>
          </cell>
        </row>
        <row r="447">
          <cell r="R447">
            <v>354833.4</v>
          </cell>
        </row>
        <row r="448">
          <cell r="R448">
            <v>1947384.6</v>
          </cell>
        </row>
        <row r="449">
          <cell r="R449">
            <v>221982</v>
          </cell>
        </row>
        <row r="450">
          <cell r="R450">
            <v>0</v>
          </cell>
        </row>
        <row r="451">
          <cell r="R451">
            <v>430030</v>
          </cell>
        </row>
        <row r="452">
          <cell r="R452">
            <v>860060</v>
          </cell>
        </row>
        <row r="453">
          <cell r="R453">
            <v>0</v>
          </cell>
        </row>
        <row r="454">
          <cell r="R454">
            <v>2021664.96</v>
          </cell>
        </row>
        <row r="455">
          <cell r="R455">
            <v>167906.77000000002</v>
          </cell>
        </row>
        <row r="456">
          <cell r="R456">
            <v>26838.240000000002</v>
          </cell>
        </row>
        <row r="457">
          <cell r="R457">
            <v>92060</v>
          </cell>
        </row>
        <row r="458">
          <cell r="R458">
            <v>0</v>
          </cell>
        </row>
        <row r="459">
          <cell r="R459">
            <v>0</v>
          </cell>
        </row>
        <row r="460">
          <cell r="R460">
            <v>0</v>
          </cell>
        </row>
        <row r="461">
          <cell r="R461">
            <v>150000</v>
          </cell>
        </row>
        <row r="462">
          <cell r="R462">
            <v>0</v>
          </cell>
        </row>
        <row r="463">
          <cell r="R463">
            <v>0</v>
          </cell>
        </row>
        <row r="464">
          <cell r="R464">
            <v>1482000</v>
          </cell>
        </row>
        <row r="465">
          <cell r="R465">
            <v>0</v>
          </cell>
        </row>
        <row r="466">
          <cell r="R466">
            <v>60000</v>
          </cell>
        </row>
        <row r="467">
          <cell r="R467">
            <v>0</v>
          </cell>
        </row>
        <row r="468">
          <cell r="R468">
            <v>15840</v>
          </cell>
        </row>
        <row r="469">
          <cell r="R469">
            <v>1411492.26</v>
          </cell>
        </row>
        <row r="470">
          <cell r="R470">
            <v>1127508.92</v>
          </cell>
        </row>
        <row r="471">
          <cell r="R471">
            <v>0</v>
          </cell>
        </row>
        <row r="472">
          <cell r="R472">
            <v>1463701.9</v>
          </cell>
        </row>
        <row r="473">
          <cell r="R473">
            <v>382745.7</v>
          </cell>
        </row>
        <row r="474">
          <cell r="R474">
            <v>0</v>
          </cell>
        </row>
        <row r="475">
          <cell r="R475">
            <v>0</v>
          </cell>
        </row>
        <row r="476">
          <cell r="R476">
            <v>0</v>
          </cell>
        </row>
        <row r="477">
          <cell r="R477">
            <v>166056</v>
          </cell>
        </row>
        <row r="478">
          <cell r="R478">
            <v>0</v>
          </cell>
        </row>
        <row r="479">
          <cell r="R479">
            <v>0</v>
          </cell>
        </row>
        <row r="480">
          <cell r="R480">
            <v>98749.95</v>
          </cell>
        </row>
        <row r="481">
          <cell r="R481">
            <v>0</v>
          </cell>
        </row>
        <row r="482">
          <cell r="R482">
            <v>0</v>
          </cell>
        </row>
        <row r="483">
          <cell r="R483">
            <v>0</v>
          </cell>
        </row>
        <row r="484">
          <cell r="R484">
            <v>72000</v>
          </cell>
        </row>
        <row r="485">
          <cell r="R485">
            <v>0</v>
          </cell>
        </row>
        <row r="486">
          <cell r="R486">
            <v>53443.86</v>
          </cell>
        </row>
        <row r="487">
          <cell r="R487">
            <v>53349.54</v>
          </cell>
        </row>
        <row r="488">
          <cell r="R488">
            <v>341441.4</v>
          </cell>
        </row>
        <row r="489">
          <cell r="R489">
            <v>92969.46</v>
          </cell>
        </row>
        <row r="490">
          <cell r="R490">
            <v>0</v>
          </cell>
        </row>
        <row r="491">
          <cell r="R491">
            <v>390916.02</v>
          </cell>
        </row>
        <row r="492">
          <cell r="R492">
            <v>0</v>
          </cell>
        </row>
        <row r="493">
          <cell r="R493">
            <v>0</v>
          </cell>
        </row>
        <row r="494">
          <cell r="R494">
            <v>0</v>
          </cell>
        </row>
        <row r="495">
          <cell r="R495">
            <v>378014.97</v>
          </cell>
        </row>
        <row r="496">
          <cell r="R496">
            <v>360900.88</v>
          </cell>
        </row>
        <row r="497">
          <cell r="R497">
            <v>14662.5</v>
          </cell>
        </row>
        <row r="498">
          <cell r="R498">
            <v>0</v>
          </cell>
        </row>
        <row r="499">
          <cell r="R499">
            <v>92023.93</v>
          </cell>
        </row>
        <row r="500">
          <cell r="R500">
            <v>0</v>
          </cell>
        </row>
        <row r="501">
          <cell r="R501">
            <v>0</v>
          </cell>
        </row>
        <row r="502">
          <cell r="R502">
            <v>0</v>
          </cell>
        </row>
        <row r="503">
          <cell r="R503">
            <v>0</v>
          </cell>
        </row>
        <row r="504">
          <cell r="R504">
            <v>347865</v>
          </cell>
        </row>
        <row r="505">
          <cell r="R505">
            <v>13314.5</v>
          </cell>
        </row>
        <row r="506">
          <cell r="R506">
            <v>7735.66</v>
          </cell>
        </row>
        <row r="507">
          <cell r="R507">
            <v>0</v>
          </cell>
        </row>
        <row r="508">
          <cell r="R508">
            <v>9389.52</v>
          </cell>
        </row>
        <row r="509">
          <cell r="R509">
            <v>240000</v>
          </cell>
        </row>
        <row r="510">
          <cell r="R510">
            <v>5997.6</v>
          </cell>
        </row>
        <row r="511">
          <cell r="R511">
            <v>39600</v>
          </cell>
        </row>
        <row r="512">
          <cell r="R512">
            <v>0</v>
          </cell>
        </row>
        <row r="513">
          <cell r="R513">
            <v>188000</v>
          </cell>
        </row>
        <row r="514">
          <cell r="R514">
            <v>30000</v>
          </cell>
        </row>
        <row r="515">
          <cell r="R515">
            <v>14400</v>
          </cell>
        </row>
        <row r="516">
          <cell r="R516">
            <v>14400</v>
          </cell>
        </row>
        <row r="517">
          <cell r="R517">
            <v>1500</v>
          </cell>
        </row>
        <row r="518">
          <cell r="R518">
            <v>1500</v>
          </cell>
        </row>
        <row r="519">
          <cell r="R519">
            <v>4269.68</v>
          </cell>
        </row>
        <row r="520">
          <cell r="R520">
            <v>4415.96</v>
          </cell>
        </row>
        <row r="521">
          <cell r="R521">
            <v>848.4</v>
          </cell>
        </row>
        <row r="522">
          <cell r="R522">
            <v>0</v>
          </cell>
        </row>
        <row r="523">
          <cell r="R523">
            <v>980490</v>
          </cell>
        </row>
        <row r="524">
          <cell r="R524">
            <v>112056</v>
          </cell>
        </row>
        <row r="525">
          <cell r="R525">
            <v>0</v>
          </cell>
        </row>
        <row r="526">
          <cell r="R526">
            <v>2241120</v>
          </cell>
        </row>
        <row r="527">
          <cell r="R527">
            <v>0</v>
          </cell>
        </row>
        <row r="528">
          <cell r="R528">
            <v>1120000</v>
          </cell>
        </row>
        <row r="529">
          <cell r="R529">
            <v>0</v>
          </cell>
        </row>
        <row r="530">
          <cell r="R530">
            <v>0</v>
          </cell>
        </row>
        <row r="531">
          <cell r="R531">
            <v>536400</v>
          </cell>
        </row>
        <row r="532">
          <cell r="R532">
            <v>12600</v>
          </cell>
        </row>
        <row r="533">
          <cell r="R533">
            <v>36000</v>
          </cell>
        </row>
        <row r="534">
          <cell r="R534">
            <v>21600</v>
          </cell>
        </row>
        <row r="535">
          <cell r="R535">
            <v>992000</v>
          </cell>
        </row>
        <row r="536">
          <cell r="R536">
            <v>0</v>
          </cell>
        </row>
        <row r="537">
          <cell r="R537">
            <v>933375</v>
          </cell>
        </row>
        <row r="538">
          <cell r="R538">
            <v>32462.5</v>
          </cell>
        </row>
        <row r="539">
          <cell r="R539">
            <v>534750</v>
          </cell>
        </row>
        <row r="540">
          <cell r="R540">
            <v>44940</v>
          </cell>
        </row>
        <row r="541">
          <cell r="R541">
            <v>16200</v>
          </cell>
        </row>
        <row r="542">
          <cell r="R542">
            <v>42000</v>
          </cell>
        </row>
        <row r="543">
          <cell r="R543">
            <v>0</v>
          </cell>
        </row>
        <row r="544">
          <cell r="R544">
            <v>1530000</v>
          </cell>
        </row>
        <row r="545">
          <cell r="R545">
            <v>0</v>
          </cell>
        </row>
        <row r="546">
          <cell r="R546">
            <v>0</v>
          </cell>
        </row>
        <row r="547">
          <cell r="R547">
            <v>0</v>
          </cell>
        </row>
        <row r="548">
          <cell r="R548">
            <v>0</v>
          </cell>
        </row>
        <row r="549">
          <cell r="R549">
            <v>0</v>
          </cell>
        </row>
        <row r="550">
          <cell r="R550">
            <v>0</v>
          </cell>
        </row>
        <row r="551">
          <cell r="R551">
            <v>0</v>
          </cell>
        </row>
        <row r="552">
          <cell r="R552">
            <v>542010</v>
          </cell>
        </row>
        <row r="553">
          <cell r="R553">
            <v>0</v>
          </cell>
        </row>
        <row r="554">
          <cell r="R554">
            <v>150000</v>
          </cell>
        </row>
        <row r="555">
          <cell r="R555">
            <v>95000</v>
          </cell>
        </row>
        <row r="556">
          <cell r="R556">
            <v>50000</v>
          </cell>
        </row>
        <row r="557">
          <cell r="R557">
            <v>200000</v>
          </cell>
        </row>
        <row r="558">
          <cell r="R558">
            <v>0</v>
          </cell>
        </row>
        <row r="559">
          <cell r="R559">
            <v>498050</v>
          </cell>
        </row>
        <row r="560">
          <cell r="R560">
            <v>385200</v>
          </cell>
        </row>
        <row r="561">
          <cell r="R561">
            <v>266700</v>
          </cell>
        </row>
        <row r="562">
          <cell r="R562">
            <v>168000</v>
          </cell>
        </row>
        <row r="563">
          <cell r="R563">
            <v>0</v>
          </cell>
        </row>
        <row r="564">
          <cell r="R564">
            <v>0</v>
          </cell>
        </row>
        <row r="565">
          <cell r="R565">
            <v>444600</v>
          </cell>
        </row>
        <row r="566">
          <cell r="R566">
            <v>0</v>
          </cell>
        </row>
        <row r="567">
          <cell r="R567">
            <v>449416.8</v>
          </cell>
        </row>
        <row r="568">
          <cell r="R568">
            <v>320000</v>
          </cell>
        </row>
        <row r="569">
          <cell r="R569">
            <v>90000</v>
          </cell>
        </row>
        <row r="570">
          <cell r="R570">
            <v>376541</v>
          </cell>
        </row>
        <row r="571">
          <cell r="R571">
            <v>182700</v>
          </cell>
        </row>
        <row r="572">
          <cell r="R572">
            <v>0</v>
          </cell>
        </row>
        <row r="573">
          <cell r="R573">
            <v>1235840</v>
          </cell>
        </row>
        <row r="574">
          <cell r="R574">
            <v>26880</v>
          </cell>
        </row>
        <row r="575">
          <cell r="R575">
            <v>138937.5</v>
          </cell>
        </row>
        <row r="576">
          <cell r="R576">
            <v>4637.5</v>
          </cell>
        </row>
        <row r="577">
          <cell r="R577">
            <v>77500</v>
          </cell>
        </row>
        <row r="578">
          <cell r="R578">
            <v>2700</v>
          </cell>
        </row>
        <row r="579">
          <cell r="R579">
            <v>6420</v>
          </cell>
        </row>
        <row r="580">
          <cell r="R580">
            <v>121800</v>
          </cell>
        </row>
        <row r="581">
          <cell r="R581">
            <v>326130</v>
          </cell>
        </row>
        <row r="582">
          <cell r="R582">
            <v>100000</v>
          </cell>
        </row>
        <row r="583">
          <cell r="R583">
            <v>0</v>
          </cell>
        </row>
        <row r="584">
          <cell r="R584">
            <v>0</v>
          </cell>
        </row>
        <row r="585">
          <cell r="R585">
            <v>0</v>
          </cell>
        </row>
        <row r="586">
          <cell r="R586">
            <v>449416.8</v>
          </cell>
        </row>
        <row r="587">
          <cell r="R587">
            <v>320000</v>
          </cell>
        </row>
        <row r="588">
          <cell r="R588">
            <v>90000</v>
          </cell>
        </row>
        <row r="589">
          <cell r="R589">
            <v>376541</v>
          </cell>
        </row>
        <row r="590">
          <cell r="R590">
            <v>182700</v>
          </cell>
        </row>
        <row r="591">
          <cell r="R591">
            <v>0</v>
          </cell>
        </row>
        <row r="592">
          <cell r="R592">
            <v>26880</v>
          </cell>
        </row>
        <row r="593">
          <cell r="R593">
            <v>138937.5</v>
          </cell>
        </row>
        <row r="594">
          <cell r="R594">
            <v>4637.5</v>
          </cell>
        </row>
        <row r="595">
          <cell r="R595">
            <v>77500</v>
          </cell>
        </row>
        <row r="596">
          <cell r="R596">
            <v>2700</v>
          </cell>
        </row>
        <row r="597">
          <cell r="R597">
            <v>6420</v>
          </cell>
        </row>
        <row r="598">
          <cell r="R598">
            <v>121800</v>
          </cell>
        </row>
        <row r="599">
          <cell r="R599">
            <v>326130</v>
          </cell>
        </row>
        <row r="600">
          <cell r="R600">
            <v>100000</v>
          </cell>
        </row>
        <row r="601">
          <cell r="R601">
            <v>0</v>
          </cell>
        </row>
        <row r="602">
          <cell r="R602">
            <v>150000</v>
          </cell>
        </row>
        <row r="603">
          <cell r="R603">
            <v>0</v>
          </cell>
        </row>
        <row r="604">
          <cell r="R604">
            <v>0</v>
          </cell>
        </row>
        <row r="605">
          <cell r="R605">
            <v>0</v>
          </cell>
        </row>
        <row r="606">
          <cell r="R606">
            <v>100000</v>
          </cell>
        </row>
        <row r="607">
          <cell r="R607">
            <v>0</v>
          </cell>
        </row>
        <row r="608">
          <cell r="R608">
            <v>7215544.6100000003</v>
          </cell>
        </row>
        <row r="609">
          <cell r="R609">
            <v>2003175</v>
          </cell>
        </row>
        <row r="610">
          <cell r="R610">
            <v>0</v>
          </cell>
        </row>
        <row r="611">
          <cell r="R611">
            <v>593143.4</v>
          </cell>
        </row>
        <row r="612">
          <cell r="R612">
            <v>1683406.6</v>
          </cell>
        </row>
        <row r="613">
          <cell r="R613">
            <v>297000</v>
          </cell>
        </row>
        <row r="614">
          <cell r="R614">
            <v>0</v>
          </cell>
        </row>
        <row r="615">
          <cell r="R615">
            <v>422775.5</v>
          </cell>
        </row>
        <row r="616">
          <cell r="R616">
            <v>845551</v>
          </cell>
        </row>
        <row r="617">
          <cell r="R617">
            <v>0</v>
          </cell>
        </row>
        <row r="618">
          <cell r="R618">
            <v>1979857.38</v>
          </cell>
        </row>
        <row r="619">
          <cell r="R619">
            <v>172797.19999999998</v>
          </cell>
        </row>
        <row r="620">
          <cell r="R620">
            <v>17276.849999999999</v>
          </cell>
        </row>
        <row r="621">
          <cell r="R621">
            <v>0</v>
          </cell>
        </row>
        <row r="622">
          <cell r="R622">
            <v>0</v>
          </cell>
        </row>
        <row r="623">
          <cell r="R623">
            <v>10918620.939999999</v>
          </cell>
        </row>
        <row r="624">
          <cell r="R624">
            <v>3069167.18</v>
          </cell>
        </row>
        <row r="625">
          <cell r="R625">
            <v>17177728.510000002</v>
          </cell>
        </row>
        <row r="626">
          <cell r="R626">
            <v>9903650.5399999991</v>
          </cell>
        </row>
        <row r="627">
          <cell r="R627">
            <v>630832.81999999995</v>
          </cell>
        </row>
        <row r="628">
          <cell r="R628">
            <v>567200</v>
          </cell>
        </row>
        <row r="630">
          <cell r="R630">
            <v>268248</v>
          </cell>
        </row>
        <row r="631">
          <cell r="R631">
            <v>256432</v>
          </cell>
        </row>
        <row r="632">
          <cell r="R632">
            <v>0</v>
          </cell>
        </row>
        <row r="633">
          <cell r="R633">
            <v>0</v>
          </cell>
        </row>
        <row r="634">
          <cell r="R634">
            <v>238840</v>
          </cell>
        </row>
        <row r="635">
          <cell r="R635">
            <v>0</v>
          </cell>
        </row>
        <row r="636">
          <cell r="R636">
            <v>50000</v>
          </cell>
        </row>
        <row r="637">
          <cell r="R637">
            <v>544500</v>
          </cell>
        </row>
        <row r="638">
          <cell r="R638">
            <v>223500</v>
          </cell>
        </row>
        <row r="639">
          <cell r="R639">
            <v>35000</v>
          </cell>
        </row>
        <row r="640">
          <cell r="R640">
            <v>163500</v>
          </cell>
        </row>
        <row r="641">
          <cell r="R641">
            <v>930000</v>
          </cell>
        </row>
        <row r="642">
          <cell r="R642">
            <v>65000</v>
          </cell>
        </row>
        <row r="643">
          <cell r="R643">
            <v>2524700</v>
          </cell>
        </row>
        <row r="644">
          <cell r="R644">
            <v>455000</v>
          </cell>
        </row>
        <row r="645">
          <cell r="R645">
            <v>60000</v>
          </cell>
        </row>
        <row r="646">
          <cell r="R646">
            <v>80000</v>
          </cell>
        </row>
        <row r="647">
          <cell r="R647">
            <v>0</v>
          </cell>
        </row>
        <row r="648">
          <cell r="R648">
            <v>2270000</v>
          </cell>
        </row>
        <row r="649">
          <cell r="R649">
            <v>580000</v>
          </cell>
        </row>
        <row r="650">
          <cell r="R650">
            <v>0</v>
          </cell>
        </row>
        <row r="651">
          <cell r="R651">
            <v>3282492</v>
          </cell>
        </row>
        <row r="652">
          <cell r="R652">
            <v>1336663.17</v>
          </cell>
        </row>
        <row r="653">
          <cell r="R653">
            <v>0</v>
          </cell>
        </row>
        <row r="654">
          <cell r="R654">
            <v>270111.65999999997</v>
          </cell>
        </row>
        <row r="655">
          <cell r="R655">
            <v>8320.4700000000012</v>
          </cell>
        </row>
        <row r="656">
          <cell r="R656">
            <v>149716.64000000001</v>
          </cell>
        </row>
        <row r="657">
          <cell r="R657">
            <v>2297.66</v>
          </cell>
        </row>
        <row r="658">
          <cell r="R658">
            <v>137524</v>
          </cell>
        </row>
        <row r="659">
          <cell r="R659">
            <v>48309.98</v>
          </cell>
        </row>
        <row r="660">
          <cell r="R660">
            <v>50175</v>
          </cell>
        </row>
        <row r="661">
          <cell r="R661">
            <v>27565.11</v>
          </cell>
        </row>
        <row r="662">
          <cell r="R662">
            <v>3517.4</v>
          </cell>
        </row>
        <row r="663">
          <cell r="R663">
            <v>0</v>
          </cell>
        </row>
        <row r="664">
          <cell r="R664">
            <v>1384980</v>
          </cell>
        </row>
        <row r="665">
          <cell r="R665">
            <v>0</v>
          </cell>
        </row>
        <row r="666">
          <cell r="R666">
            <v>231100</v>
          </cell>
        </row>
        <row r="667">
          <cell r="R667">
            <v>400000</v>
          </cell>
        </row>
        <row r="668">
          <cell r="R668">
            <v>0</v>
          </cell>
        </row>
        <row r="669">
          <cell r="R669">
            <v>48000</v>
          </cell>
        </row>
        <row r="670">
          <cell r="R670">
            <v>40000</v>
          </cell>
        </row>
        <row r="671">
          <cell r="R671">
            <v>37080</v>
          </cell>
        </row>
        <row r="672">
          <cell r="R672">
            <v>416000</v>
          </cell>
        </row>
        <row r="673">
          <cell r="R673">
            <v>47441.86</v>
          </cell>
        </row>
        <row r="674">
          <cell r="R674">
            <v>94050</v>
          </cell>
        </row>
        <row r="675">
          <cell r="R675">
            <v>12600</v>
          </cell>
        </row>
        <row r="676">
          <cell r="R676">
            <v>28800</v>
          </cell>
        </row>
        <row r="677">
          <cell r="R677">
            <v>9000</v>
          </cell>
        </row>
        <row r="678">
          <cell r="R678">
            <v>26600</v>
          </cell>
        </row>
        <row r="679">
          <cell r="R679">
            <v>453500</v>
          </cell>
        </row>
        <row r="680">
          <cell r="R680">
            <v>153300</v>
          </cell>
        </row>
        <row r="681">
          <cell r="R681">
            <v>525000</v>
          </cell>
        </row>
        <row r="682">
          <cell r="R682">
            <v>98000</v>
          </cell>
        </row>
        <row r="683">
          <cell r="R683">
            <v>525000</v>
          </cell>
        </row>
        <row r="684">
          <cell r="R684">
            <v>30000</v>
          </cell>
        </row>
        <row r="685">
          <cell r="R685">
            <v>0</v>
          </cell>
        </row>
        <row r="686">
          <cell r="R686">
            <v>0</v>
          </cell>
        </row>
        <row r="687">
          <cell r="R687">
            <v>50150</v>
          </cell>
        </row>
        <row r="688">
          <cell r="R688">
            <v>1000000</v>
          </cell>
        </row>
        <row r="689">
          <cell r="R689">
            <v>0</v>
          </cell>
        </row>
        <row r="690">
          <cell r="R690">
            <v>4388304</v>
          </cell>
        </row>
        <row r="691">
          <cell r="R691">
            <v>4123680.77</v>
          </cell>
        </row>
        <row r="692">
          <cell r="R692">
            <v>0</v>
          </cell>
        </row>
        <row r="693">
          <cell r="R693">
            <v>2400000</v>
          </cell>
        </row>
        <row r="694">
          <cell r="R694">
            <v>0</v>
          </cell>
        </row>
        <row r="695">
          <cell r="R695">
            <v>840000</v>
          </cell>
        </row>
        <row r="696">
          <cell r="R696">
            <v>349000</v>
          </cell>
        </row>
        <row r="697">
          <cell r="R697">
            <v>30000</v>
          </cell>
        </row>
        <row r="698">
          <cell r="R698">
            <v>24000</v>
          </cell>
        </row>
        <row r="699">
          <cell r="R699">
            <v>360000</v>
          </cell>
        </row>
        <row r="700">
          <cell r="R700">
            <v>48000</v>
          </cell>
        </row>
        <row r="701">
          <cell r="R701">
            <v>24000</v>
          </cell>
        </row>
        <row r="702">
          <cell r="R702">
            <v>25000</v>
          </cell>
        </row>
        <row r="703">
          <cell r="R703">
            <v>0</v>
          </cell>
        </row>
        <row r="704">
          <cell r="R704">
            <v>0</v>
          </cell>
        </row>
        <row r="705">
          <cell r="R705">
            <v>1408500</v>
          </cell>
        </row>
        <row r="706">
          <cell r="R706">
            <v>98000</v>
          </cell>
        </row>
        <row r="707">
          <cell r="R707">
            <v>5000</v>
          </cell>
        </row>
        <row r="708">
          <cell r="R708">
            <v>380000</v>
          </cell>
        </row>
        <row r="709">
          <cell r="R709">
            <v>0</v>
          </cell>
        </row>
        <row r="710">
          <cell r="R710">
            <v>84000</v>
          </cell>
        </row>
        <row r="711">
          <cell r="R711">
            <v>0</v>
          </cell>
        </row>
        <row r="712">
          <cell r="R712">
            <v>0</v>
          </cell>
        </row>
        <row r="713">
          <cell r="R713">
            <v>0</v>
          </cell>
        </row>
        <row r="714">
          <cell r="R714">
            <v>3700000</v>
          </cell>
        </row>
        <row r="715">
          <cell r="R715">
            <v>1000000</v>
          </cell>
        </row>
        <row r="716">
          <cell r="R716">
            <v>0</v>
          </cell>
        </row>
        <row r="717">
          <cell r="R717">
            <v>106400</v>
          </cell>
        </row>
        <row r="718">
          <cell r="R718">
            <v>428000</v>
          </cell>
        </row>
        <row r="719">
          <cell r="R719">
            <v>316668.02</v>
          </cell>
        </row>
        <row r="720">
          <cell r="R720">
            <v>100000</v>
          </cell>
        </row>
        <row r="721">
          <cell r="R721">
            <v>0</v>
          </cell>
        </row>
        <row r="722">
          <cell r="R722">
            <v>500000</v>
          </cell>
        </row>
        <row r="723">
          <cell r="R723">
            <v>0</v>
          </cell>
        </row>
        <row r="724">
          <cell r="R724">
            <v>300000</v>
          </cell>
        </row>
        <row r="725">
          <cell r="R725">
            <v>1200000</v>
          </cell>
        </row>
        <row r="726">
          <cell r="R726">
            <v>2375000</v>
          </cell>
        </row>
        <row r="727">
          <cell r="R727">
            <v>660000</v>
          </cell>
        </row>
        <row r="728">
          <cell r="R728">
            <v>335000</v>
          </cell>
        </row>
        <row r="729">
          <cell r="R729">
            <v>2140000</v>
          </cell>
        </row>
        <row r="730">
          <cell r="R730">
            <v>440000</v>
          </cell>
        </row>
        <row r="731">
          <cell r="R731">
            <v>500</v>
          </cell>
        </row>
        <row r="732">
          <cell r="R732">
            <v>1850000</v>
          </cell>
        </row>
        <row r="733">
          <cell r="R733">
            <v>10000</v>
          </cell>
        </row>
        <row r="734">
          <cell r="R734">
            <v>10000</v>
          </cell>
        </row>
        <row r="735">
          <cell r="R735">
            <v>5000</v>
          </cell>
        </row>
        <row r="736">
          <cell r="R736">
            <v>0</v>
          </cell>
        </row>
        <row r="737">
          <cell r="R737">
            <v>300000</v>
          </cell>
        </row>
        <row r="738">
          <cell r="R738">
            <v>50000</v>
          </cell>
        </row>
        <row r="739">
          <cell r="R739">
            <v>0</v>
          </cell>
        </row>
        <row r="740">
          <cell r="R740">
            <v>0</v>
          </cell>
        </row>
        <row r="741">
          <cell r="R741">
            <v>0</v>
          </cell>
        </row>
        <row r="742">
          <cell r="R742">
            <v>0</v>
          </cell>
        </row>
        <row r="743">
          <cell r="R743">
            <v>0</v>
          </cell>
        </row>
        <row r="744">
          <cell r="R744">
            <v>3385247.23</v>
          </cell>
        </row>
        <row r="745">
          <cell r="R745">
            <v>11359120.16</v>
          </cell>
        </row>
        <row r="746">
          <cell r="R746">
            <v>2290683.96</v>
          </cell>
        </row>
        <row r="747">
          <cell r="R747">
            <v>16844492.16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</sheetNames>
    <sheetDataSet>
      <sheetData sheetId="0"/>
      <sheetData sheetId="1"/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undation Take-Off"/>
      <sheetName val="Sheet Pile F-1"/>
      <sheetName val="Sheet Pile F-2"/>
      <sheetName val="Footing"/>
      <sheetName val="Slab-Main Bridge"/>
      <sheetName val="Formwork Footing"/>
      <sheetName val="Formwork Slab"/>
      <sheetName val="Bored Pile"/>
      <sheetName val="ไฟฟ้า"/>
      <sheetName val="Cover (Shop)"/>
      <sheetName val="PC Plank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สรุปราคา EE"/>
      <sheetName val="sum(อาคารหลัก A)"/>
      <sheetName val="อาคารหลัก A"/>
      <sheetName val="sum(อาคารจอดรถ A)"/>
      <sheetName val="อาคารจอดรถ A"/>
      <sheetName val="RACK WAY"/>
      <sheetName val="CABLE"/>
      <sheetName val="ใบสรุปราคา_EE"/>
      <sheetName val="sum(อาคารหลัก_A)"/>
      <sheetName val="อาคารหลัก_A"/>
      <sheetName val="sum(อาคารจอดรถ_A)"/>
      <sheetName val="อาคารจอดรถ_A"/>
      <sheetName val="RACK_WAY"/>
      <sheetName val="ใบสรุปราคา_EE2"/>
      <sheetName val="sum(อาคารหลัก_A)2"/>
      <sheetName val="อาคารหลัก_A2"/>
      <sheetName val="sum(อาคารจอดรถ_A)2"/>
      <sheetName val="อาคารจอดรถ_A2"/>
      <sheetName val="RACK_WAY2"/>
      <sheetName val="ใบสรุปราคา_EE1"/>
      <sheetName val="sum(อาคารหลัก_A)1"/>
      <sheetName val="อาคารหลัก_A1"/>
      <sheetName val="sum(อาคารจอดรถ_A)1"/>
      <sheetName val="อาคารจอดรถ_A1"/>
      <sheetName val="RACK_WAY1"/>
      <sheetName val="สรุป"/>
      <sheetName val="ปรับอากาศ(งานตกแต่งภายใน)"/>
      <sheetName val="10 ข้อมูลวัสดุ-ค่าดำเนิ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tmst"/>
      <sheetName val="สรุป"/>
      <sheetName val="List"/>
      <sheetName val="Revise MR"/>
      <sheetName val="โรงงาน"/>
      <sheetName val="สรุป (Temp)"/>
    </sheetNames>
    <sheetDataSet>
      <sheetData sheetId="0">
        <row r="10">
          <cell r="H10">
            <v>0</v>
          </cell>
          <cell r="R10">
            <v>0</v>
          </cell>
        </row>
        <row r="11">
          <cell r="H11">
            <v>0</v>
          </cell>
          <cell r="R11">
            <v>0</v>
          </cell>
        </row>
        <row r="12">
          <cell r="H12">
            <v>339996</v>
          </cell>
          <cell r="R12">
            <v>453328</v>
          </cell>
        </row>
        <row r="13">
          <cell r="H13">
            <v>170004</v>
          </cell>
          <cell r="R13">
            <v>226672</v>
          </cell>
        </row>
        <row r="14">
          <cell r="H14">
            <v>80000</v>
          </cell>
          <cell r="R14">
            <v>80000</v>
          </cell>
        </row>
        <row r="15">
          <cell r="H15">
            <v>0</v>
          </cell>
          <cell r="R15">
            <v>4000</v>
          </cell>
        </row>
        <row r="16">
          <cell r="H16">
            <v>155000</v>
          </cell>
          <cell r="R16">
            <v>155000</v>
          </cell>
        </row>
        <row r="17">
          <cell r="H17">
            <v>24906.54</v>
          </cell>
          <cell r="R17">
            <v>28000</v>
          </cell>
        </row>
        <row r="18">
          <cell r="H18">
            <v>46728.97</v>
          </cell>
          <cell r="R18">
            <v>50000</v>
          </cell>
        </row>
        <row r="19">
          <cell r="H19">
            <v>0</v>
          </cell>
          <cell r="R19">
            <v>0</v>
          </cell>
        </row>
        <row r="20">
          <cell r="H20">
            <v>0</v>
          </cell>
          <cell r="R20">
            <v>0</v>
          </cell>
        </row>
        <row r="21">
          <cell r="H21">
            <v>213671.66</v>
          </cell>
          <cell r="R21">
            <v>257350</v>
          </cell>
        </row>
        <row r="22">
          <cell r="H22">
            <v>0</v>
          </cell>
          <cell r="R22">
            <v>0</v>
          </cell>
        </row>
        <row r="23">
          <cell r="H23">
            <v>0</v>
          </cell>
          <cell r="R23">
            <v>0</v>
          </cell>
        </row>
        <row r="24">
          <cell r="H24">
            <v>180879</v>
          </cell>
          <cell r="R24">
            <v>185000</v>
          </cell>
        </row>
        <row r="25">
          <cell r="H25">
            <v>0</v>
          </cell>
          <cell r="R25">
            <v>144000</v>
          </cell>
        </row>
        <row r="26">
          <cell r="H26">
            <v>236281.78</v>
          </cell>
          <cell r="R26">
            <v>320000</v>
          </cell>
        </row>
        <row r="27">
          <cell r="H27">
            <v>90800</v>
          </cell>
          <cell r="R27">
            <v>90800</v>
          </cell>
        </row>
        <row r="28">
          <cell r="H28">
            <v>1043</v>
          </cell>
          <cell r="R28">
            <v>169950</v>
          </cell>
        </row>
        <row r="29">
          <cell r="H29">
            <v>85982.78</v>
          </cell>
          <cell r="R29">
            <v>276500</v>
          </cell>
        </row>
        <row r="30">
          <cell r="H30">
            <v>344241.12</v>
          </cell>
          <cell r="R30">
            <v>400000</v>
          </cell>
        </row>
        <row r="31">
          <cell r="H31">
            <v>14186</v>
          </cell>
          <cell r="R31">
            <v>35000</v>
          </cell>
        </row>
        <row r="32">
          <cell r="H32">
            <v>0</v>
          </cell>
          <cell r="R32">
            <v>0</v>
          </cell>
        </row>
        <row r="33">
          <cell r="H33">
            <v>25000</v>
          </cell>
          <cell r="R33">
            <v>260000</v>
          </cell>
        </row>
        <row r="34">
          <cell r="H34">
            <v>7413.36</v>
          </cell>
          <cell r="R34">
            <v>27420</v>
          </cell>
        </row>
        <row r="35">
          <cell r="H35">
            <v>137040.85</v>
          </cell>
          <cell r="R35">
            <v>475000</v>
          </cell>
        </row>
        <row r="36">
          <cell r="H36">
            <v>0</v>
          </cell>
          <cell r="R36">
            <v>312000</v>
          </cell>
        </row>
        <row r="37">
          <cell r="H37">
            <v>0</v>
          </cell>
          <cell r="R37">
            <v>0</v>
          </cell>
        </row>
        <row r="38">
          <cell r="H38">
            <v>0</v>
          </cell>
          <cell r="R38">
            <v>0</v>
          </cell>
        </row>
        <row r="39">
          <cell r="H39">
            <v>0</v>
          </cell>
          <cell r="R39">
            <v>45186.85</v>
          </cell>
        </row>
        <row r="40">
          <cell r="H40">
            <v>0</v>
          </cell>
          <cell r="R40">
            <v>230785</v>
          </cell>
        </row>
        <row r="41">
          <cell r="H41">
            <v>0</v>
          </cell>
          <cell r="R41">
            <v>277376.81</v>
          </cell>
        </row>
        <row r="42">
          <cell r="H42">
            <v>0</v>
          </cell>
          <cell r="R42">
            <v>0</v>
          </cell>
        </row>
        <row r="43">
          <cell r="H43">
            <v>0</v>
          </cell>
          <cell r="R43">
            <v>0</v>
          </cell>
        </row>
        <row r="44">
          <cell r="H44">
            <v>0</v>
          </cell>
          <cell r="R44">
            <v>0</v>
          </cell>
        </row>
        <row r="45">
          <cell r="H45">
            <v>0</v>
          </cell>
          <cell r="R45">
            <v>0</v>
          </cell>
        </row>
        <row r="46">
          <cell r="H46">
            <v>0</v>
          </cell>
          <cell r="R46">
            <v>0</v>
          </cell>
        </row>
        <row r="47">
          <cell r="H47">
            <v>0</v>
          </cell>
          <cell r="R47">
            <v>135184.24</v>
          </cell>
        </row>
        <row r="48">
          <cell r="H48">
            <v>0</v>
          </cell>
          <cell r="R48">
            <v>51871.25</v>
          </cell>
        </row>
        <row r="49">
          <cell r="H49">
            <v>0</v>
          </cell>
          <cell r="R49">
            <v>0</v>
          </cell>
        </row>
        <row r="50">
          <cell r="H50">
            <v>0</v>
          </cell>
          <cell r="R50">
            <v>0</v>
          </cell>
        </row>
        <row r="51">
          <cell r="H51">
            <v>1420048.5</v>
          </cell>
          <cell r="R51">
            <v>1500000</v>
          </cell>
        </row>
        <row r="52">
          <cell r="H52">
            <v>0</v>
          </cell>
          <cell r="R52">
            <v>900000</v>
          </cell>
        </row>
        <row r="53">
          <cell r="H53">
            <v>0</v>
          </cell>
          <cell r="R53">
            <v>375000</v>
          </cell>
        </row>
        <row r="54">
          <cell r="H54">
            <v>24197</v>
          </cell>
          <cell r="R54">
            <v>30000</v>
          </cell>
        </row>
        <row r="55">
          <cell r="H55">
            <v>0</v>
          </cell>
          <cell r="R55">
            <v>0</v>
          </cell>
        </row>
        <row r="56">
          <cell r="H56">
            <v>0</v>
          </cell>
          <cell r="R56">
            <v>72000</v>
          </cell>
        </row>
        <row r="57">
          <cell r="H57">
            <v>33000</v>
          </cell>
          <cell r="R57">
            <v>360000</v>
          </cell>
        </row>
        <row r="58">
          <cell r="H58">
            <v>0</v>
          </cell>
          <cell r="R58">
            <v>116000</v>
          </cell>
        </row>
        <row r="59">
          <cell r="H59">
            <v>33918.400000000001</v>
          </cell>
          <cell r="R59">
            <v>34000</v>
          </cell>
        </row>
        <row r="60">
          <cell r="H60">
            <v>0</v>
          </cell>
          <cell r="R60">
            <v>0</v>
          </cell>
        </row>
        <row r="61">
          <cell r="H61">
            <v>77214</v>
          </cell>
          <cell r="R61">
            <v>166331.18</v>
          </cell>
        </row>
        <row r="62">
          <cell r="H62">
            <v>0</v>
          </cell>
          <cell r="R62">
            <v>135000</v>
          </cell>
        </row>
        <row r="63">
          <cell r="H63">
            <v>0</v>
          </cell>
          <cell r="R63">
            <v>50000</v>
          </cell>
        </row>
        <row r="64">
          <cell r="H64">
            <v>0</v>
          </cell>
          <cell r="R64">
            <v>65000</v>
          </cell>
        </row>
        <row r="65">
          <cell r="H65">
            <v>0</v>
          </cell>
          <cell r="R65">
            <v>5000</v>
          </cell>
        </row>
        <row r="66">
          <cell r="H66">
            <v>0</v>
          </cell>
          <cell r="R66">
            <v>96000</v>
          </cell>
        </row>
        <row r="67">
          <cell r="H67">
            <v>0</v>
          </cell>
          <cell r="R67">
            <v>98653.06</v>
          </cell>
        </row>
        <row r="68">
          <cell r="H68">
            <v>0</v>
          </cell>
          <cell r="R68">
            <v>331200.03999999998</v>
          </cell>
        </row>
        <row r="69">
          <cell r="H69">
            <v>19380</v>
          </cell>
          <cell r="R69">
            <v>203880</v>
          </cell>
        </row>
        <row r="70">
          <cell r="H70">
            <v>407255</v>
          </cell>
          <cell r="R70">
            <v>407255</v>
          </cell>
        </row>
        <row r="71">
          <cell r="H71">
            <v>0</v>
          </cell>
          <cell r="R71">
            <v>24000</v>
          </cell>
        </row>
        <row r="72">
          <cell r="H72">
            <v>0</v>
          </cell>
          <cell r="R72">
            <v>0</v>
          </cell>
        </row>
        <row r="73">
          <cell r="H73">
            <v>0</v>
          </cell>
          <cell r="R73">
            <v>0</v>
          </cell>
        </row>
        <row r="74">
          <cell r="H74">
            <v>0</v>
          </cell>
          <cell r="R74">
            <v>0</v>
          </cell>
        </row>
        <row r="75">
          <cell r="H75">
            <v>708</v>
          </cell>
          <cell r="R75">
            <v>24000</v>
          </cell>
        </row>
        <row r="76">
          <cell r="H76">
            <v>0</v>
          </cell>
          <cell r="R76">
            <v>0</v>
          </cell>
        </row>
        <row r="77">
          <cell r="H77">
            <v>76116.83</v>
          </cell>
          <cell r="R77">
            <v>115000</v>
          </cell>
        </row>
        <row r="78">
          <cell r="H78">
            <v>0</v>
          </cell>
          <cell r="R78">
            <v>0</v>
          </cell>
        </row>
        <row r="79">
          <cell r="H79">
            <v>0</v>
          </cell>
          <cell r="R79">
            <v>0</v>
          </cell>
        </row>
        <row r="80">
          <cell r="H80">
            <v>77200</v>
          </cell>
          <cell r="R80">
            <v>77200</v>
          </cell>
        </row>
        <row r="81">
          <cell r="H81">
            <v>0</v>
          </cell>
          <cell r="R81">
            <v>30000</v>
          </cell>
        </row>
        <row r="82">
          <cell r="H82">
            <v>40000</v>
          </cell>
          <cell r="R82">
            <v>40000</v>
          </cell>
        </row>
        <row r="83">
          <cell r="H83">
            <v>0</v>
          </cell>
          <cell r="R83">
            <v>0</v>
          </cell>
        </row>
        <row r="84">
          <cell r="H84">
            <v>0</v>
          </cell>
          <cell r="R84">
            <v>0</v>
          </cell>
        </row>
        <row r="85">
          <cell r="H85">
            <v>1500000</v>
          </cell>
          <cell r="R85">
            <v>1500000</v>
          </cell>
        </row>
        <row r="86">
          <cell r="H86">
            <v>0</v>
          </cell>
          <cell r="R86">
            <v>0</v>
          </cell>
        </row>
        <row r="87">
          <cell r="H87">
            <v>45000</v>
          </cell>
          <cell r="R87">
            <v>45000</v>
          </cell>
        </row>
        <row r="88">
          <cell r="H88">
            <v>149000</v>
          </cell>
          <cell r="R88">
            <v>149000</v>
          </cell>
        </row>
        <row r="89">
          <cell r="H89">
            <v>0</v>
          </cell>
          <cell r="R89">
            <v>0</v>
          </cell>
        </row>
        <row r="90">
          <cell r="H90">
            <v>59928.4</v>
          </cell>
          <cell r="R90">
            <v>225994</v>
          </cell>
        </row>
        <row r="91">
          <cell r="H91">
            <v>18900</v>
          </cell>
          <cell r="R91">
            <v>78828.5</v>
          </cell>
        </row>
        <row r="92">
          <cell r="H92">
            <v>377317.5</v>
          </cell>
          <cell r="R92">
            <v>377317.5</v>
          </cell>
        </row>
        <row r="93">
          <cell r="H93">
            <v>0</v>
          </cell>
          <cell r="R93">
            <v>66800</v>
          </cell>
        </row>
        <row r="94">
          <cell r="H94">
            <v>316600</v>
          </cell>
          <cell r="R94">
            <v>316600</v>
          </cell>
        </row>
        <row r="95">
          <cell r="H95">
            <v>0</v>
          </cell>
          <cell r="R95">
            <v>0</v>
          </cell>
        </row>
        <row r="96">
          <cell r="H96">
            <v>0</v>
          </cell>
          <cell r="R96">
            <v>70000</v>
          </cell>
        </row>
        <row r="97">
          <cell r="H97">
            <v>0</v>
          </cell>
          <cell r="R97">
            <v>0</v>
          </cell>
        </row>
        <row r="98">
          <cell r="H98">
            <v>0</v>
          </cell>
          <cell r="R98">
            <v>100000</v>
          </cell>
        </row>
        <row r="99">
          <cell r="H99">
            <v>9577.48</v>
          </cell>
          <cell r="R99">
            <v>10000</v>
          </cell>
        </row>
        <row r="100">
          <cell r="H100">
            <v>254220.56</v>
          </cell>
          <cell r="R100">
            <v>254220.56</v>
          </cell>
        </row>
        <row r="101">
          <cell r="H101">
            <v>0</v>
          </cell>
          <cell r="R101">
            <v>0</v>
          </cell>
        </row>
        <row r="102">
          <cell r="H102">
            <v>0</v>
          </cell>
          <cell r="R102">
            <v>0</v>
          </cell>
        </row>
        <row r="103">
          <cell r="H103">
            <v>0</v>
          </cell>
          <cell r="R103">
            <v>0</v>
          </cell>
        </row>
        <row r="104">
          <cell r="H104">
            <v>0</v>
          </cell>
          <cell r="R104">
            <v>0</v>
          </cell>
        </row>
        <row r="105">
          <cell r="H105">
            <v>100000</v>
          </cell>
          <cell r="R105">
            <v>100000</v>
          </cell>
        </row>
        <row r="106">
          <cell r="H106">
            <v>0</v>
          </cell>
          <cell r="R106">
            <v>0</v>
          </cell>
        </row>
        <row r="107">
          <cell r="H107">
            <v>0</v>
          </cell>
          <cell r="R107">
            <v>0</v>
          </cell>
        </row>
        <row r="108">
          <cell r="H108">
            <v>2337000</v>
          </cell>
          <cell r="R108">
            <v>2337000</v>
          </cell>
        </row>
        <row r="109">
          <cell r="H109">
            <v>0</v>
          </cell>
          <cell r="R109">
            <v>0</v>
          </cell>
        </row>
        <row r="110">
          <cell r="H110">
            <v>60000</v>
          </cell>
          <cell r="R110">
            <v>60000</v>
          </cell>
        </row>
        <row r="111">
          <cell r="H111">
            <v>0</v>
          </cell>
          <cell r="R111">
            <v>0</v>
          </cell>
        </row>
        <row r="112">
          <cell r="H112">
            <v>19360</v>
          </cell>
          <cell r="R112">
            <v>19360</v>
          </cell>
        </row>
        <row r="113">
          <cell r="H113">
            <v>0</v>
          </cell>
          <cell r="R113">
            <v>1698663.86</v>
          </cell>
        </row>
        <row r="114">
          <cell r="H114">
            <v>0</v>
          </cell>
          <cell r="R114">
            <v>1233526.1399999999</v>
          </cell>
        </row>
        <row r="115">
          <cell r="H115">
            <v>0</v>
          </cell>
          <cell r="R115">
            <v>0</v>
          </cell>
        </row>
        <row r="116">
          <cell r="H116">
            <v>0</v>
          </cell>
          <cell r="R116">
            <v>1756442.28</v>
          </cell>
        </row>
        <row r="117">
          <cell r="H117">
            <v>0</v>
          </cell>
          <cell r="R117">
            <v>382745.7</v>
          </cell>
        </row>
        <row r="118">
          <cell r="H118">
            <v>0</v>
          </cell>
          <cell r="R118">
            <v>0</v>
          </cell>
        </row>
        <row r="119">
          <cell r="H119">
            <v>0</v>
          </cell>
          <cell r="R119">
            <v>0</v>
          </cell>
        </row>
        <row r="120">
          <cell r="H120">
            <v>0</v>
          </cell>
          <cell r="R120">
            <v>0</v>
          </cell>
        </row>
        <row r="121">
          <cell r="H121">
            <v>219827</v>
          </cell>
          <cell r="R121">
            <v>219827</v>
          </cell>
        </row>
        <row r="122">
          <cell r="H122">
            <v>351000</v>
          </cell>
          <cell r="R122">
            <v>351000</v>
          </cell>
        </row>
        <row r="123">
          <cell r="H123">
            <v>540000</v>
          </cell>
          <cell r="R123">
            <v>540000</v>
          </cell>
        </row>
        <row r="124">
          <cell r="H124">
            <v>52500</v>
          </cell>
          <cell r="R124">
            <v>52500</v>
          </cell>
        </row>
        <row r="125">
          <cell r="H125">
            <v>0</v>
          </cell>
          <cell r="R125">
            <v>0</v>
          </cell>
          <cell r="Z125" t="str">
            <v>Anchor Frame</v>
          </cell>
        </row>
        <row r="126">
          <cell r="H126">
            <v>129683.97</v>
          </cell>
          <cell r="R126">
            <v>129683.97</v>
          </cell>
          <cell r="Z126" t="str">
            <v>Anchor Frame</v>
          </cell>
        </row>
        <row r="127">
          <cell r="H127">
            <v>0</v>
          </cell>
          <cell r="R127">
            <v>0</v>
          </cell>
          <cell r="Z127" t="str">
            <v>Anchor Frame</v>
          </cell>
        </row>
        <row r="128">
          <cell r="H128">
            <v>0</v>
          </cell>
          <cell r="R128">
            <v>0</v>
          </cell>
          <cell r="Z128" t="str">
            <v>Anchor Frame</v>
          </cell>
        </row>
        <row r="129">
          <cell r="H129">
            <v>0</v>
          </cell>
          <cell r="R129">
            <v>0</v>
          </cell>
        </row>
        <row r="130">
          <cell r="H130">
            <v>0</v>
          </cell>
          <cell r="R130">
            <v>112000</v>
          </cell>
        </row>
        <row r="131">
          <cell r="H131">
            <v>0</v>
          </cell>
          <cell r="R131">
            <v>0</v>
          </cell>
          <cell r="Z131" t="str">
            <v>Column</v>
          </cell>
        </row>
        <row r="132">
          <cell r="H132">
            <v>42704.39</v>
          </cell>
          <cell r="R132">
            <v>42704.4</v>
          </cell>
          <cell r="Z132" t="str">
            <v>Column Modification 1</v>
          </cell>
        </row>
        <row r="133">
          <cell r="H133">
            <v>123601.44</v>
          </cell>
          <cell r="R133">
            <v>123601.44</v>
          </cell>
          <cell r="Z133" t="str">
            <v>New Column</v>
          </cell>
        </row>
        <row r="134">
          <cell r="H134">
            <v>131668.26</v>
          </cell>
          <cell r="R134">
            <v>131668.26</v>
          </cell>
          <cell r="Z134" t="str">
            <v>New Column</v>
          </cell>
        </row>
        <row r="135">
          <cell r="H135">
            <v>0</v>
          </cell>
          <cell r="R135">
            <v>0</v>
          </cell>
          <cell r="Z135" t="str">
            <v>Cross Girder</v>
          </cell>
        </row>
        <row r="136">
          <cell r="H136">
            <v>115943.46</v>
          </cell>
          <cell r="R136">
            <v>115943.45999999999</v>
          </cell>
          <cell r="Z136" t="str">
            <v>New Cross Girder</v>
          </cell>
        </row>
        <row r="137">
          <cell r="H137">
            <v>0</v>
          </cell>
          <cell r="R137">
            <v>0</v>
          </cell>
          <cell r="Z137" t="str">
            <v>Cross Girder</v>
          </cell>
        </row>
        <row r="138">
          <cell r="H138">
            <v>0</v>
          </cell>
          <cell r="R138">
            <v>0</v>
          </cell>
          <cell r="Z138" t="str">
            <v>Plate Girder</v>
          </cell>
        </row>
        <row r="139">
          <cell r="H139">
            <v>503339.38</v>
          </cell>
          <cell r="R139">
            <v>503339.4</v>
          </cell>
          <cell r="Z139" t="str">
            <v>25 m Girder Modification</v>
          </cell>
        </row>
        <row r="140">
          <cell r="H140">
            <v>408560.84</v>
          </cell>
          <cell r="R140">
            <v>408560.84</v>
          </cell>
          <cell r="Z140" t="str">
            <v>45 m Girder Modification</v>
          </cell>
        </row>
        <row r="141">
          <cell r="H141">
            <v>454249.28</v>
          </cell>
          <cell r="R141">
            <v>454249.28</v>
          </cell>
          <cell r="Z141" t="str">
            <v>45 m Girder Modification</v>
          </cell>
        </row>
        <row r="142">
          <cell r="H142">
            <v>20026.759999999998</v>
          </cell>
          <cell r="R142">
            <v>20026.759999999998</v>
          </cell>
          <cell r="Z142" t="str">
            <v>Plate Girder</v>
          </cell>
        </row>
        <row r="143">
          <cell r="H143">
            <v>0</v>
          </cell>
          <cell r="R143">
            <v>0</v>
          </cell>
          <cell r="Z143" t="str">
            <v>Bracing</v>
          </cell>
        </row>
        <row r="144">
          <cell r="H144">
            <v>113399.56</v>
          </cell>
          <cell r="R144">
            <v>113399.57</v>
          </cell>
          <cell r="Z144" t="str">
            <v>Bracing modification 1</v>
          </cell>
        </row>
        <row r="145">
          <cell r="H145">
            <v>0</v>
          </cell>
          <cell r="R145">
            <v>0</v>
          </cell>
          <cell r="Z145" t="str">
            <v>Bracing</v>
          </cell>
        </row>
        <row r="146">
          <cell r="H146">
            <v>0</v>
          </cell>
          <cell r="R146">
            <v>0</v>
          </cell>
          <cell r="Z146" t="str">
            <v>Shoe</v>
          </cell>
        </row>
        <row r="147">
          <cell r="H147">
            <v>0</v>
          </cell>
          <cell r="R147">
            <v>0</v>
          </cell>
          <cell r="Z147" t="str">
            <v>Shoe</v>
          </cell>
        </row>
        <row r="148">
          <cell r="H148">
            <v>0</v>
          </cell>
          <cell r="R148">
            <v>0</v>
          </cell>
          <cell r="Z148" t="str">
            <v>x</v>
          </cell>
        </row>
        <row r="149">
          <cell r="H149">
            <v>40360</v>
          </cell>
          <cell r="R149">
            <v>313475</v>
          </cell>
          <cell r="Z149" t="str">
            <v>Blasting of stud (old)</v>
          </cell>
        </row>
        <row r="150">
          <cell r="H150">
            <v>19415</v>
          </cell>
          <cell r="R150">
            <v>19415</v>
          </cell>
          <cell r="Z150" t="str">
            <v>Stud Welding</v>
          </cell>
        </row>
        <row r="151">
          <cell r="H151">
            <v>1898.4</v>
          </cell>
          <cell r="R151">
            <v>1898.4</v>
          </cell>
          <cell r="Z151" t="str">
            <v>Stud Welding</v>
          </cell>
        </row>
        <row r="152">
          <cell r="H152">
            <v>197000</v>
          </cell>
          <cell r="R152">
            <v>197000</v>
          </cell>
          <cell r="Z152" t="str">
            <v>Mat</v>
          </cell>
        </row>
        <row r="153">
          <cell r="H153">
            <v>0</v>
          </cell>
          <cell r="R153">
            <v>11476.36</v>
          </cell>
          <cell r="Z153" t="str">
            <v>Install</v>
          </cell>
        </row>
        <row r="154">
          <cell r="H154">
            <v>0</v>
          </cell>
          <cell r="R154">
            <v>0</v>
          </cell>
        </row>
        <row r="155">
          <cell r="H155">
            <v>5824</v>
          </cell>
          <cell r="R155">
            <v>10954.44</v>
          </cell>
        </row>
        <row r="156">
          <cell r="H156">
            <v>274244.88</v>
          </cell>
          <cell r="R156">
            <v>275000</v>
          </cell>
        </row>
        <row r="157">
          <cell r="H157">
            <v>3808</v>
          </cell>
          <cell r="R157">
            <v>9253.44</v>
          </cell>
        </row>
        <row r="158">
          <cell r="H158">
            <v>43560</v>
          </cell>
          <cell r="R158">
            <v>43560</v>
          </cell>
        </row>
        <row r="159">
          <cell r="H159">
            <v>0</v>
          </cell>
          <cell r="R159">
            <v>0</v>
          </cell>
        </row>
        <row r="160">
          <cell r="H160">
            <v>166320</v>
          </cell>
          <cell r="R160">
            <v>216320</v>
          </cell>
        </row>
        <row r="161">
          <cell r="H161">
            <v>22560</v>
          </cell>
          <cell r="R161">
            <v>52800</v>
          </cell>
        </row>
        <row r="162">
          <cell r="H162">
            <v>14000</v>
          </cell>
          <cell r="R162">
            <v>16800</v>
          </cell>
        </row>
        <row r="163">
          <cell r="H163">
            <v>14000</v>
          </cell>
          <cell r="R163">
            <v>16800</v>
          </cell>
        </row>
        <row r="164">
          <cell r="H164">
            <v>1500</v>
          </cell>
          <cell r="R164">
            <v>1800</v>
          </cell>
        </row>
        <row r="165">
          <cell r="H165">
            <v>1500</v>
          </cell>
          <cell r="R165">
            <v>1800</v>
          </cell>
        </row>
        <row r="166">
          <cell r="H166">
            <v>0</v>
          </cell>
          <cell r="R166">
            <v>4994.72</v>
          </cell>
        </row>
        <row r="167">
          <cell r="H167">
            <v>0</v>
          </cell>
          <cell r="R167">
            <v>5165.84</v>
          </cell>
        </row>
        <row r="168">
          <cell r="H168">
            <v>0</v>
          </cell>
          <cell r="R168">
            <v>1272.5999999999999</v>
          </cell>
        </row>
        <row r="169">
          <cell r="H169">
            <v>0</v>
          </cell>
          <cell r="R169">
            <v>0</v>
          </cell>
        </row>
        <row r="170">
          <cell r="H170">
            <v>0</v>
          </cell>
          <cell r="R170">
            <v>1516602.5</v>
          </cell>
        </row>
        <row r="171">
          <cell r="H171">
            <v>0</v>
          </cell>
          <cell r="R171">
            <v>173326</v>
          </cell>
        </row>
        <row r="172">
          <cell r="H172">
            <v>0</v>
          </cell>
          <cell r="R172">
            <v>0</v>
          </cell>
        </row>
        <row r="173">
          <cell r="H173">
            <v>0</v>
          </cell>
          <cell r="R173">
            <v>3193794.2</v>
          </cell>
        </row>
        <row r="174">
          <cell r="H174">
            <v>10200</v>
          </cell>
          <cell r="R174">
            <v>10200</v>
          </cell>
        </row>
        <row r="175">
          <cell r="H175">
            <v>262525.8</v>
          </cell>
          <cell r="R175">
            <v>262525.8</v>
          </cell>
        </row>
        <row r="176">
          <cell r="H176">
            <v>0</v>
          </cell>
          <cell r="R176">
            <v>0</v>
          </cell>
        </row>
        <row r="177">
          <cell r="H177">
            <v>1197840</v>
          </cell>
          <cell r="R177">
            <v>1736000</v>
          </cell>
        </row>
        <row r="178">
          <cell r="H178">
            <v>0</v>
          </cell>
          <cell r="R178">
            <v>0</v>
          </cell>
        </row>
        <row r="179">
          <cell r="H179">
            <v>0</v>
          </cell>
          <cell r="R179">
            <v>0</v>
          </cell>
        </row>
        <row r="180">
          <cell r="H180">
            <v>0</v>
          </cell>
          <cell r="R180">
            <v>603000</v>
          </cell>
        </row>
        <row r="181">
          <cell r="H181">
            <v>63000</v>
          </cell>
          <cell r="R181">
            <v>63000</v>
          </cell>
          <cell r="Z181" t="str">
            <v>Column Modification 4 (Demolition &amp; Install Drainage)</v>
          </cell>
        </row>
        <row r="182">
          <cell r="H182">
            <v>65700</v>
          </cell>
          <cell r="R182">
            <v>65700</v>
          </cell>
          <cell r="Z182" t="str">
            <v>Column Modification 3 (Install Drainage)</v>
          </cell>
        </row>
        <row r="183">
          <cell r="H183">
            <v>9000</v>
          </cell>
          <cell r="R183">
            <v>9000</v>
          </cell>
          <cell r="Z183" t="str">
            <v>Column Modification 3 (Install Drainage)</v>
          </cell>
        </row>
        <row r="184">
          <cell r="H184">
            <v>0</v>
          </cell>
          <cell r="R184">
            <v>0</v>
          </cell>
        </row>
        <row r="185">
          <cell r="H185">
            <v>0</v>
          </cell>
          <cell r="R185">
            <v>435000</v>
          </cell>
        </row>
        <row r="186">
          <cell r="H186">
            <v>0</v>
          </cell>
          <cell r="R186">
            <v>375000</v>
          </cell>
        </row>
        <row r="187">
          <cell r="H187">
            <v>0</v>
          </cell>
          <cell r="R187">
            <v>240000</v>
          </cell>
        </row>
        <row r="188">
          <cell r="H188">
            <v>0</v>
          </cell>
          <cell r="R188">
            <v>0</v>
          </cell>
        </row>
        <row r="189">
          <cell r="H189">
            <v>0</v>
          </cell>
          <cell r="R189">
            <v>1097250</v>
          </cell>
        </row>
        <row r="190">
          <cell r="H190">
            <v>0</v>
          </cell>
          <cell r="R190">
            <v>37100</v>
          </cell>
        </row>
        <row r="191">
          <cell r="H191">
            <v>0</v>
          </cell>
          <cell r="R191">
            <v>612250</v>
          </cell>
        </row>
        <row r="192">
          <cell r="H192">
            <v>0</v>
          </cell>
          <cell r="R192">
            <v>51360</v>
          </cell>
        </row>
        <row r="193">
          <cell r="H193">
            <v>0</v>
          </cell>
          <cell r="R193">
            <v>18000</v>
          </cell>
        </row>
        <row r="194">
          <cell r="H194">
            <v>0</v>
          </cell>
          <cell r="R194">
            <v>48000</v>
          </cell>
        </row>
        <row r="195">
          <cell r="H195">
            <v>0</v>
          </cell>
          <cell r="R195">
            <v>0</v>
          </cell>
        </row>
        <row r="196">
          <cell r="H196">
            <v>0</v>
          </cell>
          <cell r="R196">
            <v>1700000</v>
          </cell>
        </row>
        <row r="197">
          <cell r="H197">
            <v>0</v>
          </cell>
          <cell r="R197">
            <v>0</v>
          </cell>
        </row>
        <row r="198">
          <cell r="H198">
            <v>0</v>
          </cell>
          <cell r="R198">
            <v>0</v>
          </cell>
        </row>
        <row r="199">
          <cell r="H199">
            <v>0</v>
          </cell>
          <cell r="R199">
            <v>0</v>
          </cell>
        </row>
        <row r="200">
          <cell r="H200">
            <v>0</v>
          </cell>
          <cell r="R200">
            <v>0</v>
          </cell>
        </row>
        <row r="201">
          <cell r="H201">
            <v>0</v>
          </cell>
          <cell r="R201">
            <v>0</v>
          </cell>
        </row>
        <row r="202">
          <cell r="H202">
            <v>0</v>
          </cell>
          <cell r="R202">
            <v>0</v>
          </cell>
        </row>
        <row r="203">
          <cell r="H203">
            <v>0</v>
          </cell>
          <cell r="R203">
            <v>0</v>
          </cell>
        </row>
        <row r="204">
          <cell r="H204">
            <v>0</v>
          </cell>
          <cell r="R204">
            <v>0</v>
          </cell>
        </row>
        <row r="205">
          <cell r="H205">
            <v>0</v>
          </cell>
          <cell r="R205">
            <v>979072.5</v>
          </cell>
        </row>
        <row r="206">
          <cell r="H206">
            <v>0</v>
          </cell>
          <cell r="R206">
            <v>0</v>
          </cell>
        </row>
        <row r="207">
          <cell r="H207">
            <v>0</v>
          </cell>
          <cell r="R207">
            <v>150000</v>
          </cell>
        </row>
        <row r="208">
          <cell r="H208">
            <v>0</v>
          </cell>
          <cell r="R208">
            <v>104500</v>
          </cell>
        </row>
        <row r="209">
          <cell r="H209">
            <v>0</v>
          </cell>
          <cell r="R209">
            <v>50000</v>
          </cell>
        </row>
        <row r="210">
          <cell r="H210">
            <v>0</v>
          </cell>
          <cell r="R210">
            <v>200000</v>
          </cell>
        </row>
        <row r="211">
          <cell r="H211">
            <v>0</v>
          </cell>
          <cell r="R211">
            <v>0</v>
          </cell>
        </row>
        <row r="212">
          <cell r="H212">
            <v>0</v>
          </cell>
          <cell r="R212">
            <v>883050</v>
          </cell>
        </row>
        <row r="213">
          <cell r="H213">
            <v>0</v>
          </cell>
          <cell r="R213">
            <v>436800</v>
          </cell>
        </row>
        <row r="214">
          <cell r="H214">
            <v>0</v>
          </cell>
          <cell r="R214">
            <v>438700</v>
          </cell>
        </row>
        <row r="215">
          <cell r="H215">
            <v>0</v>
          </cell>
          <cell r="R215">
            <v>126000</v>
          </cell>
          <cell r="Z215" t="str">
            <v>At Grade</v>
          </cell>
        </row>
        <row r="216">
          <cell r="H216">
            <v>0</v>
          </cell>
          <cell r="R216">
            <v>0</v>
          </cell>
          <cell r="Z216" t="str">
            <v>Approach</v>
          </cell>
        </row>
        <row r="217">
          <cell r="H217">
            <v>0</v>
          </cell>
          <cell r="R217">
            <v>0</v>
          </cell>
          <cell r="Z217" t="str">
            <v>Approach</v>
          </cell>
        </row>
        <row r="218">
          <cell r="H218">
            <v>693500</v>
          </cell>
          <cell r="R218">
            <v>693500</v>
          </cell>
          <cell r="Z218" t="str">
            <v>Approach</v>
          </cell>
        </row>
        <row r="219">
          <cell r="H219">
            <v>0</v>
          </cell>
          <cell r="R219">
            <v>0</v>
          </cell>
          <cell r="Z219" t="str">
            <v>Approach</v>
          </cell>
        </row>
        <row r="220">
          <cell r="H220">
            <v>0</v>
          </cell>
          <cell r="R220">
            <v>595314.9</v>
          </cell>
          <cell r="Z220" t="str">
            <v>Approach</v>
          </cell>
        </row>
        <row r="221">
          <cell r="H221">
            <v>0</v>
          </cell>
          <cell r="R221">
            <v>480000</v>
          </cell>
          <cell r="Z221" t="str">
            <v>Approach</v>
          </cell>
        </row>
        <row r="222">
          <cell r="H222">
            <v>0</v>
          </cell>
          <cell r="R222">
            <v>90000</v>
          </cell>
          <cell r="Z222" t="str">
            <v>Approach</v>
          </cell>
        </row>
        <row r="223">
          <cell r="H223">
            <v>0</v>
          </cell>
          <cell r="R223">
            <v>682360</v>
          </cell>
          <cell r="Z223" t="str">
            <v>Approach</v>
          </cell>
        </row>
        <row r="224">
          <cell r="H224">
            <v>0</v>
          </cell>
          <cell r="R224">
            <v>333216</v>
          </cell>
          <cell r="Z224" t="str">
            <v>Approach</v>
          </cell>
        </row>
        <row r="225">
          <cell r="H225">
            <v>0</v>
          </cell>
          <cell r="R225">
            <v>0</v>
          </cell>
          <cell r="Z225" t="str">
            <v>Approach</v>
          </cell>
        </row>
        <row r="226">
          <cell r="H226">
            <v>1076280</v>
          </cell>
          <cell r="R226">
            <v>1076280</v>
          </cell>
          <cell r="Z226" t="str">
            <v>Approach</v>
          </cell>
        </row>
        <row r="227">
          <cell r="H227">
            <v>828600</v>
          </cell>
          <cell r="R227">
            <v>828600</v>
          </cell>
          <cell r="Z227" t="str">
            <v>Approach</v>
          </cell>
        </row>
        <row r="228">
          <cell r="H228">
            <v>54120</v>
          </cell>
          <cell r="R228">
            <v>55440</v>
          </cell>
          <cell r="Z228" t="str">
            <v>Approach</v>
          </cell>
        </row>
        <row r="229">
          <cell r="H229">
            <v>0</v>
          </cell>
          <cell r="R229">
            <v>183468.75</v>
          </cell>
          <cell r="Z229" t="str">
            <v>Approach</v>
          </cell>
        </row>
        <row r="230">
          <cell r="H230">
            <v>0</v>
          </cell>
          <cell r="R230">
            <v>4637.5</v>
          </cell>
          <cell r="Z230" t="str">
            <v>Approach</v>
          </cell>
        </row>
        <row r="231">
          <cell r="H231">
            <v>0</v>
          </cell>
          <cell r="R231">
            <v>120125</v>
          </cell>
          <cell r="Z231" t="str">
            <v>Approach</v>
          </cell>
        </row>
        <row r="232">
          <cell r="H232">
            <v>0</v>
          </cell>
          <cell r="R232">
            <v>3600</v>
          </cell>
          <cell r="Z232" t="str">
            <v>Approach</v>
          </cell>
        </row>
        <row r="233">
          <cell r="H233">
            <v>0</v>
          </cell>
          <cell r="R233">
            <v>9309</v>
          </cell>
          <cell r="Z233" t="str">
            <v>Approach</v>
          </cell>
        </row>
        <row r="234">
          <cell r="H234">
            <v>0</v>
          </cell>
          <cell r="R234">
            <v>164550</v>
          </cell>
          <cell r="Z234" t="str">
            <v>Approach</v>
          </cell>
        </row>
        <row r="235">
          <cell r="H235">
            <v>0</v>
          </cell>
          <cell r="R235">
            <v>332365</v>
          </cell>
          <cell r="Z235" t="str">
            <v>Transition</v>
          </cell>
        </row>
        <row r="236">
          <cell r="H236">
            <v>167505</v>
          </cell>
          <cell r="R236">
            <v>167505</v>
          </cell>
        </row>
        <row r="237">
          <cell r="H237">
            <v>0</v>
          </cell>
          <cell r="R237">
            <v>80000</v>
          </cell>
        </row>
        <row r="238">
          <cell r="H238">
            <v>0</v>
          </cell>
          <cell r="R238">
            <v>0</v>
          </cell>
          <cell r="Z238" t="str">
            <v>Approach</v>
          </cell>
        </row>
        <row r="239">
          <cell r="H239">
            <v>0</v>
          </cell>
          <cell r="R239">
            <v>0</v>
          </cell>
          <cell r="Z239" t="str">
            <v>Approach</v>
          </cell>
        </row>
        <row r="240">
          <cell r="H240">
            <v>0</v>
          </cell>
          <cell r="R240">
            <v>0</v>
          </cell>
          <cell r="Z240" t="str">
            <v>Approach</v>
          </cell>
        </row>
        <row r="241">
          <cell r="H241">
            <v>0</v>
          </cell>
          <cell r="R241">
            <v>595314.9</v>
          </cell>
          <cell r="Z241" t="str">
            <v>Approach</v>
          </cell>
        </row>
        <row r="242">
          <cell r="H242">
            <v>0</v>
          </cell>
          <cell r="R242">
            <v>480000</v>
          </cell>
          <cell r="Z242" t="str">
            <v>Approach</v>
          </cell>
        </row>
        <row r="243">
          <cell r="H243">
            <v>0</v>
          </cell>
          <cell r="R243">
            <v>90000</v>
          </cell>
          <cell r="Z243" t="str">
            <v>Approach</v>
          </cell>
        </row>
        <row r="244">
          <cell r="H244">
            <v>0</v>
          </cell>
          <cell r="R244">
            <v>682360</v>
          </cell>
          <cell r="Z244" t="str">
            <v>Approach</v>
          </cell>
        </row>
        <row r="245">
          <cell r="H245">
            <v>0</v>
          </cell>
          <cell r="R245">
            <v>323343</v>
          </cell>
          <cell r="Z245" t="str">
            <v>Approach</v>
          </cell>
        </row>
        <row r="246">
          <cell r="H246">
            <v>0</v>
          </cell>
          <cell r="R246">
            <v>0</v>
          </cell>
          <cell r="Z246" t="str">
            <v>Approach</v>
          </cell>
        </row>
        <row r="247">
          <cell r="H247">
            <v>54120</v>
          </cell>
          <cell r="R247">
            <v>55440</v>
          </cell>
          <cell r="Z247" t="str">
            <v>Approach</v>
          </cell>
        </row>
        <row r="248">
          <cell r="H248">
            <v>0</v>
          </cell>
          <cell r="R248">
            <v>183468.75</v>
          </cell>
          <cell r="Z248" t="str">
            <v>Approach</v>
          </cell>
        </row>
        <row r="249">
          <cell r="H249">
            <v>0</v>
          </cell>
          <cell r="R249">
            <v>4637.5</v>
          </cell>
          <cell r="Z249" t="str">
            <v>Approach</v>
          </cell>
        </row>
        <row r="250">
          <cell r="H250">
            <v>0</v>
          </cell>
          <cell r="R250">
            <v>120125</v>
          </cell>
          <cell r="Z250" t="str">
            <v>Approach</v>
          </cell>
        </row>
        <row r="251">
          <cell r="H251">
            <v>0</v>
          </cell>
          <cell r="R251">
            <v>3600</v>
          </cell>
          <cell r="Z251" t="str">
            <v>Approach</v>
          </cell>
        </row>
        <row r="252">
          <cell r="H252">
            <v>0</v>
          </cell>
          <cell r="R252">
            <v>9052</v>
          </cell>
          <cell r="Z252" t="str">
            <v>Approach</v>
          </cell>
        </row>
        <row r="253">
          <cell r="H253">
            <v>0</v>
          </cell>
          <cell r="R253">
            <v>0</v>
          </cell>
          <cell r="Z253" t="str">
            <v>Approach</v>
          </cell>
        </row>
        <row r="254">
          <cell r="H254">
            <v>0</v>
          </cell>
          <cell r="R254">
            <v>294000</v>
          </cell>
          <cell r="Z254" t="str">
            <v>Approach</v>
          </cell>
        </row>
        <row r="255">
          <cell r="H255">
            <v>0</v>
          </cell>
          <cell r="R255">
            <v>0</v>
          </cell>
          <cell r="Z255" t="str">
            <v>Approach</v>
          </cell>
        </row>
        <row r="256">
          <cell r="H256">
            <v>0</v>
          </cell>
          <cell r="R256">
            <v>296000</v>
          </cell>
        </row>
        <row r="257">
          <cell r="R257">
            <v>88000</v>
          </cell>
        </row>
        <row r="258">
          <cell r="H258">
            <v>0</v>
          </cell>
          <cell r="R258">
            <v>0</v>
          </cell>
        </row>
        <row r="259">
          <cell r="H259">
            <v>0</v>
          </cell>
          <cell r="R259">
            <v>200000</v>
          </cell>
        </row>
        <row r="260">
          <cell r="H260">
            <v>0</v>
          </cell>
          <cell r="R260">
            <v>0</v>
          </cell>
        </row>
        <row r="261">
          <cell r="H261">
            <v>0</v>
          </cell>
          <cell r="R261">
            <v>0</v>
          </cell>
        </row>
        <row r="262">
          <cell r="H262">
            <v>0</v>
          </cell>
          <cell r="R262">
            <v>0</v>
          </cell>
        </row>
        <row r="263">
          <cell r="H263">
            <v>0</v>
          </cell>
          <cell r="R263">
            <v>100000</v>
          </cell>
        </row>
        <row r="264">
          <cell r="H264">
            <v>0</v>
          </cell>
          <cell r="R264">
            <v>0</v>
          </cell>
        </row>
        <row r="265">
          <cell r="H265">
            <v>0</v>
          </cell>
          <cell r="R265">
            <v>0</v>
          </cell>
        </row>
        <row r="266">
          <cell r="H266">
            <v>0</v>
          </cell>
          <cell r="R266">
            <v>6905493.7300000004</v>
          </cell>
        </row>
        <row r="267">
          <cell r="H267">
            <v>414932.5</v>
          </cell>
          <cell r="R267">
            <v>469214.63</v>
          </cell>
        </row>
        <row r="268">
          <cell r="H268">
            <v>2320</v>
          </cell>
          <cell r="R268">
            <v>62851</v>
          </cell>
        </row>
        <row r="269">
          <cell r="H269">
            <v>0</v>
          </cell>
          <cell r="R269">
            <v>57944.9</v>
          </cell>
        </row>
        <row r="270">
          <cell r="H270">
            <v>0</v>
          </cell>
          <cell r="R270">
            <v>9000</v>
          </cell>
        </row>
        <row r="271">
          <cell r="H271">
            <v>0</v>
          </cell>
          <cell r="R271">
            <v>0</v>
          </cell>
        </row>
        <row r="272">
          <cell r="H272">
            <v>0</v>
          </cell>
          <cell r="R272">
            <v>293898.84999999998</v>
          </cell>
        </row>
        <row r="273">
          <cell r="H273">
            <v>2603551.15</v>
          </cell>
          <cell r="R273">
            <v>2605000</v>
          </cell>
        </row>
        <row r="274">
          <cell r="H274">
            <v>0</v>
          </cell>
          <cell r="R274">
            <v>0</v>
          </cell>
          <cell r="Z274" t="str">
            <v>Painting</v>
          </cell>
        </row>
        <row r="275">
          <cell r="H275">
            <v>562073</v>
          </cell>
          <cell r="R275">
            <v>562073</v>
          </cell>
          <cell r="Z275" t="str">
            <v>Blasting</v>
          </cell>
        </row>
        <row r="276">
          <cell r="H276">
            <v>1124146</v>
          </cell>
          <cell r="R276">
            <v>1124146</v>
          </cell>
          <cell r="Z276" t="str">
            <v>Painting</v>
          </cell>
        </row>
        <row r="277">
          <cell r="H277">
            <v>0</v>
          </cell>
          <cell r="R277">
            <v>0</v>
          </cell>
          <cell r="Z277" t="str">
            <v>Erection</v>
          </cell>
        </row>
        <row r="278">
          <cell r="H278">
            <v>2923342.89</v>
          </cell>
          <cell r="R278">
            <v>2923342.89</v>
          </cell>
          <cell r="Z278" t="str">
            <v>Erection</v>
          </cell>
        </row>
        <row r="279">
          <cell r="H279">
            <v>282528.08</v>
          </cell>
          <cell r="R279">
            <v>236451.09000000003</v>
          </cell>
          <cell r="Z279" t="str">
            <v>Trial Assembly</v>
          </cell>
        </row>
        <row r="280">
          <cell r="H280">
            <v>46076.99</v>
          </cell>
          <cell r="R280">
            <v>46076.993999999992</v>
          </cell>
          <cell r="Z280" t="str">
            <v>Trial Assembly</v>
          </cell>
        </row>
        <row r="281">
          <cell r="H281">
            <v>0</v>
          </cell>
          <cell r="R281">
            <v>0</v>
          </cell>
        </row>
        <row r="282">
          <cell r="H282">
            <v>142800</v>
          </cell>
          <cell r="R282">
            <v>142800</v>
          </cell>
          <cell r="Z282" t="str">
            <v>Cross Girder modification</v>
          </cell>
        </row>
        <row r="283">
          <cell r="H283">
            <v>0</v>
          </cell>
          <cell r="R283">
            <v>0</v>
          </cell>
        </row>
        <row r="284">
          <cell r="H284">
            <v>0</v>
          </cell>
          <cell r="R284">
            <v>0</v>
          </cell>
        </row>
        <row r="285">
          <cell r="H285">
            <v>0</v>
          </cell>
          <cell r="R285">
            <v>0</v>
          </cell>
        </row>
        <row r="286">
          <cell r="H286">
            <v>250000</v>
          </cell>
          <cell r="R286">
            <v>250000</v>
          </cell>
        </row>
        <row r="287">
          <cell r="H287">
            <v>0</v>
          </cell>
          <cell r="R287">
            <v>0</v>
          </cell>
        </row>
        <row r="288">
          <cell r="H288">
            <v>0</v>
          </cell>
          <cell r="R288">
            <v>0</v>
          </cell>
        </row>
        <row r="289">
          <cell r="H289">
            <v>1383200</v>
          </cell>
          <cell r="R289">
            <v>1383200</v>
          </cell>
        </row>
        <row r="290">
          <cell r="H290">
            <v>0</v>
          </cell>
          <cell r="R290">
            <v>0</v>
          </cell>
        </row>
        <row r="291">
          <cell r="H291">
            <v>60000</v>
          </cell>
          <cell r="R291">
            <v>60000</v>
          </cell>
        </row>
        <row r="292">
          <cell r="H292">
            <v>0</v>
          </cell>
          <cell r="R292">
            <v>0</v>
          </cell>
        </row>
        <row r="293">
          <cell r="H293">
            <v>14520</v>
          </cell>
          <cell r="R293">
            <v>14520</v>
          </cell>
        </row>
        <row r="294">
          <cell r="H294">
            <v>0</v>
          </cell>
          <cell r="R294">
            <v>220755.30000000005</v>
          </cell>
        </row>
        <row r="295">
          <cell r="H295">
            <v>592384.80000000005</v>
          </cell>
          <cell r="R295">
            <v>1190736.96</v>
          </cell>
        </row>
        <row r="296">
          <cell r="H296">
            <v>0</v>
          </cell>
          <cell r="R296">
            <v>619790.85999999987</v>
          </cell>
        </row>
        <row r="297">
          <cell r="H297">
            <v>507718.06</v>
          </cell>
          <cell r="R297">
            <v>507718.06</v>
          </cell>
        </row>
        <row r="298">
          <cell r="H298">
            <v>0</v>
          </cell>
          <cell r="R298">
            <v>0</v>
          </cell>
        </row>
        <row r="299">
          <cell r="H299">
            <v>0</v>
          </cell>
          <cell r="R299">
            <v>1463701.9</v>
          </cell>
        </row>
        <row r="300">
          <cell r="H300">
            <v>0</v>
          </cell>
          <cell r="R300">
            <v>382745.7</v>
          </cell>
        </row>
        <row r="301">
          <cell r="H301">
            <v>0</v>
          </cell>
          <cell r="R301">
            <v>0</v>
          </cell>
        </row>
        <row r="302">
          <cell r="H302">
            <v>0</v>
          </cell>
          <cell r="R302">
            <v>0</v>
          </cell>
        </row>
        <row r="303">
          <cell r="H303">
            <v>0</v>
          </cell>
          <cell r="R303">
            <v>0</v>
          </cell>
        </row>
        <row r="304">
          <cell r="H304">
            <v>162282</v>
          </cell>
          <cell r="R304">
            <v>317184</v>
          </cell>
        </row>
        <row r="305">
          <cell r="H305">
            <v>0</v>
          </cell>
          <cell r="R305">
            <v>0</v>
          </cell>
        </row>
        <row r="306">
          <cell r="H306">
            <v>0</v>
          </cell>
          <cell r="R306">
            <v>0</v>
          </cell>
          <cell r="Z306" t="str">
            <v>Anchor Frame</v>
          </cell>
        </row>
        <row r="307">
          <cell r="H307">
            <v>98749.95</v>
          </cell>
          <cell r="R307">
            <v>98749.95</v>
          </cell>
          <cell r="Z307" t="str">
            <v>Anchor Frame</v>
          </cell>
        </row>
        <row r="308">
          <cell r="H308">
            <v>0</v>
          </cell>
          <cell r="R308">
            <v>0</v>
          </cell>
          <cell r="Z308" t="str">
            <v>Anchor Frame</v>
          </cell>
        </row>
        <row r="309">
          <cell r="H309">
            <v>0</v>
          </cell>
          <cell r="R309">
            <v>0</v>
          </cell>
          <cell r="Z309" t="str">
            <v>Anchor Frame</v>
          </cell>
        </row>
        <row r="310">
          <cell r="H310">
            <v>0</v>
          </cell>
          <cell r="R310">
            <v>0</v>
          </cell>
        </row>
        <row r="311">
          <cell r="H311">
            <v>0</v>
          </cell>
          <cell r="R311">
            <v>72000</v>
          </cell>
        </row>
        <row r="312">
          <cell r="H312">
            <v>0</v>
          </cell>
          <cell r="R312">
            <v>0</v>
          </cell>
          <cell r="Z312" t="str">
            <v>Column</v>
          </cell>
        </row>
        <row r="313">
          <cell r="H313">
            <v>52713.63</v>
          </cell>
          <cell r="R313">
            <v>52713.63</v>
          </cell>
          <cell r="Z313" t="str">
            <v>Column Modification 2</v>
          </cell>
        </row>
        <row r="314">
          <cell r="H314">
            <v>52619.4</v>
          </cell>
          <cell r="R314">
            <v>52619.4</v>
          </cell>
          <cell r="Z314" t="str">
            <v>Column Modification 2</v>
          </cell>
        </row>
        <row r="315">
          <cell r="H315">
            <v>328798.74</v>
          </cell>
          <cell r="R315">
            <v>328798.74</v>
          </cell>
          <cell r="Z315" t="str">
            <v>New Column</v>
          </cell>
        </row>
        <row r="316">
          <cell r="H316">
            <v>198529.02</v>
          </cell>
          <cell r="R316">
            <v>198529.02</v>
          </cell>
          <cell r="Z316" t="str">
            <v>New Column</v>
          </cell>
        </row>
        <row r="317">
          <cell r="H317">
            <v>0</v>
          </cell>
          <cell r="R317">
            <v>0</v>
          </cell>
          <cell r="Z317" t="str">
            <v>Cross Girder</v>
          </cell>
        </row>
        <row r="318">
          <cell r="H318">
            <v>402700.14</v>
          </cell>
          <cell r="R318">
            <v>402700.14</v>
          </cell>
          <cell r="Z318" t="str">
            <v>New Cross Girder</v>
          </cell>
        </row>
        <row r="319">
          <cell r="H319">
            <v>0</v>
          </cell>
          <cell r="R319">
            <v>0</v>
          </cell>
          <cell r="Z319" t="str">
            <v>Cross Girder</v>
          </cell>
        </row>
        <row r="320">
          <cell r="H320">
            <v>0</v>
          </cell>
          <cell r="R320">
            <v>0</v>
          </cell>
          <cell r="Z320" t="str">
            <v>Plate Girder</v>
          </cell>
        </row>
        <row r="321">
          <cell r="H321">
            <v>300000</v>
          </cell>
          <cell r="R321">
            <v>304057.59999999998</v>
          </cell>
          <cell r="Z321" t="str">
            <v>25 m Girder Modification</v>
          </cell>
        </row>
        <row r="322">
          <cell r="H322">
            <v>361320.16</v>
          </cell>
          <cell r="R322">
            <v>361320.16</v>
          </cell>
          <cell r="Z322" t="str">
            <v>45 m Girder Modification</v>
          </cell>
        </row>
        <row r="323">
          <cell r="H323">
            <v>14868.54</v>
          </cell>
          <cell r="R323">
            <v>14868.54</v>
          </cell>
          <cell r="Z323" t="str">
            <v>Plate Girder</v>
          </cell>
        </row>
        <row r="324">
          <cell r="H324">
            <v>349640</v>
          </cell>
          <cell r="R324">
            <v>349640</v>
          </cell>
          <cell r="Z324" t="str">
            <v>25 m New fabrication</v>
          </cell>
        </row>
        <row r="325">
          <cell r="H325">
            <v>0</v>
          </cell>
          <cell r="R325">
            <v>0</v>
          </cell>
          <cell r="Z325" t="str">
            <v>Bracing</v>
          </cell>
        </row>
        <row r="326">
          <cell r="H326">
            <v>93438.33</v>
          </cell>
          <cell r="R326">
            <v>93438.33</v>
          </cell>
          <cell r="Z326" t="str">
            <v>Bracing modification 1</v>
          </cell>
        </row>
        <row r="327">
          <cell r="H327">
            <v>0</v>
          </cell>
          <cell r="R327">
            <v>0</v>
          </cell>
          <cell r="Z327" t="str">
            <v>Bracing</v>
          </cell>
        </row>
        <row r="328">
          <cell r="H328">
            <v>0</v>
          </cell>
          <cell r="R328">
            <v>0</v>
          </cell>
          <cell r="Z328" t="str">
            <v>Shoe</v>
          </cell>
        </row>
        <row r="329">
          <cell r="H329">
            <v>0</v>
          </cell>
          <cell r="R329">
            <v>0</v>
          </cell>
          <cell r="Z329" t="str">
            <v>Shoe</v>
          </cell>
        </row>
        <row r="330">
          <cell r="H330">
            <v>0</v>
          </cell>
          <cell r="R330">
            <v>0</v>
          </cell>
          <cell r="Z330" t="str">
            <v>Shoe</v>
          </cell>
        </row>
        <row r="331">
          <cell r="H331">
            <v>27640</v>
          </cell>
          <cell r="R331">
            <v>27640</v>
          </cell>
          <cell r="Z331" t="str">
            <v>Blasting of stud (old)</v>
          </cell>
        </row>
        <row r="332">
          <cell r="H332">
            <v>16607.5</v>
          </cell>
          <cell r="R332">
            <v>16607.5</v>
          </cell>
          <cell r="Z332" t="str">
            <v>Stud Welding</v>
          </cell>
        </row>
        <row r="333">
          <cell r="H333">
            <v>0</v>
          </cell>
          <cell r="R333">
            <v>4442.66</v>
          </cell>
        </row>
        <row r="334">
          <cell r="H334">
            <v>0</v>
          </cell>
          <cell r="R334">
            <v>0</v>
          </cell>
        </row>
        <row r="335">
          <cell r="H335">
            <v>5824</v>
          </cell>
          <cell r="R335">
            <v>9389.52</v>
          </cell>
        </row>
        <row r="336">
          <cell r="H336">
            <v>239601.41</v>
          </cell>
          <cell r="R336">
            <v>240000</v>
          </cell>
        </row>
        <row r="337">
          <cell r="H337">
            <v>3808</v>
          </cell>
          <cell r="R337">
            <v>6283.2</v>
          </cell>
        </row>
        <row r="338">
          <cell r="H338">
            <v>39600</v>
          </cell>
          <cell r="R338">
            <v>39600</v>
          </cell>
        </row>
        <row r="339">
          <cell r="H339">
            <v>0</v>
          </cell>
          <cell r="R339">
            <v>0</v>
          </cell>
        </row>
        <row r="340">
          <cell r="H340">
            <v>142560</v>
          </cell>
          <cell r="R340">
            <v>188000</v>
          </cell>
        </row>
        <row r="341">
          <cell r="H341">
            <v>18800</v>
          </cell>
          <cell r="R341">
            <v>30000</v>
          </cell>
        </row>
        <row r="342">
          <cell r="H342">
            <v>12000</v>
          </cell>
          <cell r="R342">
            <v>14400</v>
          </cell>
        </row>
        <row r="343">
          <cell r="H343">
            <v>12000</v>
          </cell>
          <cell r="R343">
            <v>14400</v>
          </cell>
        </row>
        <row r="344">
          <cell r="H344">
            <v>1250</v>
          </cell>
          <cell r="R344">
            <v>1500</v>
          </cell>
        </row>
        <row r="345">
          <cell r="H345">
            <v>1250</v>
          </cell>
          <cell r="R345">
            <v>1500</v>
          </cell>
        </row>
        <row r="346">
          <cell r="H346">
            <v>0</v>
          </cell>
          <cell r="R346">
            <v>4269.68</v>
          </cell>
        </row>
        <row r="347">
          <cell r="H347">
            <v>0</v>
          </cell>
          <cell r="R347">
            <v>4415.96</v>
          </cell>
        </row>
        <row r="348">
          <cell r="H348">
            <v>0</v>
          </cell>
          <cell r="R348">
            <v>848.4</v>
          </cell>
        </row>
        <row r="349">
          <cell r="H349">
            <v>0</v>
          </cell>
          <cell r="R349">
            <v>0</v>
          </cell>
        </row>
        <row r="350">
          <cell r="H350">
            <v>0</v>
          </cell>
          <cell r="R350">
            <v>980490</v>
          </cell>
        </row>
        <row r="351">
          <cell r="H351">
            <v>0</v>
          </cell>
          <cell r="R351">
            <v>112056</v>
          </cell>
        </row>
        <row r="352">
          <cell r="H352">
            <v>0</v>
          </cell>
          <cell r="R352">
            <v>0</v>
          </cell>
        </row>
        <row r="353">
          <cell r="H353">
            <v>0</v>
          </cell>
          <cell r="R353">
            <v>2241120</v>
          </cell>
        </row>
        <row r="354">
          <cell r="H354">
            <v>0</v>
          </cell>
          <cell r="R354">
            <v>0</v>
          </cell>
        </row>
        <row r="355">
          <cell r="H355">
            <v>772800</v>
          </cell>
          <cell r="R355">
            <v>1120000</v>
          </cell>
        </row>
        <row r="356">
          <cell r="H356">
            <v>0</v>
          </cell>
          <cell r="R356">
            <v>0</v>
          </cell>
        </row>
        <row r="357">
          <cell r="H357">
            <v>0</v>
          </cell>
          <cell r="R357">
            <v>0</v>
          </cell>
        </row>
        <row r="358">
          <cell r="H358">
            <v>0</v>
          </cell>
          <cell r="R358">
            <v>377468</v>
          </cell>
        </row>
        <row r="359">
          <cell r="H359">
            <v>158350</v>
          </cell>
          <cell r="R359">
            <v>158932</v>
          </cell>
        </row>
        <row r="360">
          <cell r="H360">
            <v>12600</v>
          </cell>
          <cell r="R360">
            <v>12600</v>
          </cell>
          <cell r="Z360" t="str">
            <v>Column Modification 4 (Demolition &amp; Install Drainage)</v>
          </cell>
        </row>
        <row r="361">
          <cell r="H361">
            <v>36000</v>
          </cell>
          <cell r="R361">
            <v>36000</v>
          </cell>
          <cell r="Z361" t="str">
            <v>Column Modification 3 (Install Drainage)</v>
          </cell>
        </row>
        <row r="362">
          <cell r="H362">
            <v>35100</v>
          </cell>
          <cell r="R362">
            <v>35100</v>
          </cell>
        </row>
        <row r="363">
          <cell r="H363">
            <v>0</v>
          </cell>
          <cell r="R363">
            <v>992000</v>
          </cell>
        </row>
        <row r="364">
          <cell r="H364">
            <v>0</v>
          </cell>
          <cell r="R364">
            <v>0</v>
          </cell>
        </row>
        <row r="365">
          <cell r="H365">
            <v>0</v>
          </cell>
          <cell r="R365">
            <v>958312.5</v>
          </cell>
        </row>
        <row r="366">
          <cell r="H366">
            <v>0</v>
          </cell>
          <cell r="R366">
            <v>32462.5</v>
          </cell>
        </row>
        <row r="367">
          <cell r="H367">
            <v>0</v>
          </cell>
          <cell r="R367">
            <v>534750</v>
          </cell>
        </row>
        <row r="368">
          <cell r="H368">
            <v>0</v>
          </cell>
          <cell r="R368">
            <v>44940</v>
          </cell>
        </row>
        <row r="369">
          <cell r="H369">
            <v>0</v>
          </cell>
          <cell r="R369">
            <v>16200</v>
          </cell>
        </row>
        <row r="370">
          <cell r="H370">
            <v>0</v>
          </cell>
          <cell r="R370">
            <v>42000</v>
          </cell>
        </row>
        <row r="371">
          <cell r="H371">
            <v>0</v>
          </cell>
          <cell r="R371">
            <v>0</v>
          </cell>
        </row>
        <row r="372">
          <cell r="H372">
            <v>0</v>
          </cell>
          <cell r="R372">
            <v>1360000</v>
          </cell>
        </row>
        <row r="373">
          <cell r="H373">
            <v>0</v>
          </cell>
          <cell r="R373">
            <v>0</v>
          </cell>
        </row>
        <row r="374">
          <cell r="H374">
            <v>0</v>
          </cell>
          <cell r="R374">
            <v>0</v>
          </cell>
        </row>
        <row r="375">
          <cell r="H375">
            <v>0</v>
          </cell>
          <cell r="R375">
            <v>0</v>
          </cell>
        </row>
        <row r="376">
          <cell r="H376">
            <v>0</v>
          </cell>
          <cell r="R376">
            <v>0</v>
          </cell>
        </row>
        <row r="377">
          <cell r="H377">
            <v>0</v>
          </cell>
          <cell r="R377">
            <v>0</v>
          </cell>
        </row>
        <row r="378">
          <cell r="H378">
            <v>0</v>
          </cell>
          <cell r="R378">
            <v>0</v>
          </cell>
        </row>
        <row r="379">
          <cell r="H379">
            <v>0</v>
          </cell>
          <cell r="R379">
            <v>0</v>
          </cell>
        </row>
        <row r="380">
          <cell r="H380">
            <v>0</v>
          </cell>
          <cell r="R380">
            <v>0</v>
          </cell>
        </row>
        <row r="381">
          <cell r="H381">
            <v>0</v>
          </cell>
          <cell r="R381">
            <v>420210</v>
          </cell>
        </row>
        <row r="382">
          <cell r="H382">
            <v>0</v>
          </cell>
          <cell r="R382">
            <v>0</v>
          </cell>
        </row>
        <row r="383">
          <cell r="H383">
            <v>0</v>
          </cell>
          <cell r="R383">
            <v>150000</v>
          </cell>
        </row>
        <row r="384">
          <cell r="H384">
            <v>0</v>
          </cell>
          <cell r="R384">
            <v>95000</v>
          </cell>
        </row>
        <row r="385">
          <cell r="H385">
            <v>0</v>
          </cell>
          <cell r="R385">
            <v>50000</v>
          </cell>
        </row>
        <row r="386">
          <cell r="H386">
            <v>0</v>
          </cell>
          <cell r="R386">
            <v>200000</v>
          </cell>
        </row>
        <row r="387">
          <cell r="H387">
            <v>0</v>
          </cell>
          <cell r="R387">
            <v>0</v>
          </cell>
        </row>
        <row r="388">
          <cell r="H388">
            <v>0</v>
          </cell>
          <cell r="R388">
            <v>725550</v>
          </cell>
        </row>
        <row r="389">
          <cell r="H389">
            <v>0</v>
          </cell>
          <cell r="R389">
            <v>387600</v>
          </cell>
        </row>
        <row r="390">
          <cell r="H390">
            <v>0</v>
          </cell>
          <cell r="R390">
            <v>266700</v>
          </cell>
        </row>
        <row r="391">
          <cell r="H391">
            <v>0</v>
          </cell>
          <cell r="R391">
            <v>126000</v>
          </cell>
        </row>
        <row r="392">
          <cell r="H392">
            <v>0</v>
          </cell>
          <cell r="R392">
            <v>0</v>
          </cell>
          <cell r="Z392" t="str">
            <v>Approach</v>
          </cell>
        </row>
        <row r="393">
          <cell r="H393">
            <v>0</v>
          </cell>
          <cell r="R393">
            <v>0</v>
          </cell>
          <cell r="Z393" t="str">
            <v>Approach</v>
          </cell>
        </row>
        <row r="394">
          <cell r="H394">
            <v>283100</v>
          </cell>
          <cell r="R394">
            <v>283100</v>
          </cell>
          <cell r="Z394" t="str">
            <v>Approach</v>
          </cell>
        </row>
        <row r="395">
          <cell r="H395">
            <v>0</v>
          </cell>
          <cell r="R395">
            <v>0</v>
          </cell>
          <cell r="Z395" t="str">
            <v>Approach</v>
          </cell>
        </row>
        <row r="396">
          <cell r="H396">
            <v>0</v>
          </cell>
          <cell r="R396">
            <v>449416.79</v>
          </cell>
          <cell r="Z396" t="str">
            <v>Approach</v>
          </cell>
        </row>
        <row r="397">
          <cell r="H397">
            <v>0</v>
          </cell>
          <cell r="R397">
            <v>320000</v>
          </cell>
          <cell r="Z397" t="str">
            <v>Approach</v>
          </cell>
        </row>
        <row r="398">
          <cell r="H398">
            <v>0</v>
          </cell>
          <cell r="R398">
            <v>90000</v>
          </cell>
          <cell r="Z398" t="str">
            <v>Approach</v>
          </cell>
        </row>
        <row r="399">
          <cell r="H399">
            <v>0</v>
          </cell>
          <cell r="R399">
            <v>376541</v>
          </cell>
          <cell r="Z399" t="str">
            <v>Approach</v>
          </cell>
        </row>
        <row r="400">
          <cell r="H400">
            <v>0</v>
          </cell>
          <cell r="R400">
            <v>146160</v>
          </cell>
          <cell r="Z400" t="str">
            <v>Approach</v>
          </cell>
        </row>
        <row r="401">
          <cell r="H401">
            <v>0</v>
          </cell>
          <cell r="R401">
            <v>0</v>
          </cell>
          <cell r="Z401" t="str">
            <v>Approach</v>
          </cell>
        </row>
        <row r="402">
          <cell r="H402">
            <v>556000</v>
          </cell>
          <cell r="R402">
            <v>556000</v>
          </cell>
          <cell r="Z402" t="str">
            <v>Approach</v>
          </cell>
        </row>
        <row r="403">
          <cell r="H403">
            <v>26240</v>
          </cell>
          <cell r="R403">
            <v>26880</v>
          </cell>
          <cell r="Z403" t="str">
            <v>Approach</v>
          </cell>
        </row>
        <row r="404">
          <cell r="H404">
            <v>0</v>
          </cell>
          <cell r="R404">
            <v>106875</v>
          </cell>
          <cell r="Z404" t="str">
            <v>Approach</v>
          </cell>
        </row>
        <row r="405">
          <cell r="H405">
            <v>0</v>
          </cell>
          <cell r="R405">
            <v>4637.5</v>
          </cell>
          <cell r="Z405" t="str">
            <v>Approach</v>
          </cell>
        </row>
        <row r="406">
          <cell r="H406">
            <v>0</v>
          </cell>
          <cell r="R406">
            <v>77500</v>
          </cell>
          <cell r="Z406" t="str">
            <v>Approach</v>
          </cell>
        </row>
        <row r="407">
          <cell r="H407">
            <v>0</v>
          </cell>
          <cell r="R407">
            <v>1800</v>
          </cell>
          <cell r="Z407" t="str">
            <v>Approach</v>
          </cell>
        </row>
        <row r="408">
          <cell r="H408">
            <v>0</v>
          </cell>
          <cell r="R408">
            <v>5136</v>
          </cell>
          <cell r="Z408" t="str">
            <v>Approach</v>
          </cell>
        </row>
        <row r="409">
          <cell r="H409">
            <v>0</v>
          </cell>
          <cell r="R409">
            <v>121800</v>
          </cell>
          <cell r="Z409" t="str">
            <v>Approach</v>
          </cell>
        </row>
        <row r="410">
          <cell r="H410">
            <v>0</v>
          </cell>
          <cell r="R410">
            <v>149940</v>
          </cell>
          <cell r="Z410" t="str">
            <v>Transition</v>
          </cell>
        </row>
        <row r="411">
          <cell r="H411">
            <v>0</v>
          </cell>
          <cell r="R411">
            <v>0</v>
          </cell>
        </row>
        <row r="412">
          <cell r="H412">
            <v>0</v>
          </cell>
          <cell r="R412">
            <v>0</v>
          </cell>
          <cell r="Z412" t="str">
            <v>Approach</v>
          </cell>
        </row>
        <row r="413">
          <cell r="H413">
            <v>0</v>
          </cell>
          <cell r="R413">
            <v>0</v>
          </cell>
          <cell r="Z413" t="str">
            <v>Approach</v>
          </cell>
        </row>
        <row r="414">
          <cell r="H414">
            <v>0</v>
          </cell>
          <cell r="R414">
            <v>0</v>
          </cell>
          <cell r="Z414" t="str">
            <v>Approach</v>
          </cell>
        </row>
        <row r="415">
          <cell r="H415">
            <v>0</v>
          </cell>
          <cell r="R415">
            <v>194743.33</v>
          </cell>
          <cell r="Z415" t="str">
            <v>Approach</v>
          </cell>
        </row>
        <row r="416">
          <cell r="H416">
            <v>0</v>
          </cell>
          <cell r="R416">
            <v>80000</v>
          </cell>
          <cell r="Z416" t="str">
            <v>Approach</v>
          </cell>
        </row>
        <row r="417">
          <cell r="H417">
            <v>0</v>
          </cell>
          <cell r="R417">
            <v>90000</v>
          </cell>
          <cell r="Z417" t="str">
            <v>Approach</v>
          </cell>
        </row>
        <row r="418">
          <cell r="H418">
            <v>0</v>
          </cell>
          <cell r="R418">
            <v>176804</v>
          </cell>
          <cell r="Z418" t="str">
            <v>Approach</v>
          </cell>
        </row>
        <row r="419">
          <cell r="H419">
            <v>0</v>
          </cell>
          <cell r="R419">
            <v>36540</v>
          </cell>
          <cell r="Z419" t="str">
            <v>Approach</v>
          </cell>
        </row>
        <row r="420">
          <cell r="H420">
            <v>0</v>
          </cell>
          <cell r="R420">
            <v>0</v>
          </cell>
          <cell r="Z420" t="str">
            <v>Approach</v>
          </cell>
        </row>
        <row r="421">
          <cell r="H421">
            <v>6560</v>
          </cell>
          <cell r="R421">
            <v>6720</v>
          </cell>
          <cell r="Z421" t="str">
            <v>Approach</v>
          </cell>
        </row>
        <row r="422">
          <cell r="H422">
            <v>0</v>
          </cell>
          <cell r="R422">
            <v>28500</v>
          </cell>
          <cell r="Z422" t="str">
            <v>Approach</v>
          </cell>
        </row>
        <row r="423">
          <cell r="H423">
            <v>0</v>
          </cell>
          <cell r="R423">
            <v>0</v>
          </cell>
          <cell r="Z423" t="str">
            <v>Approach</v>
          </cell>
        </row>
        <row r="424">
          <cell r="H424">
            <v>0</v>
          </cell>
          <cell r="R424">
            <v>15500</v>
          </cell>
          <cell r="Z424" t="str">
            <v>Approach</v>
          </cell>
        </row>
        <row r="425">
          <cell r="H425">
            <v>0</v>
          </cell>
          <cell r="R425">
            <v>900</v>
          </cell>
          <cell r="Z425" t="str">
            <v>Approach</v>
          </cell>
        </row>
        <row r="426">
          <cell r="H426">
            <v>0</v>
          </cell>
          <cell r="R426">
            <v>1284</v>
          </cell>
          <cell r="Z426" t="str">
            <v>Approach</v>
          </cell>
        </row>
        <row r="427">
          <cell r="H427">
            <v>0</v>
          </cell>
          <cell r="R427">
            <v>0</v>
          </cell>
          <cell r="Z427" t="str">
            <v>Approach</v>
          </cell>
        </row>
        <row r="428">
          <cell r="H428">
            <v>0</v>
          </cell>
          <cell r="R428">
            <v>117600</v>
          </cell>
          <cell r="Z428" t="str">
            <v>Approach</v>
          </cell>
        </row>
        <row r="429">
          <cell r="H429">
            <v>0</v>
          </cell>
          <cell r="R429">
            <v>0</v>
          </cell>
          <cell r="Z429" t="str">
            <v>Approach</v>
          </cell>
        </row>
        <row r="430">
          <cell r="H430">
            <v>0</v>
          </cell>
          <cell r="R430">
            <v>1311907</v>
          </cell>
        </row>
        <row r="431">
          <cell r="H431">
            <v>103093</v>
          </cell>
          <cell r="R431">
            <v>203093</v>
          </cell>
        </row>
        <row r="432">
          <cell r="H432">
            <v>0</v>
          </cell>
          <cell r="R432">
            <v>0</v>
          </cell>
        </row>
        <row r="433">
          <cell r="H433">
            <v>0</v>
          </cell>
          <cell r="R433">
            <v>200000</v>
          </cell>
        </row>
        <row r="434">
          <cell r="H434">
            <v>0</v>
          </cell>
          <cell r="R434">
            <v>0</v>
          </cell>
        </row>
        <row r="435">
          <cell r="H435">
            <v>0</v>
          </cell>
          <cell r="R435">
            <v>0</v>
          </cell>
        </row>
        <row r="436">
          <cell r="H436">
            <v>0</v>
          </cell>
          <cell r="R436">
            <v>0</v>
          </cell>
        </row>
        <row r="437">
          <cell r="H437">
            <v>0</v>
          </cell>
          <cell r="R437">
            <v>100000</v>
          </cell>
        </row>
        <row r="438">
          <cell r="H438">
            <v>0</v>
          </cell>
          <cell r="R438">
            <v>0</v>
          </cell>
        </row>
        <row r="439">
          <cell r="H439">
            <v>0</v>
          </cell>
          <cell r="R439">
            <v>7134982.6600000001</v>
          </cell>
        </row>
        <row r="440">
          <cell r="H440">
            <v>539437.5</v>
          </cell>
          <cell r="R440">
            <v>539437.5</v>
          </cell>
        </row>
        <row r="441">
          <cell r="H441">
            <v>0</v>
          </cell>
          <cell r="R441">
            <v>1000.01</v>
          </cell>
        </row>
        <row r="442">
          <cell r="H442">
            <v>30000</v>
          </cell>
          <cell r="R442">
            <v>30000</v>
          </cell>
        </row>
        <row r="443">
          <cell r="H443">
            <v>0</v>
          </cell>
          <cell r="R443">
            <v>30635.4</v>
          </cell>
        </row>
        <row r="444">
          <cell r="H444">
            <v>11100</v>
          </cell>
          <cell r="R444">
            <v>19450</v>
          </cell>
        </row>
        <row r="445">
          <cell r="H445">
            <v>165693.57</v>
          </cell>
          <cell r="R445">
            <v>165693.57</v>
          </cell>
        </row>
        <row r="446">
          <cell r="H446">
            <v>0</v>
          </cell>
          <cell r="R446">
            <v>0</v>
          </cell>
        </row>
        <row r="447">
          <cell r="H447">
            <v>0</v>
          </cell>
          <cell r="R447">
            <v>354833.4</v>
          </cell>
        </row>
        <row r="448">
          <cell r="H448">
            <v>1947384.6</v>
          </cell>
          <cell r="R448">
            <v>1947384.6</v>
          </cell>
        </row>
        <row r="449">
          <cell r="H449">
            <v>147840</v>
          </cell>
          <cell r="R449">
            <v>221982</v>
          </cell>
        </row>
        <row r="450">
          <cell r="H450">
            <v>0</v>
          </cell>
          <cell r="R450">
            <v>0</v>
          </cell>
          <cell r="Z450" t="str">
            <v>Painting</v>
          </cell>
        </row>
        <row r="451">
          <cell r="H451">
            <v>430030</v>
          </cell>
          <cell r="R451">
            <v>430030</v>
          </cell>
          <cell r="Z451" t="str">
            <v>Blasting</v>
          </cell>
        </row>
        <row r="452">
          <cell r="H452">
            <v>860060</v>
          </cell>
          <cell r="R452">
            <v>860060</v>
          </cell>
          <cell r="Z452" t="str">
            <v>Painting</v>
          </cell>
        </row>
        <row r="453">
          <cell r="H453">
            <v>0</v>
          </cell>
          <cell r="R453">
            <v>0</v>
          </cell>
          <cell r="Z453" t="str">
            <v>Erection</v>
          </cell>
        </row>
        <row r="454">
          <cell r="H454">
            <v>2021664.96</v>
          </cell>
          <cell r="R454">
            <v>2021664.96</v>
          </cell>
          <cell r="Z454" t="str">
            <v>Erection</v>
          </cell>
        </row>
        <row r="455">
          <cell r="H455">
            <v>194745.01</v>
          </cell>
          <cell r="R455">
            <v>167906.77000000002</v>
          </cell>
          <cell r="Z455" t="str">
            <v>Trial Assembly</v>
          </cell>
        </row>
        <row r="456">
          <cell r="H456">
            <v>26838.240000000002</v>
          </cell>
          <cell r="R456">
            <v>26838.240000000002</v>
          </cell>
          <cell r="Z456" t="str">
            <v>Trial Assembly</v>
          </cell>
        </row>
        <row r="457">
          <cell r="H457">
            <v>92060</v>
          </cell>
          <cell r="R457">
            <v>92060</v>
          </cell>
        </row>
        <row r="458">
          <cell r="H458">
            <v>0</v>
          </cell>
          <cell r="R458">
            <v>0</v>
          </cell>
        </row>
        <row r="459">
          <cell r="H459">
            <v>0</v>
          </cell>
          <cell r="R459">
            <v>0</v>
          </cell>
        </row>
        <row r="460">
          <cell r="H460">
            <v>0</v>
          </cell>
          <cell r="R460">
            <v>0</v>
          </cell>
        </row>
        <row r="461">
          <cell r="H461">
            <v>150000</v>
          </cell>
          <cell r="R461">
            <v>150000</v>
          </cell>
        </row>
        <row r="462">
          <cell r="H462">
            <v>0</v>
          </cell>
          <cell r="R462">
            <v>0</v>
          </cell>
        </row>
        <row r="463">
          <cell r="H463">
            <v>0</v>
          </cell>
          <cell r="R463">
            <v>0</v>
          </cell>
        </row>
        <row r="464">
          <cell r="H464">
            <v>1482000</v>
          </cell>
          <cell r="R464">
            <v>1482000</v>
          </cell>
        </row>
        <row r="465">
          <cell r="H465">
            <v>0</v>
          </cell>
          <cell r="R465">
            <v>0</v>
          </cell>
        </row>
        <row r="466">
          <cell r="H466">
            <v>60000</v>
          </cell>
          <cell r="R466">
            <v>60000</v>
          </cell>
        </row>
        <row r="467">
          <cell r="H467">
            <v>0</v>
          </cell>
          <cell r="R467">
            <v>0</v>
          </cell>
        </row>
        <row r="468">
          <cell r="H468">
            <v>15840</v>
          </cell>
          <cell r="R468">
            <v>15840</v>
          </cell>
        </row>
        <row r="469">
          <cell r="H469">
            <v>0</v>
          </cell>
          <cell r="R469">
            <v>1411492.26</v>
          </cell>
        </row>
        <row r="470">
          <cell r="H470">
            <v>0</v>
          </cell>
          <cell r="R470">
            <v>1127508.92</v>
          </cell>
        </row>
        <row r="471">
          <cell r="H471">
            <v>0</v>
          </cell>
          <cell r="R471">
            <v>0</v>
          </cell>
        </row>
        <row r="472">
          <cell r="H472">
            <v>0</v>
          </cell>
          <cell r="R472">
            <v>1463701.9</v>
          </cell>
        </row>
        <row r="473">
          <cell r="H473">
            <v>0</v>
          </cell>
          <cell r="R473">
            <v>382745.7</v>
          </cell>
        </row>
        <row r="474">
          <cell r="H474">
            <v>0</v>
          </cell>
          <cell r="R474">
            <v>0</v>
          </cell>
        </row>
        <row r="475">
          <cell r="H475">
            <v>0</v>
          </cell>
          <cell r="R475">
            <v>0</v>
          </cell>
        </row>
        <row r="476">
          <cell r="H476">
            <v>0</v>
          </cell>
          <cell r="R476">
            <v>0</v>
          </cell>
        </row>
        <row r="477">
          <cell r="H477">
            <v>166056</v>
          </cell>
          <cell r="R477">
            <v>166056</v>
          </cell>
        </row>
        <row r="478">
          <cell r="H478">
            <v>0</v>
          </cell>
          <cell r="R478">
            <v>0</v>
          </cell>
        </row>
        <row r="479">
          <cell r="H479">
            <v>0</v>
          </cell>
          <cell r="R479">
            <v>0</v>
          </cell>
          <cell r="Z479" t="str">
            <v>Anchor Frame</v>
          </cell>
        </row>
        <row r="480">
          <cell r="H480">
            <v>98749.95</v>
          </cell>
          <cell r="R480">
            <v>98749.95</v>
          </cell>
          <cell r="Z480" t="str">
            <v>Anchor Frame</v>
          </cell>
        </row>
        <row r="481">
          <cell r="H481">
            <v>0</v>
          </cell>
          <cell r="R481">
            <v>0</v>
          </cell>
          <cell r="Z481" t="str">
            <v>Anchor Frame</v>
          </cell>
        </row>
        <row r="482">
          <cell r="H482">
            <v>0</v>
          </cell>
          <cell r="R482">
            <v>0</v>
          </cell>
          <cell r="Z482" t="str">
            <v>Anchor Frame</v>
          </cell>
        </row>
        <row r="483">
          <cell r="H483">
            <v>0</v>
          </cell>
          <cell r="R483">
            <v>0</v>
          </cell>
        </row>
        <row r="484">
          <cell r="H484">
            <v>0</v>
          </cell>
          <cell r="R484">
            <v>72000</v>
          </cell>
        </row>
        <row r="485">
          <cell r="H485">
            <v>0</v>
          </cell>
          <cell r="R485">
            <v>0</v>
          </cell>
          <cell r="Z485" t="str">
            <v>Column</v>
          </cell>
        </row>
        <row r="486">
          <cell r="H486">
            <v>53443.86</v>
          </cell>
          <cell r="R486">
            <v>53443.86</v>
          </cell>
          <cell r="Z486" t="str">
            <v>Column Modification 2</v>
          </cell>
        </row>
        <row r="487">
          <cell r="H487">
            <v>53349.54</v>
          </cell>
          <cell r="R487">
            <v>53349.54</v>
          </cell>
          <cell r="Z487" t="str">
            <v>Column Modification 2</v>
          </cell>
        </row>
        <row r="488">
          <cell r="H488">
            <v>341441.4</v>
          </cell>
          <cell r="R488">
            <v>341441.4</v>
          </cell>
          <cell r="Z488" t="str">
            <v>New Column</v>
          </cell>
        </row>
        <row r="489">
          <cell r="H489">
            <v>92969.46</v>
          </cell>
          <cell r="R489">
            <v>92969.46</v>
          </cell>
          <cell r="Z489" t="str">
            <v>New Column</v>
          </cell>
        </row>
        <row r="490">
          <cell r="H490">
            <v>0</v>
          </cell>
          <cell r="R490">
            <v>0</v>
          </cell>
          <cell r="Z490" t="str">
            <v>Cross Girder</v>
          </cell>
        </row>
        <row r="491">
          <cell r="H491">
            <v>390916.02</v>
          </cell>
          <cell r="R491">
            <v>390916.02</v>
          </cell>
          <cell r="Z491" t="str">
            <v>New Cross Girder</v>
          </cell>
        </row>
        <row r="492">
          <cell r="H492">
            <v>0</v>
          </cell>
          <cell r="R492">
            <v>0</v>
          </cell>
          <cell r="Z492" t="str">
            <v>Cross Girder</v>
          </cell>
        </row>
        <row r="493">
          <cell r="H493">
            <v>0</v>
          </cell>
          <cell r="R493">
            <v>0</v>
          </cell>
          <cell r="Z493" t="str">
            <v>Plate Girder</v>
          </cell>
        </row>
        <row r="494">
          <cell r="H494">
            <v>0</v>
          </cell>
          <cell r="R494">
            <v>0</v>
          </cell>
          <cell r="Z494" t="str">
            <v>Plate Girder</v>
          </cell>
        </row>
        <row r="495">
          <cell r="H495">
            <v>370824.56</v>
          </cell>
          <cell r="R495">
            <v>378014.97</v>
          </cell>
          <cell r="Z495" t="str">
            <v>25 m Girder Modification</v>
          </cell>
        </row>
        <row r="496">
          <cell r="H496">
            <v>360900.88</v>
          </cell>
          <cell r="R496">
            <v>360900.88</v>
          </cell>
          <cell r="Z496" t="str">
            <v>45 m Girder Modification</v>
          </cell>
        </row>
        <row r="497">
          <cell r="H497">
            <v>14662.46</v>
          </cell>
          <cell r="R497">
            <v>14662.5</v>
          </cell>
          <cell r="Z497" t="str">
            <v>Plate Girder</v>
          </cell>
        </row>
        <row r="498">
          <cell r="H498">
            <v>0</v>
          </cell>
          <cell r="R498">
            <v>0</v>
          </cell>
          <cell r="Z498" t="str">
            <v>Bracing</v>
          </cell>
        </row>
        <row r="499">
          <cell r="H499">
            <v>92023.93</v>
          </cell>
          <cell r="R499">
            <v>92023.93</v>
          </cell>
          <cell r="Z499" t="str">
            <v>Bracing modification 1</v>
          </cell>
        </row>
        <row r="500">
          <cell r="H500">
            <v>0</v>
          </cell>
          <cell r="R500">
            <v>0</v>
          </cell>
          <cell r="Z500" t="str">
            <v>Shoe</v>
          </cell>
        </row>
        <row r="501">
          <cell r="H501">
            <v>0</v>
          </cell>
          <cell r="R501">
            <v>0</v>
          </cell>
          <cell r="Z501" t="str">
            <v>Shoe</v>
          </cell>
        </row>
        <row r="502">
          <cell r="H502">
            <v>0</v>
          </cell>
          <cell r="R502">
            <v>0</v>
          </cell>
          <cell r="Z502" t="str">
            <v>Shoe</v>
          </cell>
        </row>
        <row r="503">
          <cell r="H503">
            <v>0</v>
          </cell>
          <cell r="R503">
            <v>0</v>
          </cell>
        </row>
        <row r="504">
          <cell r="H504">
            <v>27640</v>
          </cell>
          <cell r="R504">
            <v>347865</v>
          </cell>
          <cell r="Z504" t="str">
            <v>Blasting of stud (old)</v>
          </cell>
        </row>
        <row r="505">
          <cell r="H505">
            <v>13314.5</v>
          </cell>
          <cell r="R505">
            <v>13314.5</v>
          </cell>
          <cell r="Z505" t="str">
            <v>Stud Welding</v>
          </cell>
        </row>
        <row r="506">
          <cell r="H506">
            <v>0</v>
          </cell>
          <cell r="R506">
            <v>7735.66</v>
          </cell>
        </row>
        <row r="507">
          <cell r="H507">
            <v>0</v>
          </cell>
          <cell r="R507">
            <v>0</v>
          </cell>
        </row>
        <row r="508">
          <cell r="H508">
            <v>5824</v>
          </cell>
          <cell r="R508">
            <v>9389.52</v>
          </cell>
        </row>
        <row r="509">
          <cell r="H509">
            <v>239415.61</v>
          </cell>
          <cell r="R509">
            <v>240000</v>
          </cell>
        </row>
        <row r="510">
          <cell r="H510">
            <v>3808</v>
          </cell>
          <cell r="R510">
            <v>5997.6</v>
          </cell>
        </row>
        <row r="511">
          <cell r="H511">
            <v>39600</v>
          </cell>
          <cell r="R511">
            <v>39600</v>
          </cell>
        </row>
        <row r="512">
          <cell r="H512">
            <v>0</v>
          </cell>
          <cell r="R512">
            <v>0</v>
          </cell>
        </row>
        <row r="513">
          <cell r="H513">
            <v>142560</v>
          </cell>
          <cell r="R513">
            <v>188000</v>
          </cell>
        </row>
        <row r="514">
          <cell r="H514">
            <v>18800</v>
          </cell>
          <cell r="R514">
            <v>30000</v>
          </cell>
        </row>
        <row r="515">
          <cell r="H515">
            <v>12000</v>
          </cell>
          <cell r="R515">
            <v>14400</v>
          </cell>
        </row>
        <row r="516">
          <cell r="H516">
            <v>12000</v>
          </cell>
          <cell r="R516">
            <v>14400</v>
          </cell>
        </row>
        <row r="517">
          <cell r="H517">
            <v>1250</v>
          </cell>
          <cell r="R517">
            <v>1500</v>
          </cell>
        </row>
        <row r="518">
          <cell r="H518">
            <v>1250</v>
          </cell>
          <cell r="R518">
            <v>1500</v>
          </cell>
        </row>
        <row r="519">
          <cell r="H519">
            <v>0</v>
          </cell>
          <cell r="R519">
            <v>4269.68</v>
          </cell>
        </row>
        <row r="520">
          <cell r="H520">
            <v>0</v>
          </cell>
          <cell r="R520">
            <v>4415.96</v>
          </cell>
        </row>
        <row r="521">
          <cell r="H521">
            <v>0</v>
          </cell>
          <cell r="R521">
            <v>848.4</v>
          </cell>
        </row>
        <row r="522">
          <cell r="H522">
            <v>0</v>
          </cell>
          <cell r="R522">
            <v>0</v>
          </cell>
        </row>
        <row r="523">
          <cell r="H523">
            <v>0</v>
          </cell>
          <cell r="R523">
            <v>980490</v>
          </cell>
        </row>
        <row r="524">
          <cell r="H524">
            <v>0</v>
          </cell>
          <cell r="R524">
            <v>112056</v>
          </cell>
        </row>
        <row r="525">
          <cell r="H525">
            <v>0</v>
          </cell>
          <cell r="R525">
            <v>0</v>
          </cell>
        </row>
        <row r="526">
          <cell r="H526">
            <v>0</v>
          </cell>
          <cell r="R526">
            <v>2241120</v>
          </cell>
        </row>
        <row r="527">
          <cell r="H527">
            <v>0</v>
          </cell>
          <cell r="R527">
            <v>0</v>
          </cell>
        </row>
        <row r="528">
          <cell r="H528">
            <v>772800</v>
          </cell>
          <cell r="R528">
            <v>1120000</v>
          </cell>
        </row>
        <row r="529">
          <cell r="H529">
            <v>0</v>
          </cell>
          <cell r="R529">
            <v>0</v>
          </cell>
        </row>
        <row r="530">
          <cell r="H530">
            <v>0</v>
          </cell>
          <cell r="R530">
            <v>0</v>
          </cell>
        </row>
        <row r="531">
          <cell r="H531">
            <v>0</v>
          </cell>
          <cell r="R531">
            <v>536400</v>
          </cell>
        </row>
        <row r="532">
          <cell r="H532">
            <v>12600</v>
          </cell>
          <cell r="R532">
            <v>12600</v>
          </cell>
          <cell r="Z532" t="str">
            <v>Column Modification 4 (Demolition &amp; Install Drainage)</v>
          </cell>
        </row>
        <row r="533">
          <cell r="H533">
            <v>36000</v>
          </cell>
          <cell r="R533">
            <v>36000</v>
          </cell>
          <cell r="Z533" t="str">
            <v>Column Modification 3 (Install Drainage)</v>
          </cell>
        </row>
        <row r="534">
          <cell r="H534">
            <v>21600</v>
          </cell>
          <cell r="R534">
            <v>21600</v>
          </cell>
        </row>
        <row r="535">
          <cell r="H535">
            <v>0</v>
          </cell>
          <cell r="R535">
            <v>992000</v>
          </cell>
        </row>
        <row r="536">
          <cell r="H536">
            <v>0</v>
          </cell>
          <cell r="R536">
            <v>0</v>
          </cell>
        </row>
        <row r="537">
          <cell r="H537">
            <v>0</v>
          </cell>
          <cell r="R537">
            <v>933375</v>
          </cell>
        </row>
        <row r="538">
          <cell r="H538">
            <v>0</v>
          </cell>
          <cell r="R538">
            <v>32462.5</v>
          </cell>
        </row>
        <row r="539">
          <cell r="H539">
            <v>0</v>
          </cell>
          <cell r="R539">
            <v>534750</v>
          </cell>
        </row>
        <row r="540">
          <cell r="H540">
            <v>0</v>
          </cell>
          <cell r="R540">
            <v>44940</v>
          </cell>
        </row>
        <row r="541">
          <cell r="H541">
            <v>0</v>
          </cell>
          <cell r="R541">
            <v>16200</v>
          </cell>
        </row>
        <row r="542">
          <cell r="H542">
            <v>0</v>
          </cell>
          <cell r="R542">
            <v>42000</v>
          </cell>
        </row>
        <row r="543">
          <cell r="H543">
            <v>0</v>
          </cell>
          <cell r="R543">
            <v>0</v>
          </cell>
        </row>
        <row r="544">
          <cell r="H544">
            <v>0</v>
          </cell>
          <cell r="R544">
            <v>1530000</v>
          </cell>
        </row>
        <row r="545">
          <cell r="H545">
            <v>0</v>
          </cell>
          <cell r="R545">
            <v>0</v>
          </cell>
        </row>
        <row r="546">
          <cell r="H546">
            <v>0</v>
          </cell>
          <cell r="R546">
            <v>0</v>
          </cell>
        </row>
        <row r="547">
          <cell r="H547">
            <v>0</v>
          </cell>
          <cell r="R547">
            <v>0</v>
          </cell>
        </row>
        <row r="548">
          <cell r="H548">
            <v>0</v>
          </cell>
          <cell r="R548">
            <v>0</v>
          </cell>
        </row>
        <row r="549">
          <cell r="H549">
            <v>0</v>
          </cell>
          <cell r="R549">
            <v>0</v>
          </cell>
        </row>
        <row r="550">
          <cell r="H550">
            <v>0</v>
          </cell>
          <cell r="R550">
            <v>0</v>
          </cell>
        </row>
        <row r="551">
          <cell r="H551">
            <v>0</v>
          </cell>
          <cell r="R551">
            <v>0</v>
          </cell>
        </row>
        <row r="552">
          <cell r="H552">
            <v>0</v>
          </cell>
          <cell r="R552">
            <v>542010</v>
          </cell>
        </row>
        <row r="553">
          <cell r="H553">
            <v>0</v>
          </cell>
          <cell r="R553">
            <v>0</v>
          </cell>
        </row>
        <row r="554">
          <cell r="H554">
            <v>0</v>
          </cell>
          <cell r="R554">
            <v>150000</v>
          </cell>
        </row>
        <row r="555">
          <cell r="H555">
            <v>0</v>
          </cell>
          <cell r="R555">
            <v>95000</v>
          </cell>
        </row>
        <row r="556">
          <cell r="H556">
            <v>0</v>
          </cell>
          <cell r="R556">
            <v>50000</v>
          </cell>
        </row>
        <row r="557">
          <cell r="H557">
            <v>0</v>
          </cell>
          <cell r="R557">
            <v>200000</v>
          </cell>
        </row>
        <row r="558">
          <cell r="H558">
            <v>0</v>
          </cell>
          <cell r="R558">
            <v>0</v>
          </cell>
        </row>
        <row r="559">
          <cell r="H559">
            <v>0</v>
          </cell>
          <cell r="R559">
            <v>498050</v>
          </cell>
        </row>
        <row r="560">
          <cell r="H560">
            <v>0</v>
          </cell>
          <cell r="R560">
            <v>385200</v>
          </cell>
        </row>
        <row r="561">
          <cell r="H561">
            <v>0</v>
          </cell>
          <cell r="R561">
            <v>266700</v>
          </cell>
        </row>
        <row r="562">
          <cell r="H562">
            <v>0</v>
          </cell>
          <cell r="R562">
            <v>168000</v>
          </cell>
        </row>
        <row r="563">
          <cell r="H563">
            <v>0</v>
          </cell>
          <cell r="R563">
            <v>0</v>
          </cell>
          <cell r="Z563" t="str">
            <v>Approach</v>
          </cell>
        </row>
        <row r="564">
          <cell r="H564">
            <v>0</v>
          </cell>
          <cell r="R564">
            <v>0</v>
          </cell>
          <cell r="Z564" t="str">
            <v>Approach</v>
          </cell>
        </row>
        <row r="565">
          <cell r="H565">
            <v>444600</v>
          </cell>
          <cell r="R565">
            <v>444600</v>
          </cell>
          <cell r="Z565" t="str">
            <v>Approach</v>
          </cell>
        </row>
        <row r="566">
          <cell r="H566">
            <v>0</v>
          </cell>
          <cell r="R566">
            <v>0</v>
          </cell>
          <cell r="Z566" t="str">
            <v>Approach</v>
          </cell>
        </row>
        <row r="567">
          <cell r="H567">
            <v>0</v>
          </cell>
          <cell r="R567">
            <v>449416.8</v>
          </cell>
          <cell r="Z567" t="str">
            <v>Approach</v>
          </cell>
        </row>
        <row r="568">
          <cell r="H568">
            <v>0</v>
          </cell>
          <cell r="R568">
            <v>320000</v>
          </cell>
          <cell r="Z568" t="str">
            <v>Approach</v>
          </cell>
        </row>
        <row r="569">
          <cell r="H569">
            <v>0</v>
          </cell>
          <cell r="R569">
            <v>90000</v>
          </cell>
          <cell r="Z569" t="str">
            <v>Approach</v>
          </cell>
        </row>
        <row r="570">
          <cell r="H570">
            <v>0</v>
          </cell>
          <cell r="R570">
            <v>376541</v>
          </cell>
          <cell r="Z570" t="str">
            <v>Approach</v>
          </cell>
        </row>
        <row r="571">
          <cell r="H571">
            <v>0</v>
          </cell>
          <cell r="R571">
            <v>182700</v>
          </cell>
          <cell r="Z571" t="str">
            <v>Approach</v>
          </cell>
        </row>
        <row r="572">
          <cell r="H572">
            <v>0</v>
          </cell>
          <cell r="R572">
            <v>0</v>
          </cell>
          <cell r="Z572" t="str">
            <v>Approach</v>
          </cell>
        </row>
        <row r="573">
          <cell r="H573">
            <v>1235840</v>
          </cell>
          <cell r="R573">
            <v>1235840</v>
          </cell>
          <cell r="Z573" t="str">
            <v>Approach</v>
          </cell>
        </row>
        <row r="574">
          <cell r="H574">
            <v>26240</v>
          </cell>
          <cell r="R574">
            <v>26880</v>
          </cell>
          <cell r="Z574" t="str">
            <v>Approach</v>
          </cell>
        </row>
        <row r="575">
          <cell r="H575">
            <v>0</v>
          </cell>
          <cell r="R575">
            <v>138937.5</v>
          </cell>
          <cell r="Z575" t="str">
            <v>Approach</v>
          </cell>
        </row>
        <row r="576">
          <cell r="H576">
            <v>0</v>
          </cell>
          <cell r="R576">
            <v>4637.5</v>
          </cell>
          <cell r="Z576" t="str">
            <v>Approach</v>
          </cell>
        </row>
        <row r="577">
          <cell r="H577">
            <v>0</v>
          </cell>
          <cell r="R577">
            <v>77500</v>
          </cell>
          <cell r="Z577" t="str">
            <v>Approach</v>
          </cell>
        </row>
        <row r="578">
          <cell r="H578">
            <v>0</v>
          </cell>
          <cell r="R578">
            <v>2700</v>
          </cell>
          <cell r="Z578" t="str">
            <v>Approach</v>
          </cell>
        </row>
        <row r="579">
          <cell r="H579">
            <v>0</v>
          </cell>
          <cell r="R579">
            <v>6420</v>
          </cell>
          <cell r="Z579" t="str">
            <v>Approach</v>
          </cell>
        </row>
        <row r="580">
          <cell r="H580">
            <v>0</v>
          </cell>
          <cell r="R580">
            <v>121800</v>
          </cell>
          <cell r="Z580" t="str">
            <v>Approach</v>
          </cell>
        </row>
        <row r="581">
          <cell r="H581">
            <v>0</v>
          </cell>
          <cell r="R581">
            <v>326130</v>
          </cell>
          <cell r="Z581" t="str">
            <v>Transition</v>
          </cell>
        </row>
        <row r="582">
          <cell r="H582">
            <v>0</v>
          </cell>
          <cell r="R582">
            <v>100000</v>
          </cell>
        </row>
        <row r="583">
          <cell r="H583">
            <v>0</v>
          </cell>
          <cell r="R583">
            <v>0</v>
          </cell>
          <cell r="Z583" t="str">
            <v>Approach</v>
          </cell>
        </row>
        <row r="584">
          <cell r="H584">
            <v>0</v>
          </cell>
          <cell r="R584">
            <v>0</v>
          </cell>
          <cell r="Z584" t="str">
            <v>Approach</v>
          </cell>
        </row>
        <row r="585">
          <cell r="H585">
            <v>0</v>
          </cell>
          <cell r="R585">
            <v>0</v>
          </cell>
          <cell r="Z585" t="str">
            <v>Approach</v>
          </cell>
        </row>
        <row r="586">
          <cell r="H586">
            <v>0</v>
          </cell>
          <cell r="R586">
            <v>449416.8</v>
          </cell>
          <cell r="Z586" t="str">
            <v>Approach</v>
          </cell>
        </row>
        <row r="587">
          <cell r="H587">
            <v>0</v>
          </cell>
          <cell r="R587">
            <v>320000</v>
          </cell>
          <cell r="Z587" t="str">
            <v>Approach</v>
          </cell>
        </row>
        <row r="588">
          <cell r="H588">
            <v>0</v>
          </cell>
          <cell r="R588">
            <v>90000</v>
          </cell>
          <cell r="Z588" t="str">
            <v>Approach</v>
          </cell>
        </row>
        <row r="589">
          <cell r="H589">
            <v>0</v>
          </cell>
          <cell r="R589">
            <v>376541</v>
          </cell>
          <cell r="Z589" t="str">
            <v>Approach</v>
          </cell>
        </row>
        <row r="590">
          <cell r="H590">
            <v>0</v>
          </cell>
          <cell r="R590">
            <v>182700</v>
          </cell>
          <cell r="Z590" t="str">
            <v>Approach</v>
          </cell>
        </row>
        <row r="591">
          <cell r="H591">
            <v>0</v>
          </cell>
          <cell r="R591">
            <v>0</v>
          </cell>
          <cell r="Z591" t="str">
            <v>Approach</v>
          </cell>
        </row>
        <row r="592">
          <cell r="H592">
            <v>26240</v>
          </cell>
          <cell r="R592">
            <v>26880</v>
          </cell>
          <cell r="Z592" t="str">
            <v>Approach</v>
          </cell>
        </row>
        <row r="593">
          <cell r="H593">
            <v>0</v>
          </cell>
          <cell r="R593">
            <v>138937.5</v>
          </cell>
          <cell r="Z593" t="str">
            <v>Approach</v>
          </cell>
        </row>
        <row r="594">
          <cell r="H594">
            <v>0</v>
          </cell>
          <cell r="R594">
            <v>4637.5</v>
          </cell>
          <cell r="Z594" t="str">
            <v>Approach</v>
          </cell>
        </row>
        <row r="595">
          <cell r="H595">
            <v>0</v>
          </cell>
          <cell r="R595">
            <v>77500</v>
          </cell>
          <cell r="Z595" t="str">
            <v>Approach</v>
          </cell>
        </row>
        <row r="596">
          <cell r="H596">
            <v>0</v>
          </cell>
          <cell r="R596">
            <v>2700</v>
          </cell>
          <cell r="Z596" t="str">
            <v>Approach</v>
          </cell>
        </row>
        <row r="597">
          <cell r="H597">
            <v>0</v>
          </cell>
          <cell r="R597">
            <v>6420</v>
          </cell>
          <cell r="Z597" t="str">
            <v>Approach</v>
          </cell>
        </row>
        <row r="598">
          <cell r="H598">
            <v>0</v>
          </cell>
          <cell r="R598">
            <v>121800</v>
          </cell>
          <cell r="Z598" t="str">
            <v>Approach</v>
          </cell>
        </row>
        <row r="599">
          <cell r="H599">
            <v>0</v>
          </cell>
          <cell r="R599">
            <v>326130</v>
          </cell>
          <cell r="Z599" t="str">
            <v>Transition</v>
          </cell>
        </row>
        <row r="600">
          <cell r="H600">
            <v>0</v>
          </cell>
          <cell r="R600">
            <v>100000</v>
          </cell>
          <cell r="Z600" t="str">
            <v>Approach</v>
          </cell>
        </row>
        <row r="601">
          <cell r="H601">
            <v>0</v>
          </cell>
          <cell r="R601">
            <v>0</v>
          </cell>
        </row>
        <row r="602">
          <cell r="H602">
            <v>0</v>
          </cell>
          <cell r="R602">
            <v>150000</v>
          </cell>
        </row>
        <row r="603">
          <cell r="H603">
            <v>0</v>
          </cell>
          <cell r="R603">
            <v>0</v>
          </cell>
        </row>
        <row r="604">
          <cell r="H604">
            <v>0</v>
          </cell>
          <cell r="R604">
            <v>0</v>
          </cell>
        </row>
        <row r="605">
          <cell r="H605">
            <v>0</v>
          </cell>
          <cell r="R605">
            <v>0</v>
          </cell>
        </row>
        <row r="606">
          <cell r="H606">
            <v>0</v>
          </cell>
          <cell r="R606">
            <v>100000</v>
          </cell>
        </row>
        <row r="607">
          <cell r="H607">
            <v>0</v>
          </cell>
          <cell r="R607">
            <v>0</v>
          </cell>
        </row>
        <row r="608">
          <cell r="H608">
            <v>0</v>
          </cell>
          <cell r="R608">
            <v>7215544.6100000003</v>
          </cell>
        </row>
        <row r="609">
          <cell r="H609">
            <v>2003172.6</v>
          </cell>
          <cell r="R609">
            <v>2003175</v>
          </cell>
        </row>
        <row r="610">
          <cell r="H610">
            <v>0</v>
          </cell>
          <cell r="R610">
            <v>0</v>
          </cell>
        </row>
        <row r="611">
          <cell r="H611">
            <v>0</v>
          </cell>
          <cell r="R611">
            <v>593143.4</v>
          </cell>
        </row>
        <row r="612">
          <cell r="H612">
            <v>1683406.6</v>
          </cell>
          <cell r="R612">
            <v>1683406.6</v>
          </cell>
        </row>
        <row r="613">
          <cell r="H613">
            <v>214600</v>
          </cell>
          <cell r="R613">
            <v>297000</v>
          </cell>
        </row>
        <row r="614">
          <cell r="H614">
            <v>0</v>
          </cell>
          <cell r="R614">
            <v>0</v>
          </cell>
          <cell r="Z614" t="str">
            <v>Painting</v>
          </cell>
        </row>
        <row r="615">
          <cell r="H615">
            <v>422775.5</v>
          </cell>
          <cell r="R615">
            <v>422775.5</v>
          </cell>
          <cell r="Z615" t="str">
            <v>Blasting</v>
          </cell>
        </row>
        <row r="616">
          <cell r="H616">
            <v>845551</v>
          </cell>
          <cell r="R616">
            <v>845551</v>
          </cell>
          <cell r="Z616" t="str">
            <v>Painting</v>
          </cell>
        </row>
        <row r="617">
          <cell r="H617">
            <v>0</v>
          </cell>
          <cell r="R617">
            <v>0</v>
          </cell>
          <cell r="Z617" t="str">
            <v>Erection</v>
          </cell>
        </row>
        <row r="618">
          <cell r="H618">
            <v>1979857.38</v>
          </cell>
          <cell r="R618">
            <v>1979857.38</v>
          </cell>
          <cell r="Z618" t="str">
            <v>Erection</v>
          </cell>
        </row>
        <row r="619">
          <cell r="H619">
            <v>190074.05</v>
          </cell>
          <cell r="R619">
            <v>172797.19999999998</v>
          </cell>
          <cell r="Z619" t="str">
            <v>Trial Assembly</v>
          </cell>
        </row>
        <row r="620">
          <cell r="H620">
            <v>17276.849999999999</v>
          </cell>
          <cell r="R620">
            <v>17276.849999999999</v>
          </cell>
          <cell r="Z620" t="str">
            <v>Trial Assembly</v>
          </cell>
        </row>
        <row r="621">
          <cell r="H621">
            <v>0</v>
          </cell>
          <cell r="R621">
            <v>0</v>
          </cell>
        </row>
        <row r="622">
          <cell r="H622">
            <v>0</v>
          </cell>
          <cell r="R622">
            <v>0</v>
          </cell>
        </row>
        <row r="623">
          <cell r="H623">
            <v>10918620.939999999</v>
          </cell>
          <cell r="R623">
            <v>10918620.939999999</v>
          </cell>
          <cell r="Z623" t="str">
            <v>ประปา</v>
          </cell>
        </row>
        <row r="624">
          <cell r="H624">
            <v>3069167.18</v>
          </cell>
          <cell r="R624">
            <v>3069167.18</v>
          </cell>
          <cell r="Z624" t="str">
            <v>โทรศัพท์</v>
          </cell>
        </row>
        <row r="625">
          <cell r="H625">
            <v>17177728.510000002</v>
          </cell>
          <cell r="R625">
            <v>17177728.510000002</v>
          </cell>
          <cell r="Z625" t="str">
            <v>ประปา</v>
          </cell>
        </row>
        <row r="626">
          <cell r="H626">
            <v>9903650.5399999991</v>
          </cell>
          <cell r="R626">
            <v>9903650.5399999991</v>
          </cell>
          <cell r="Z626" t="str">
            <v>ไฟฟ้า</v>
          </cell>
        </row>
        <row r="627">
          <cell r="H627">
            <v>630832.81999999995</v>
          </cell>
          <cell r="R627">
            <v>630832.81999999995</v>
          </cell>
          <cell r="Z627" t="str">
            <v>การสื่อสาร</v>
          </cell>
        </row>
        <row r="628">
          <cell r="H628">
            <v>567200</v>
          </cell>
          <cell r="R628">
            <v>567200</v>
          </cell>
          <cell r="Z628" t="str">
            <v>การสื่อสาร</v>
          </cell>
        </row>
        <row r="629">
          <cell r="H629">
            <v>0</v>
          </cell>
        </row>
        <row r="630">
          <cell r="H630">
            <v>268248</v>
          </cell>
          <cell r="R630">
            <v>268248</v>
          </cell>
          <cell r="Z630" t="str">
            <v>การสื่อสาร</v>
          </cell>
        </row>
        <row r="631">
          <cell r="H631">
            <v>256432</v>
          </cell>
          <cell r="R631">
            <v>256432</v>
          </cell>
          <cell r="Z631" t="str">
            <v>การสื่อสาร</v>
          </cell>
        </row>
        <row r="632">
          <cell r="H632">
            <v>0</v>
          </cell>
          <cell r="R632">
            <v>0</v>
          </cell>
        </row>
        <row r="633">
          <cell r="H633">
            <v>0</v>
          </cell>
          <cell r="R633">
            <v>0</v>
          </cell>
        </row>
        <row r="634">
          <cell r="H634">
            <v>238840</v>
          </cell>
          <cell r="R634">
            <v>238840</v>
          </cell>
        </row>
        <row r="635">
          <cell r="H635">
            <v>0</v>
          </cell>
          <cell r="R635">
            <v>0</v>
          </cell>
        </row>
        <row r="636">
          <cell r="H636">
            <v>34524</v>
          </cell>
          <cell r="R636">
            <v>50000</v>
          </cell>
        </row>
        <row r="637">
          <cell r="H637">
            <v>486407.69</v>
          </cell>
          <cell r="R637">
            <v>544500</v>
          </cell>
        </row>
        <row r="638">
          <cell r="H638">
            <v>206016.46</v>
          </cell>
          <cell r="R638">
            <v>223500</v>
          </cell>
        </row>
        <row r="639">
          <cell r="H639">
            <v>23090</v>
          </cell>
          <cell r="R639">
            <v>35000</v>
          </cell>
        </row>
        <row r="640">
          <cell r="H640">
            <v>163396</v>
          </cell>
          <cell r="R640">
            <v>163500</v>
          </cell>
        </row>
        <row r="641">
          <cell r="H641">
            <v>0</v>
          </cell>
          <cell r="R641">
            <v>930000</v>
          </cell>
        </row>
        <row r="642">
          <cell r="H642">
            <v>62000</v>
          </cell>
          <cell r="R642">
            <v>65000</v>
          </cell>
        </row>
        <row r="643">
          <cell r="H643">
            <v>2524700</v>
          </cell>
          <cell r="R643">
            <v>2524700</v>
          </cell>
        </row>
        <row r="644">
          <cell r="H644">
            <v>446345.26</v>
          </cell>
          <cell r="R644">
            <v>455000</v>
          </cell>
        </row>
        <row r="645">
          <cell r="H645">
            <v>0</v>
          </cell>
          <cell r="R645">
            <v>60000</v>
          </cell>
        </row>
        <row r="646">
          <cell r="H646">
            <v>7400</v>
          </cell>
          <cell r="R646">
            <v>80000</v>
          </cell>
        </row>
        <row r="647">
          <cell r="H647">
            <v>0</v>
          </cell>
          <cell r="R647">
            <v>0</v>
          </cell>
        </row>
        <row r="648">
          <cell r="H648">
            <v>0</v>
          </cell>
          <cell r="R648">
            <v>2270000</v>
          </cell>
        </row>
        <row r="649">
          <cell r="H649">
            <v>0</v>
          </cell>
          <cell r="R649">
            <v>580000</v>
          </cell>
        </row>
        <row r="650">
          <cell r="H650">
            <v>0</v>
          </cell>
          <cell r="R650">
            <v>0</v>
          </cell>
        </row>
        <row r="651">
          <cell r="H651">
            <v>3282492</v>
          </cell>
          <cell r="R651">
            <v>3282492</v>
          </cell>
        </row>
        <row r="652">
          <cell r="H652">
            <v>0</v>
          </cell>
          <cell r="R652">
            <v>1336663.17</v>
          </cell>
        </row>
        <row r="653">
          <cell r="H653">
            <v>0</v>
          </cell>
          <cell r="R653">
            <v>0</v>
          </cell>
        </row>
        <row r="654">
          <cell r="H654">
            <v>270111.65999999997</v>
          </cell>
          <cell r="R654">
            <v>270111.65999999997</v>
          </cell>
          <cell r="Z654" t="str">
            <v>Cut old Cross Girder</v>
          </cell>
        </row>
        <row r="655">
          <cell r="H655">
            <v>8320.4699999999993</v>
          </cell>
          <cell r="R655">
            <v>8320.4700000000012</v>
          </cell>
          <cell r="Z655" t="str">
            <v>Mark-Cut (New)</v>
          </cell>
        </row>
        <row r="656">
          <cell r="H656">
            <v>149716.64000000001</v>
          </cell>
          <cell r="R656">
            <v>149716.64000000001</v>
          </cell>
          <cell r="Z656" t="str">
            <v>Mark-Cut (New)</v>
          </cell>
        </row>
        <row r="657">
          <cell r="H657">
            <v>2297.66</v>
          </cell>
          <cell r="R657">
            <v>2297.66</v>
          </cell>
          <cell r="Z657" t="str">
            <v>Mark-Cut (Old))</v>
          </cell>
        </row>
        <row r="658">
          <cell r="H658">
            <v>80998</v>
          </cell>
          <cell r="R658">
            <v>137524</v>
          </cell>
          <cell r="Z658" t="str">
            <v>Mark-Cut (Old))</v>
          </cell>
        </row>
        <row r="659">
          <cell r="H659">
            <v>48309.98</v>
          </cell>
          <cell r="R659">
            <v>48309.98</v>
          </cell>
          <cell r="Z659" t="str">
            <v>Bend Plate</v>
          </cell>
        </row>
        <row r="660">
          <cell r="H660">
            <v>50175</v>
          </cell>
          <cell r="R660">
            <v>50175</v>
          </cell>
          <cell r="Z660" t="str">
            <v>Bend Plate</v>
          </cell>
        </row>
        <row r="661">
          <cell r="H661">
            <v>27565.11</v>
          </cell>
          <cell r="R661">
            <v>27565.11</v>
          </cell>
          <cell r="Z661" t="str">
            <v>Rolling Plate</v>
          </cell>
        </row>
        <row r="662">
          <cell r="H662">
            <v>3517.4</v>
          </cell>
          <cell r="R662">
            <v>3517.4</v>
          </cell>
          <cell r="Z662" t="str">
            <v>Rolling (Dia.500)</v>
          </cell>
        </row>
        <row r="663">
          <cell r="H663">
            <v>0</v>
          </cell>
          <cell r="R663">
            <v>0</v>
          </cell>
          <cell r="Z663" t="str">
            <v>Transportation</v>
          </cell>
        </row>
        <row r="664">
          <cell r="H664">
            <v>1384973.4</v>
          </cell>
          <cell r="R664">
            <v>1384980</v>
          </cell>
          <cell r="Z664" t="str">
            <v>Transportation</v>
          </cell>
        </row>
        <row r="665">
          <cell r="H665">
            <v>0</v>
          </cell>
          <cell r="R665">
            <v>0</v>
          </cell>
          <cell r="Z665" t="str">
            <v>Testing</v>
          </cell>
        </row>
        <row r="666">
          <cell r="H666">
            <v>231100</v>
          </cell>
          <cell r="R666">
            <v>231100</v>
          </cell>
          <cell r="Z666" t="str">
            <v>NDT</v>
          </cell>
        </row>
        <row r="667">
          <cell r="H667">
            <v>0</v>
          </cell>
          <cell r="R667">
            <v>400000</v>
          </cell>
          <cell r="Z667" t="str">
            <v>Testing</v>
          </cell>
        </row>
        <row r="668">
          <cell r="H668">
            <v>0</v>
          </cell>
          <cell r="R668">
            <v>0</v>
          </cell>
        </row>
        <row r="669">
          <cell r="H669">
            <v>48000</v>
          </cell>
          <cell r="R669">
            <v>48000</v>
          </cell>
          <cell r="Z669" t="str">
            <v>Removal of concrete at column</v>
          </cell>
        </row>
        <row r="670">
          <cell r="H670">
            <v>40000</v>
          </cell>
          <cell r="R670">
            <v>40000</v>
          </cell>
          <cell r="Z670" t="str">
            <v>Finishing Top Flange of Plate Girder</v>
          </cell>
        </row>
        <row r="671">
          <cell r="H671">
            <v>37080</v>
          </cell>
          <cell r="R671">
            <v>37080</v>
          </cell>
          <cell r="Z671" t="str">
            <v xml:space="preserve">Straighten Pl. Cross Girder by Rolling </v>
          </cell>
        </row>
        <row r="672">
          <cell r="H672">
            <v>416000</v>
          </cell>
          <cell r="R672">
            <v>416000</v>
          </cell>
          <cell r="Z672" t="str">
            <v>Cut steel deck</v>
          </cell>
        </row>
        <row r="673">
          <cell r="H673">
            <v>47441.86</v>
          </cell>
          <cell r="R673">
            <v>47441.86</v>
          </cell>
          <cell r="Z673" t="str">
            <v>Cut steel deck</v>
          </cell>
        </row>
        <row r="674">
          <cell r="H674">
            <v>94050</v>
          </cell>
          <cell r="R674">
            <v>94050</v>
          </cell>
          <cell r="Z674" t="str">
            <v>Painting2</v>
          </cell>
        </row>
        <row r="675">
          <cell r="H675">
            <v>12600</v>
          </cell>
          <cell r="R675">
            <v>12600</v>
          </cell>
          <cell r="Z675" t="str">
            <v>Shop primer</v>
          </cell>
        </row>
        <row r="676">
          <cell r="H676">
            <v>28800</v>
          </cell>
          <cell r="R676">
            <v>28800</v>
          </cell>
          <cell r="Z676" t="str">
            <v>Blasting inside column (old)</v>
          </cell>
        </row>
        <row r="677">
          <cell r="H677">
            <v>9000</v>
          </cell>
          <cell r="R677">
            <v>9000</v>
          </cell>
        </row>
        <row r="678">
          <cell r="H678">
            <v>26600</v>
          </cell>
          <cell r="R678">
            <v>26600</v>
          </cell>
          <cell r="Z678" t="str">
            <v>Bracing modification (Butt weld C)</v>
          </cell>
        </row>
        <row r="679">
          <cell r="H679">
            <v>453500</v>
          </cell>
          <cell r="R679">
            <v>453500</v>
          </cell>
          <cell r="Z679" t="str">
            <v>Painting2</v>
          </cell>
        </row>
        <row r="680">
          <cell r="H680">
            <v>153300</v>
          </cell>
          <cell r="R680">
            <v>153300</v>
          </cell>
          <cell r="Z680" t="str">
            <v>Painting2</v>
          </cell>
        </row>
        <row r="681">
          <cell r="H681">
            <v>525000</v>
          </cell>
          <cell r="R681">
            <v>525000</v>
          </cell>
          <cell r="Z681" t="str">
            <v>Painting2</v>
          </cell>
        </row>
        <row r="682">
          <cell r="H682">
            <v>98000</v>
          </cell>
          <cell r="R682">
            <v>98000</v>
          </cell>
          <cell r="Z682" t="str">
            <v>Blasting (addition)</v>
          </cell>
        </row>
        <row r="683">
          <cell r="H683">
            <v>367599.46</v>
          </cell>
          <cell r="R683">
            <v>525000</v>
          </cell>
          <cell r="Z683" t="str">
            <v>Painting2</v>
          </cell>
        </row>
        <row r="684">
          <cell r="H684">
            <v>30000</v>
          </cell>
          <cell r="R684">
            <v>30000</v>
          </cell>
          <cell r="Z684" t="str">
            <v>Blasting (addition)</v>
          </cell>
        </row>
        <row r="685">
          <cell r="H685">
            <v>0</v>
          </cell>
          <cell r="R685">
            <v>0</v>
          </cell>
        </row>
        <row r="686">
          <cell r="H686">
            <v>0</v>
          </cell>
          <cell r="R686">
            <v>0</v>
          </cell>
        </row>
        <row r="687">
          <cell r="H687">
            <v>0</v>
          </cell>
          <cell r="R687">
            <v>50150</v>
          </cell>
        </row>
        <row r="688">
          <cell r="H688">
            <v>0</v>
          </cell>
          <cell r="R688">
            <v>1000000</v>
          </cell>
        </row>
        <row r="689">
          <cell r="H689">
            <v>0</v>
          </cell>
          <cell r="R689">
            <v>0</v>
          </cell>
        </row>
        <row r="690">
          <cell r="H690">
            <v>0</v>
          </cell>
          <cell r="R690">
            <v>4388304</v>
          </cell>
        </row>
        <row r="691">
          <cell r="H691">
            <v>0</v>
          </cell>
          <cell r="R691">
            <v>4123680.77</v>
          </cell>
        </row>
        <row r="692">
          <cell r="H692">
            <v>0</v>
          </cell>
          <cell r="R692">
            <v>0</v>
          </cell>
        </row>
        <row r="693">
          <cell r="H693">
            <v>0</v>
          </cell>
          <cell r="R693">
            <v>2400000</v>
          </cell>
        </row>
        <row r="694">
          <cell r="H694">
            <v>0</v>
          </cell>
          <cell r="R694">
            <v>0</v>
          </cell>
        </row>
        <row r="695">
          <cell r="H695">
            <v>0</v>
          </cell>
          <cell r="R695">
            <v>840000</v>
          </cell>
        </row>
        <row r="696">
          <cell r="H696">
            <v>0</v>
          </cell>
          <cell r="R696">
            <v>349000</v>
          </cell>
        </row>
        <row r="697">
          <cell r="H697">
            <v>0</v>
          </cell>
          <cell r="R697">
            <v>30000</v>
          </cell>
        </row>
        <row r="698">
          <cell r="H698">
            <v>0</v>
          </cell>
          <cell r="R698">
            <v>24000</v>
          </cell>
        </row>
        <row r="699">
          <cell r="H699">
            <v>0</v>
          </cell>
          <cell r="R699">
            <v>360000</v>
          </cell>
        </row>
        <row r="700">
          <cell r="H700">
            <v>0</v>
          </cell>
          <cell r="R700">
            <v>48000</v>
          </cell>
        </row>
        <row r="701">
          <cell r="H701">
            <v>0</v>
          </cell>
          <cell r="R701">
            <v>24000</v>
          </cell>
        </row>
        <row r="702">
          <cell r="H702">
            <v>0</v>
          </cell>
          <cell r="R702">
            <v>25000</v>
          </cell>
        </row>
        <row r="703">
          <cell r="H703">
            <v>0</v>
          </cell>
          <cell r="R703">
            <v>0</v>
          </cell>
        </row>
        <row r="704">
          <cell r="H704">
            <v>0</v>
          </cell>
          <cell r="R704">
            <v>0</v>
          </cell>
        </row>
        <row r="705">
          <cell r="H705">
            <v>1405875.89</v>
          </cell>
          <cell r="R705">
            <v>1408500</v>
          </cell>
        </row>
        <row r="706">
          <cell r="H706">
            <v>20345.419999999998</v>
          </cell>
          <cell r="R706">
            <v>98000</v>
          </cell>
        </row>
        <row r="707">
          <cell r="H707">
            <v>1500</v>
          </cell>
          <cell r="R707">
            <v>5000</v>
          </cell>
        </row>
        <row r="708">
          <cell r="H708">
            <v>0</v>
          </cell>
          <cell r="R708">
            <v>380000</v>
          </cell>
        </row>
        <row r="709">
          <cell r="H709">
            <v>0</v>
          </cell>
          <cell r="R709">
            <v>0</v>
          </cell>
        </row>
        <row r="710">
          <cell r="H710">
            <v>0</v>
          </cell>
          <cell r="R710">
            <v>84000</v>
          </cell>
        </row>
        <row r="711">
          <cell r="H711">
            <v>0</v>
          </cell>
          <cell r="R711">
            <v>0</v>
          </cell>
        </row>
        <row r="712">
          <cell r="H712">
            <v>0</v>
          </cell>
          <cell r="R712">
            <v>0</v>
          </cell>
        </row>
        <row r="713">
          <cell r="H713">
            <v>0</v>
          </cell>
          <cell r="R713">
            <v>0</v>
          </cell>
        </row>
        <row r="714">
          <cell r="H714">
            <v>0</v>
          </cell>
          <cell r="R714">
            <v>3700000</v>
          </cell>
        </row>
        <row r="715">
          <cell r="H715">
            <v>0</v>
          </cell>
          <cell r="R715">
            <v>1000000</v>
          </cell>
        </row>
        <row r="716">
          <cell r="H716">
            <v>0</v>
          </cell>
          <cell r="R716">
            <v>0</v>
          </cell>
        </row>
        <row r="717">
          <cell r="H717">
            <v>0</v>
          </cell>
          <cell r="R717">
            <v>106400</v>
          </cell>
        </row>
        <row r="718">
          <cell r="H718">
            <v>0</v>
          </cell>
          <cell r="R718">
            <v>428000</v>
          </cell>
        </row>
        <row r="719">
          <cell r="H719">
            <v>0</v>
          </cell>
          <cell r="R719">
            <v>316668.02</v>
          </cell>
        </row>
        <row r="720">
          <cell r="H720">
            <v>0</v>
          </cell>
          <cell r="R720">
            <v>100000</v>
          </cell>
        </row>
        <row r="721">
          <cell r="H721">
            <v>0</v>
          </cell>
          <cell r="R721">
            <v>0</v>
          </cell>
        </row>
        <row r="722">
          <cell r="H722">
            <v>390000</v>
          </cell>
          <cell r="R722">
            <v>500000</v>
          </cell>
        </row>
        <row r="723">
          <cell r="H723">
            <v>0</v>
          </cell>
          <cell r="R723">
            <v>0</v>
          </cell>
        </row>
        <row r="724">
          <cell r="H724">
            <v>9000</v>
          </cell>
          <cell r="R724">
            <v>300000</v>
          </cell>
        </row>
        <row r="725">
          <cell r="H725">
            <v>1170620</v>
          </cell>
          <cell r="R725">
            <v>1200000</v>
          </cell>
        </row>
        <row r="726">
          <cell r="H726">
            <v>2296768.35</v>
          </cell>
          <cell r="R726">
            <v>2375000</v>
          </cell>
        </row>
        <row r="727">
          <cell r="H727">
            <v>642989.25</v>
          </cell>
          <cell r="R727">
            <v>660000</v>
          </cell>
        </row>
        <row r="728">
          <cell r="H728">
            <v>328005.2</v>
          </cell>
          <cell r="R728">
            <v>335000</v>
          </cell>
        </row>
        <row r="729">
          <cell r="H729">
            <v>1914386.03</v>
          </cell>
          <cell r="R729">
            <v>2140000</v>
          </cell>
        </row>
        <row r="730">
          <cell r="H730">
            <v>427090</v>
          </cell>
          <cell r="R730">
            <v>440000</v>
          </cell>
        </row>
        <row r="731">
          <cell r="H731">
            <v>0</v>
          </cell>
          <cell r="R731">
            <v>500</v>
          </cell>
        </row>
        <row r="732">
          <cell r="H732">
            <v>1822256.14</v>
          </cell>
          <cell r="R732">
            <v>1850000</v>
          </cell>
        </row>
        <row r="733">
          <cell r="H733">
            <v>0</v>
          </cell>
          <cell r="R733">
            <v>10000</v>
          </cell>
        </row>
        <row r="734">
          <cell r="H734">
            <v>0</v>
          </cell>
          <cell r="R734">
            <v>10000</v>
          </cell>
        </row>
        <row r="735">
          <cell r="H735">
            <v>0</v>
          </cell>
          <cell r="R735">
            <v>5000</v>
          </cell>
        </row>
        <row r="736">
          <cell r="H736">
            <v>0</v>
          </cell>
          <cell r="R736">
            <v>0</v>
          </cell>
        </row>
        <row r="737">
          <cell r="H737">
            <v>187503.2</v>
          </cell>
          <cell r="R737">
            <v>300000</v>
          </cell>
        </row>
        <row r="738">
          <cell r="H738">
            <v>20817.599999999999</v>
          </cell>
          <cell r="R738">
            <v>50000</v>
          </cell>
        </row>
        <row r="739">
          <cell r="H739">
            <v>0</v>
          </cell>
          <cell r="R739">
            <v>0</v>
          </cell>
        </row>
        <row r="740">
          <cell r="H740">
            <v>0</v>
          </cell>
          <cell r="R740">
            <v>0</v>
          </cell>
        </row>
        <row r="741">
          <cell r="H741">
            <v>0</v>
          </cell>
          <cell r="R741">
            <v>0</v>
          </cell>
        </row>
        <row r="742">
          <cell r="H742">
            <v>0</v>
          </cell>
          <cell r="R742">
            <v>0</v>
          </cell>
        </row>
        <row r="743">
          <cell r="H743">
            <v>0</v>
          </cell>
          <cell r="R743">
            <v>0</v>
          </cell>
        </row>
        <row r="744">
          <cell r="H744">
            <v>0</v>
          </cell>
          <cell r="R744">
            <v>3385247.23</v>
          </cell>
        </row>
        <row r="745">
          <cell r="H745">
            <v>0</v>
          </cell>
          <cell r="R745">
            <v>11359120.16</v>
          </cell>
        </row>
        <row r="746">
          <cell r="H746">
            <v>0</v>
          </cell>
          <cell r="R746">
            <v>2290683.96</v>
          </cell>
        </row>
        <row r="747">
          <cell r="H747">
            <v>0</v>
          </cell>
          <cell r="R747">
            <v>16844492.16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  <sheetName val="PL"/>
      <sheetName val="Cctmst"/>
      <sheetName val="Building 04"/>
      <sheetName val="Calc"/>
      <sheetName val="Main Summary"/>
      <sheetName val="SH-F"/>
      <sheetName val="SH-D"/>
      <sheetName val="Price"/>
      <sheetName val="Item.cal"/>
      <sheetName val="Manpower+Equip"/>
      <sheetName val="Mat+Sub.con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ดัชนีราคา"/>
      <sheetName val="Sum HDD"/>
      <sheetName val="HDD_1-6 "/>
      <sheetName val="HDD_E30 IN"/>
      <sheetName val="EQ"/>
      <sheetName val="ค่าแรง HDD"/>
      <sheetName val="DB&amp;Cost"/>
      <sheetName val="สรุปราคา DB"/>
      <sheetName val="สรุป DB"/>
      <sheetName val="DB 1"/>
      <sheetName val="DB 3"/>
      <sheetName val="DB 2"/>
      <sheetName val="DB(4)"/>
      <sheetName val="DB(5)"/>
      <sheetName val="DB(6)"/>
      <sheetName val="DB(7)"/>
      <sheetName val="DB(8)"/>
      <sheetName val="DB(9)"/>
      <sheetName val="DB(10)"/>
      <sheetName val="DB(11)"/>
      <sheetName val="DB(12)"/>
      <sheetName val="DB(13)"/>
      <sheetName val="DB(14)"/>
      <sheetName val="DB(15)"/>
      <sheetName val="DB(16)"/>
      <sheetName val="DB(17)"/>
      <sheetName val="DB(18)"/>
      <sheetName val="DB(19)"/>
      <sheetName val="DB(20)"/>
      <sheetName val="DB(21)"/>
      <sheetName val="DB(22)"/>
      <sheetName val="DB(23)"/>
      <sheetName val="DB(24)"/>
      <sheetName val="DB(25)"/>
      <sheetName val="DB(26)"/>
      <sheetName val="DB(27)"/>
      <sheetName val="DB(28)"/>
      <sheetName val="DB(29)"/>
      <sheetName val="DB(30)"/>
      <sheetName val="DB(31)"/>
      <sheetName val="DB(32)"/>
      <sheetName val="DB(33)"/>
      <sheetName val="DB(34)"/>
      <sheetName val="cal DB"/>
      <sheetName val="PJ"/>
      <sheetName val="บ่อ"/>
      <sheetName val="ฐาน"/>
    </sheetNames>
    <sheetDataSet>
      <sheetData sheetId="0">
        <row r="90">
          <cell r="H90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quest"/>
      <sheetName val="List"/>
      <sheetName val="Mat"/>
      <sheetName val="PURCH"/>
      <sheetName val="SH-B"/>
      <sheetName val="SH-D"/>
      <sheetName val="SH-G"/>
      <sheetName val="Sheet1"/>
      <sheetName val="SAN REDUCED 1"/>
      <sheetName val="Main Summary"/>
      <sheetName val="1_Interior L1_L3"/>
      <sheetName val="ส่วนลดระบบไฟฟ้า"/>
      <sheetName val="DETAIL "/>
      <sheetName val="外溝工事"/>
      <sheetName val="STMspry"/>
      <sheetName val="PsychroData"/>
      <sheetName val="SH-A"/>
      <sheetName val="HVAC"/>
      <sheetName val="일위대가(목록)"/>
      <sheetName val="재료비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ดัชนีราคา"/>
      <sheetName val="DB (กรอกจำนวนท่อ )"/>
      <sheetName val="HDD_(P' Wischupong) "/>
      <sheetName val="Pipe&amp;Grout(ใส่จำนวนท่อ)"/>
      <sheetName val="MH(เลือก Type)"/>
      <sheetName val="A_J "/>
      <sheetName val="Bk A_J "/>
      <sheetName val="O_J"/>
      <sheetName val="Bk O_J"/>
      <sheetName val="L_J "/>
      <sheetName val="Bk L_J"/>
      <sheetName val="ค่าแรง HDD"/>
      <sheetName val="HDD 1-6"/>
      <sheetName val="HDD 8-12"/>
      <sheetName val="สรุป HDD -ราคารวม"/>
      <sheetName val="HDD_B(P' chumnan )"/>
      <sheetName val="ไม้แบบ"/>
      <sheetName val="ราคา กทม."/>
      <sheetName val="ขนาดบ่อ"/>
      <sheetName val="NDV"/>
      <sheetName val="Unit Sub Type A"/>
      <sheetName val="Unit Sub"/>
      <sheetName val="RMU Unit Sub 4 BAY"/>
      <sheetName val="RMU on slab"/>
      <sheetName val="RMU"/>
      <sheetName val="LMC"/>
      <sheetName val="PDC"/>
      <sheetName val="DB BOQ"/>
      <sheetName val="สรุป DB"/>
      <sheetName val="สรุปราคา DB"/>
      <sheetName val="Chart DB"/>
      <sheetName val="DB_CORR"/>
      <sheetName val="DB_CORR V.2"/>
      <sheetName val="Pipe_Grout(ใส่จำนวนท่อ)"/>
    </sheetNames>
    <sheetDataSet>
      <sheetData sheetId="0">
        <row r="8">
          <cell r="F8">
            <v>0</v>
          </cell>
          <cell r="G8">
            <v>5000</v>
          </cell>
        </row>
        <row r="15">
          <cell r="F15">
            <v>290</v>
          </cell>
          <cell r="G15">
            <v>186</v>
          </cell>
        </row>
        <row r="17">
          <cell r="F17">
            <v>435</v>
          </cell>
          <cell r="G17">
            <v>216</v>
          </cell>
        </row>
        <row r="18">
          <cell r="F18">
            <v>277</v>
          </cell>
          <cell r="G18">
            <v>186</v>
          </cell>
        </row>
        <row r="19">
          <cell r="F19">
            <v>370</v>
          </cell>
          <cell r="G19">
            <v>186</v>
          </cell>
        </row>
        <row r="21">
          <cell r="F21">
            <v>627</v>
          </cell>
          <cell r="G21">
            <v>216</v>
          </cell>
        </row>
        <row r="25">
          <cell r="F25">
            <v>29.62</v>
          </cell>
          <cell r="G25">
            <v>2.64</v>
          </cell>
        </row>
        <row r="27">
          <cell r="F27">
            <v>28.88</v>
          </cell>
          <cell r="G27">
            <v>2.64</v>
          </cell>
        </row>
        <row r="28">
          <cell r="F28">
            <v>28.88</v>
          </cell>
          <cell r="G28">
            <v>2.64</v>
          </cell>
        </row>
        <row r="29">
          <cell r="F29">
            <v>28.88</v>
          </cell>
          <cell r="G29">
            <v>2.64</v>
          </cell>
        </row>
        <row r="30">
          <cell r="F30">
            <v>28.3</v>
          </cell>
          <cell r="G30">
            <v>2.64</v>
          </cell>
        </row>
        <row r="31">
          <cell r="F31">
            <v>28.1</v>
          </cell>
          <cell r="G31">
            <v>2.64</v>
          </cell>
        </row>
        <row r="32">
          <cell r="F32">
            <v>28.1</v>
          </cell>
          <cell r="G32">
            <v>2.64</v>
          </cell>
        </row>
        <row r="69">
          <cell r="G69">
            <v>15</v>
          </cell>
        </row>
        <row r="104">
          <cell r="G104">
            <v>594</v>
          </cell>
          <cell r="H104">
            <v>614</v>
          </cell>
        </row>
        <row r="105">
          <cell r="G105">
            <v>300</v>
          </cell>
          <cell r="H105">
            <v>2000</v>
          </cell>
        </row>
        <row r="130">
          <cell r="G130">
            <v>804</v>
          </cell>
          <cell r="H130">
            <v>3676</v>
          </cell>
        </row>
        <row r="146">
          <cell r="H146">
            <v>8000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ELL"/>
      <sheetName val="sum-sys"/>
      <sheetName val="DETAIL "/>
      <sheetName val="EXCLUDE"/>
      <sheetName val="VENDER"/>
      <sheetName val="DATA "/>
      <sheetName val="List"/>
      <sheetName val="Detail"/>
      <sheetName val="Sheet1_(2)"/>
      <sheetName val="DETAIL_"/>
      <sheetName val="DATA_"/>
      <sheetName val="Book 1 Summary"/>
      <sheetName val="Reques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"/>
      <sheetName val="ต้นทุน"/>
      <sheetName val="back"/>
    </sheetNames>
    <sheetDataSet>
      <sheetData sheetId="0" refreshError="1"/>
      <sheetData sheetId="1" refreshError="1">
        <row r="10">
          <cell r="F10">
            <v>153</v>
          </cell>
        </row>
        <row r="11">
          <cell r="E11">
            <v>210</v>
          </cell>
          <cell r="F11">
            <v>46</v>
          </cell>
        </row>
        <row r="12">
          <cell r="E12">
            <v>2430</v>
          </cell>
          <cell r="F12">
            <v>342</v>
          </cell>
        </row>
        <row r="13">
          <cell r="E13">
            <v>385</v>
          </cell>
          <cell r="F13">
            <v>137</v>
          </cell>
        </row>
        <row r="14">
          <cell r="E14">
            <v>19</v>
          </cell>
          <cell r="F14">
            <v>4</v>
          </cell>
        </row>
        <row r="15">
          <cell r="E15">
            <v>312</v>
          </cell>
          <cell r="F15">
            <v>100</v>
          </cell>
        </row>
        <row r="16">
          <cell r="E16">
            <v>400</v>
          </cell>
        </row>
        <row r="17">
          <cell r="E17">
            <v>2610</v>
          </cell>
          <cell r="F17">
            <v>205</v>
          </cell>
        </row>
        <row r="19">
          <cell r="F19">
            <v>25</v>
          </cell>
        </row>
        <row r="20">
          <cell r="F20">
            <v>62</v>
          </cell>
        </row>
        <row r="21">
          <cell r="F21">
            <v>133</v>
          </cell>
        </row>
        <row r="22">
          <cell r="F22">
            <v>50</v>
          </cell>
        </row>
      </sheetData>
      <sheetData sheetId="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.6"/>
      <sheetName val="ปร.5(ก)"/>
      <sheetName val="ปร.5(ข)"/>
      <sheetName val="ปร.5(พ)"/>
      <sheetName val="ปร.4(ผังบริเวณ)"/>
      <sheetName val="ปร.4(ภูมิทัศน์)"/>
      <sheetName val="ปร.4(ข-ผัง)"/>
      <sheetName val="ปร.4(พ)"/>
      <sheetName val="เหตุผลฯ"/>
      <sheetName val="ปร.4(Struc-แฝด)"/>
      <sheetName val="ปร.4(Arch-แฝด)"/>
      <sheetName val="ปร.4(SAN-แฝด)"/>
      <sheetName val="ปร.4(EE-แฝด)"/>
      <sheetName val="ปร.4(ME-แฝด)"/>
      <sheetName val="ปร.4(LAN-แฝด)"/>
      <sheetName val="ปร.4(ข-แฝด)"/>
      <sheetName val="ปร.4(พ-แฝด)"/>
      <sheetName val="ปร.4(Struc-เดี่ยว)"/>
      <sheetName val="ปร.4(Arch-เดี่ยว)"/>
      <sheetName val="ปร.4(SAN-เดี่ยว)"/>
      <sheetName val="ปร.4(EE-เดี่ยว)"/>
      <sheetName val="ปร.4(ME-เดี่ยว)"/>
      <sheetName val="ปร.4(LAN-เดี่ยว)"/>
      <sheetName val="ปร.4(ข-เดี่ยว)"/>
      <sheetName val="ปร.4(พ-เดี่ยว)"/>
      <sheetName val="Blank BOQ"/>
      <sheetName val="ราคาเฟอร์"/>
      <sheetName val="วัสดุมวลรวม"/>
      <sheetName val="สืบราคา"/>
      <sheetName val="ประตูหน้าต่าง"/>
      <sheetName val="รั้ว+ช่องทิ้งขยะ+ประตู"/>
    </sheetNames>
    <sheetDataSet>
      <sheetData sheetId="0">
        <row r="22">
          <cell r="E22">
            <v>123481347.05226424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">
          <cell r="Q4">
            <v>10</v>
          </cell>
        </row>
        <row r="5">
          <cell r="Q5">
            <v>112</v>
          </cell>
        </row>
        <row r="6">
          <cell r="Q6">
            <v>426</v>
          </cell>
        </row>
        <row r="7">
          <cell r="Q7">
            <v>419</v>
          </cell>
        </row>
        <row r="8">
          <cell r="Q8">
            <v>4.4000000000000004</v>
          </cell>
        </row>
        <row r="9">
          <cell r="Q9">
            <v>3.6</v>
          </cell>
        </row>
        <row r="11">
          <cell r="Q11">
            <v>139</v>
          </cell>
        </row>
        <row r="12">
          <cell r="Q12">
            <v>91</v>
          </cell>
        </row>
        <row r="13">
          <cell r="Q13">
            <v>34</v>
          </cell>
        </row>
        <row r="14">
          <cell r="Q14">
            <v>35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ดัชนีราคา"/>
      <sheetName val="ไม้แบบ"/>
      <sheetName val="ขนาดบ่อ"/>
      <sheetName val="Sum"/>
      <sheetName val="NDV"/>
      <sheetName val="Unit Sub"/>
      <sheetName val="RMU"/>
      <sheetName val="OUT"/>
      <sheetName val="PDC"/>
      <sheetName val="MH"/>
      <sheetName val="สรุป HDD -ราคารวม"/>
      <sheetName val="สรุป HDD ราคาต่อเมตร"/>
      <sheetName val="HDD 1-6"/>
      <sheetName val="HDD 8-12"/>
      <sheetName val="ค่าแรง HDD"/>
      <sheetName val="Equi_HDD"/>
      <sheetName val="DB (กรอกจำนวนท่อ )"/>
      <sheetName val="DB BOQ"/>
      <sheetName val="สรุป DB"/>
      <sheetName val="สรุปราคา DB"/>
      <sheetName val="Chart DB"/>
      <sheetName val="PJ"/>
      <sheetName val="DB_CORR"/>
      <sheetName val="สรุปฐานข้อมูลราคาแผนก  กท"/>
    </sheetNames>
    <sheetDataSet>
      <sheetData sheetId="0" refreshError="1">
        <row r="24">
          <cell r="F24">
            <v>29.44</v>
          </cell>
          <cell r="G24">
            <v>2.64</v>
          </cell>
        </row>
        <row r="26">
          <cell r="F26">
            <v>28.74</v>
          </cell>
          <cell r="G26">
            <v>2.64</v>
          </cell>
        </row>
        <row r="40">
          <cell r="F40">
            <v>2430</v>
          </cell>
          <cell r="G40">
            <v>330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 Dwg"/>
      <sheetName val="cov-estimate"/>
      <sheetName val="cov-tender"/>
      <sheetName val="cov-contract"/>
      <sheetName val="cov-final AC"/>
      <sheetName val="cov-contract 2"/>
      <sheetName val="content"/>
      <sheetName val="divider"/>
      <sheetName val="cov_estimate"/>
      <sheetName val="สระน้ำหลัง BO"/>
      <sheetName val="สระน้ำ(ด้านทิศใต้อาคาร B)"/>
      <sheetName val="ราคาF6"/>
      <sheetName val="DETAIL "/>
      <sheetName val="Package 3(Concourse)"/>
      <sheetName val="Package2 (MTB)"/>
      <sheetName val="Central Plant"/>
      <sheetName val="Comparison"/>
      <sheetName val="Q3-13 "/>
      <sheetName val="C-LOAD(L-FACTORY.)"/>
      <sheetName val="List"/>
      <sheetName val="Update"/>
      <sheetName val="SOR"/>
      <sheetName val="Cost Data"/>
      <sheetName val="Q2-55"/>
      <sheetName val="Q3-55"/>
      <sheetName val="Q4-55"/>
      <sheetName val="Q1-13"/>
      <sheetName val="8 consume"/>
      <sheetName val="Breakdown"/>
      <sheetName val="1 Labour"/>
      <sheetName val="2 staff"/>
      <sheetName val="6 - Misc. EP"/>
      <sheetName val="boq"/>
      <sheetName val="data-Hilton"/>
      <sheetName val="SH-A"/>
      <sheetName val="SH-B"/>
      <sheetName val="SH-D"/>
      <sheetName val="SH-E"/>
      <sheetName val="SH-F"/>
      <sheetName val="SH-G"/>
      <sheetName val="SH-C"/>
      <sheetName val="CC1"/>
      <sheetName val="CC2"/>
      <sheetName val="CC3"/>
      <sheetName val="CC4"/>
      <sheetName val="CC5"/>
      <sheetName val="CC6"/>
      <sheetName val="CC7"/>
      <sheetName val="CC8"/>
      <sheetName val="CC9"/>
      <sheetName val="1.1.1Gen"/>
      <sheetName val="1.1.2vehicle"/>
      <sheetName val="1.1.3Demobilize"/>
      <sheetName val="1.2Traffic"/>
      <sheetName val="1.3Envi"/>
      <sheetName val="1.4.1Test"/>
      <sheetName val="1.4.2Report"/>
      <sheetName val="2.1MainLine"/>
      <sheetName val="2.2Station"/>
      <sheetName val="4.1.1Pile"/>
      <sheetName val="4.1.2TBlock"/>
      <sheetName val="4.2Pier"/>
      <sheetName val="4.3Portal"/>
      <sheetName val="4.4Pad"/>
      <sheetName val="5.2.1Produce"/>
      <sheetName val="5.2.2Install"/>
      <sheetName val="5.3AR"/>
      <sheetName val="5.4E&amp;M"/>
      <sheetName val="6.1Yard"/>
      <sheetName val="6.2.1Pile"/>
      <sheetName val="6.2.2Pile Cap"/>
      <sheetName val="6.3.1Pier"/>
      <sheetName val="6.3.2XBeam"/>
      <sheetName val="6.3.3I-Girder"/>
      <sheetName val="6.4.1Roof"/>
      <sheetName val="6.4.2Stair"/>
      <sheetName val="6.4.3Slab"/>
      <sheetName val="Cov_Dwg"/>
      <sheetName val="cov-final_AC"/>
      <sheetName val="cov-contract_2"/>
      <sheetName val="สระน้ำหลัง_BO"/>
      <sheetName val="สระน้ำ(ด้านทิศใต้อาคาร_B)"/>
      <sheetName val="7-consume"/>
      <sheetName val="6-Equipment"/>
      <sheetName val="4-Local transport"/>
      <sheetName val="3 - Material"/>
      <sheetName val="Backup"/>
      <sheetName val="Sum"/>
      <sheetName val="MASTER"/>
      <sheetName val="AC"/>
    </sheetNames>
    <sheetDataSet>
      <sheetData sheetId="0"/>
      <sheetData sheetId="1">
        <row r="4">
          <cell r="E4" t="str">
            <v>COST COMMENTARY REPORT</v>
          </cell>
        </row>
        <row r="9">
          <cell r="E9" t="str">
            <v>on</v>
          </cell>
        </row>
        <row r="14">
          <cell r="E14" t="str">
            <v>GAYSORN PLAZA RENOVATION</v>
          </cell>
        </row>
        <row r="17">
          <cell r="E17" t="str">
            <v xml:space="preserve"> </v>
          </cell>
        </row>
        <row r="20">
          <cell r="E20" t="str">
            <v>for</v>
          </cell>
        </row>
        <row r="25">
          <cell r="E25" t="str">
            <v>HONG KONG LAND</v>
          </cell>
        </row>
        <row r="31">
          <cell r="E31" t="str">
            <v>9 March 2001</v>
          </cell>
        </row>
        <row r="35">
          <cell r="E35" t="str">
            <v xml:space="preserve"> </v>
          </cell>
        </row>
        <row r="36">
          <cell r="E36" t="str">
            <v>RIDER HUNT LEVETT &amp; BAILEY (THAILAND) LTD.</v>
          </cell>
        </row>
        <row r="37">
          <cell r="E37" t="str">
            <v>PITAK COURT, HOUSE NO. 29</v>
          </cell>
        </row>
        <row r="38">
          <cell r="E38" t="str">
            <v>43 SOI SATHORN 1, SOUTH SATHORN ROAD</v>
          </cell>
        </row>
        <row r="39">
          <cell r="E39" t="str">
            <v>TUNGMAHAMEAK, SATHORN, BANGKOK 10120 THAILAND</v>
          </cell>
        </row>
        <row r="41">
          <cell r="E41" t="str">
            <v>Tel: 286-0196-7          Fax: 286-0198</v>
          </cell>
        </row>
        <row r="44">
          <cell r="F44" t="str">
            <v>Ref. QS/W/181</v>
          </cell>
        </row>
        <row r="45">
          <cell r="E45" t="str">
            <v xml:space="preserve"> </v>
          </cell>
          <cell r="F45" t="str">
            <v>E/0102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ใบสรุปราคา EE"/>
      <sheetName val="sum(อาคารหลัก A)"/>
      <sheetName val="อาคารหลัก A"/>
      <sheetName val="sum(อาคารจอดรถ A)"/>
      <sheetName val="อาคารจอดรถ A"/>
      <sheetName val="CABLE"/>
      <sheetName val="RACK WAY"/>
      <sheetName val="ใบสรุปราคา_EE"/>
      <sheetName val="sum(อาคารหลัก_A)"/>
      <sheetName val="อาคารหลัก_A"/>
      <sheetName val="sum(อาคารจอดรถ_A)"/>
      <sheetName val="อาคารจอดรถ_A"/>
      <sheetName val="RACK_WAY"/>
      <sheetName val="ใบสรุปราคา_EE2"/>
      <sheetName val="sum(อาคารหลัก_A)2"/>
      <sheetName val="อาคารหลัก_A2"/>
      <sheetName val="sum(อาคารจอดรถ_A)2"/>
      <sheetName val="อาคารจอดรถ_A2"/>
      <sheetName val="RACK_WAY2"/>
      <sheetName val="ใบสรุปราคา_EE1"/>
      <sheetName val="sum(อาคารหลัก_A)1"/>
      <sheetName val="อาคารหลัก_A1"/>
      <sheetName val="sum(อาคารจอดรถ_A)1"/>
      <sheetName val="อาคารจอดรถ_A1"/>
      <sheetName val="RACK_WAY1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GF"/>
      <sheetName val="2nd"/>
      <sheetName val="3rd-9th"/>
      <sheetName val="Deck-Roof"/>
      <sheetName val="Guard  hous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 F อาคาร"/>
      <sheetName val="Factor F งาน DB."/>
      <sheetName val="Check F"/>
      <sheetName val="ข้อมูลงานและราคา"/>
      <sheetName val="สรุปประมาณการ"/>
      <sheetName val="ประมาณการ"/>
      <sheetName val="สรุปรายการเสนอราคา"/>
      <sheetName val="รายการเสนอราคา"/>
    </sheetNames>
    <sheetDataSet>
      <sheetData sheetId="0"/>
      <sheetData sheetId="1"/>
      <sheetData sheetId="2"/>
      <sheetData sheetId="3">
        <row r="3">
          <cell r="A3" t="str">
            <v>a</v>
          </cell>
          <cell r="B3" t="str">
            <v>อื่นๆ</v>
          </cell>
          <cell r="C3" t="str">
            <v xml:space="preserve"> </v>
          </cell>
          <cell r="D3">
            <v>0</v>
          </cell>
          <cell r="E3">
            <v>0</v>
          </cell>
          <cell r="F3" t="str">
            <v>สำหรับบรรทัดว่างๆ</v>
          </cell>
        </row>
        <row r="4">
          <cell r="B4" t="str">
            <v>ค่าใช้จ่ายตามเงื่อนไขและตามความจำเป็น</v>
          </cell>
        </row>
        <row r="5">
          <cell r="A5" t="str">
            <v>A-001</v>
          </cell>
          <cell r="B5" t="str">
            <v>การจัดสร้างสำนักงานสนาม สำหรับผู้ว่าจ้างและผู้ควบคุมงาน</v>
          </cell>
          <cell r="C5" t="str">
            <v>รายการ</v>
          </cell>
          <cell r="D5">
            <v>120000</v>
          </cell>
          <cell r="E5">
            <v>0</v>
          </cell>
        </row>
        <row r="6">
          <cell r="A6" t="str">
            <v>A-002</v>
          </cell>
          <cell r="B6" t="str">
            <v>การทำระบบป้องกันฝุ่นตามข้อบังคับ</v>
          </cell>
          <cell r="C6" t="str">
            <v>รายการ</v>
          </cell>
          <cell r="D6">
            <v>50000</v>
          </cell>
          <cell r="E6">
            <v>0</v>
          </cell>
        </row>
        <row r="7">
          <cell r="A7" t="str">
            <v>A-003</v>
          </cell>
          <cell r="B7" t="str">
            <v>การทำระบบป้องกันดินพัง</v>
          </cell>
          <cell r="C7" t="str">
            <v>รายการ</v>
          </cell>
          <cell r="D7">
            <v>1450000</v>
          </cell>
          <cell r="E7">
            <v>0</v>
          </cell>
        </row>
        <row r="8">
          <cell r="A8" t="str">
            <v>A-004</v>
          </cell>
          <cell r="B8" t="str">
            <v>ค่าใช้จ่ายสำหรับอุปกรณ์เครื่องจักรกลพิเศษในการก่อสร้าง</v>
          </cell>
          <cell r="C8" t="str">
            <v>รายการ</v>
          </cell>
          <cell r="D8">
            <v>1500000</v>
          </cell>
          <cell r="E8">
            <v>0</v>
          </cell>
        </row>
        <row r="9">
          <cell r="A9" t="str">
            <v>A-005</v>
          </cell>
          <cell r="B9" t="str">
            <v>ค่าใช้จ่ายในกรรมวิธีป้องกันชีวิตและทรัพย์สินของบุคคลที่ 3</v>
          </cell>
          <cell r="C9" t="str">
            <v>รายการ</v>
          </cell>
          <cell r="D9">
            <v>30000</v>
          </cell>
          <cell r="E9">
            <v>0</v>
          </cell>
        </row>
        <row r="10">
          <cell r="A10" t="str">
            <v>A-006</v>
          </cell>
          <cell r="B10" t="str">
            <v>ค่าใช้จ่ายการป้องกันอุบัติภัย</v>
          </cell>
          <cell r="C10" t="str">
            <v>รายการ</v>
          </cell>
          <cell r="D10">
            <v>80000</v>
          </cell>
          <cell r="E10">
            <v>0</v>
          </cell>
        </row>
        <row r="11">
          <cell r="A11" t="str">
            <v>A-007</v>
          </cell>
          <cell r="B11" t="str">
            <v xml:space="preserve"> ปักผัง</v>
          </cell>
          <cell r="C11" t="str">
            <v>รายการ</v>
          </cell>
          <cell r="D11">
            <v>30000</v>
          </cell>
        </row>
        <row r="12">
          <cell r="A12" t="str">
            <v>A-008</v>
          </cell>
          <cell r="B12" t="str">
            <v>งานถมที่ดิน</v>
          </cell>
          <cell r="C12" t="str">
            <v>ลบ.ม.</v>
          </cell>
        </row>
        <row r="13">
          <cell r="A13" t="str">
            <v>A-009</v>
          </cell>
          <cell r="B13" t="str">
            <v>รื้อถอนฐานอุปกรณ์ต่างๆ กีดขวางแนวเขตก่อสร้างอาคาร</v>
          </cell>
          <cell r="C13" t="str">
            <v>รายการ</v>
          </cell>
          <cell r="D13">
            <v>149500</v>
          </cell>
        </row>
        <row r="14">
          <cell r="A14" t="str">
            <v>A-010</v>
          </cell>
          <cell r="B14" t="str">
            <v>ค่าดำเนินการขอติดตั้งมาตรวัดและใช้น้ำประปาประเภทถาวร ขนาด 3/4 นิ้ว</v>
          </cell>
          <cell r="C14" t="str">
            <v>รายการ</v>
          </cell>
          <cell r="D14">
            <v>9000</v>
          </cell>
        </row>
        <row r="15">
          <cell r="A15" t="str">
            <v>A-011</v>
          </cell>
          <cell r="B15" t="str">
            <v>ค่าดำเนินการขอใช้โทรศัพท์ จำนวน 2 เลขหมาย</v>
          </cell>
          <cell r="C15" t="str">
            <v>รายการ</v>
          </cell>
          <cell r="D15">
            <v>1000</v>
          </cell>
        </row>
        <row r="16">
          <cell r="B16" t="str">
            <v>งานเครื่องจักรกล</v>
          </cell>
        </row>
        <row r="17">
          <cell r="A17" t="str">
            <v>B-001</v>
          </cell>
          <cell r="B17" t="str">
            <v>เครื่องลมพร้อมหัวสกัด</v>
          </cell>
          <cell r="C17" t="str">
            <v>วัน</v>
          </cell>
          <cell r="D17">
            <v>1000</v>
          </cell>
          <cell r="E17">
            <v>0</v>
          </cell>
        </row>
        <row r="18">
          <cell r="A18" t="str">
            <v>B-002</v>
          </cell>
          <cell r="B18" t="str">
            <v>รถแบคโฮ PC 120</v>
          </cell>
          <cell r="C18" t="str">
            <v>วัน</v>
          </cell>
          <cell r="D18">
            <v>5000</v>
          </cell>
          <cell r="E18">
            <v>0</v>
          </cell>
        </row>
        <row r="19">
          <cell r="A19" t="str">
            <v>B-003</v>
          </cell>
          <cell r="B19" t="str">
            <v>รถแบคโฮ PC 200</v>
          </cell>
          <cell r="C19" t="str">
            <v>วัน</v>
          </cell>
          <cell r="D19">
            <v>7000</v>
          </cell>
          <cell r="E19">
            <v>0</v>
          </cell>
        </row>
        <row r="20">
          <cell r="A20" t="str">
            <v>B-004</v>
          </cell>
          <cell r="B20" t="str">
            <v>รถแบคโฮ PC 400</v>
          </cell>
          <cell r="C20" t="str">
            <v>วัน</v>
          </cell>
          <cell r="D20">
            <v>10000</v>
          </cell>
          <cell r="E20">
            <v>0</v>
          </cell>
        </row>
        <row r="21">
          <cell r="A21" t="str">
            <v>B-005</v>
          </cell>
          <cell r="B21" t="str">
            <v>รถขนย้ายเครื่องจักรกล</v>
          </cell>
          <cell r="C21" t="str">
            <v>เที่ยว</v>
          </cell>
          <cell r="D21">
            <v>2500</v>
          </cell>
          <cell r="E21">
            <v>0</v>
          </cell>
        </row>
        <row r="22">
          <cell r="A22" t="str">
            <v>B-006</v>
          </cell>
          <cell r="B22" t="str">
            <v>รถขนวัสดุทิ้ง</v>
          </cell>
          <cell r="C22" t="str">
            <v>เที่ยว</v>
          </cell>
          <cell r="D22">
            <v>1000</v>
          </cell>
          <cell r="E22">
            <v>0</v>
          </cell>
        </row>
        <row r="24">
          <cell r="B24" t="str">
            <v>งานเสาเข็มและโครงสร้างสำเร็จรูป</v>
          </cell>
        </row>
        <row r="25">
          <cell r="A25" t="str">
            <v>C-001</v>
          </cell>
          <cell r="B25" t="str">
            <v xml:space="preserve"> เสาเข็ม คสล.หกเหลี่ยม 0.15x2.00 ม.</v>
          </cell>
          <cell r="C25" t="str">
            <v>ต้น</v>
          </cell>
          <cell r="D25">
            <v>120</v>
          </cell>
          <cell r="E25">
            <v>50</v>
          </cell>
        </row>
        <row r="26">
          <cell r="A26" t="str">
            <v>C-002</v>
          </cell>
          <cell r="B26" t="str">
            <v xml:space="preserve"> เสาเข็ม คสล.หกเหลี่ยม 0.15x4.00 ม.</v>
          </cell>
          <cell r="C26" t="str">
            <v>ต้น</v>
          </cell>
          <cell r="D26">
            <v>240</v>
          </cell>
          <cell r="E26">
            <v>100</v>
          </cell>
        </row>
        <row r="27">
          <cell r="A27" t="str">
            <v>C-003</v>
          </cell>
          <cell r="B27" t="str">
            <v>เสาเข็มสี่เหลี่ยม  0.10x0.10 x 2.00 ม.</v>
          </cell>
          <cell r="C27" t="str">
            <v>ต้น</v>
          </cell>
          <cell r="D27">
            <v>120</v>
          </cell>
          <cell r="E27">
            <v>50</v>
          </cell>
        </row>
        <row r="28">
          <cell r="A28" t="str">
            <v>C-004</v>
          </cell>
          <cell r="B28" t="str">
            <v xml:space="preserve"> เสาเข็ม คสล. 6"x6.00 ม.</v>
          </cell>
          <cell r="C28" t="str">
            <v>ต้น</v>
          </cell>
          <cell r="D28">
            <v>450</v>
          </cell>
          <cell r="E28">
            <v>200</v>
          </cell>
        </row>
        <row r="29">
          <cell r="A29" t="str">
            <v>C-005</v>
          </cell>
          <cell r="B29" t="str">
            <v>เสาเข็มสี่เหลี่ยม คอร. 0.18x0.18 x 6.00 ม.</v>
          </cell>
          <cell r="C29" t="str">
            <v>ต้น</v>
          </cell>
          <cell r="D29">
            <v>700</v>
          </cell>
          <cell r="E29">
            <v>120</v>
          </cell>
        </row>
        <row r="30">
          <cell r="A30" t="str">
            <v>C-006</v>
          </cell>
          <cell r="B30" t="str">
            <v>เสาเข็ม I  0.30x0.30 x 10.00 ม.</v>
          </cell>
          <cell r="C30" t="str">
            <v>ต้น</v>
          </cell>
        </row>
        <row r="31">
          <cell r="A31" t="str">
            <v>C-007</v>
          </cell>
          <cell r="B31" t="str">
            <v>เสาเข็ม คอร. Spun 0.40 x ( 8.50 x 8.50) ม.</v>
          </cell>
          <cell r="C31" t="str">
            <v>ต้น</v>
          </cell>
        </row>
        <row r="32">
          <cell r="A32" t="str">
            <v>C-008</v>
          </cell>
          <cell r="B32" t="str">
            <v>เสาเข็มเจาะ 0.35 ม .x 21.00 ม. ชนิดแห้ง</v>
          </cell>
          <cell r="C32" t="str">
            <v>ต้น</v>
          </cell>
        </row>
        <row r="33">
          <cell r="A33" t="str">
            <v>C-009</v>
          </cell>
          <cell r="B33" t="str">
            <v>เสาเข็มเจาะ 0.60 ม .x 21.00 ม. ชนิดแห้ง</v>
          </cell>
          <cell r="C33" t="str">
            <v>ต้น</v>
          </cell>
          <cell r="D33">
            <v>25000</v>
          </cell>
          <cell r="E33">
            <v>0</v>
          </cell>
        </row>
        <row r="34">
          <cell r="A34" t="str">
            <v>C-010</v>
          </cell>
          <cell r="B34" t="str">
            <v>เสาเข็มเจาะ 0.60 ม .x 23.00 ม. ชนิดแห้ง</v>
          </cell>
          <cell r="C34" t="str">
            <v>ต้น</v>
          </cell>
          <cell r="D34">
            <v>27000</v>
          </cell>
          <cell r="E34">
            <v>0</v>
          </cell>
        </row>
        <row r="35">
          <cell r="A35" t="str">
            <v>C-011</v>
          </cell>
          <cell r="B35" t="str">
            <v>เสาเข็มเจาะ 0.80 ม .x 35.00 ม. ชนิดเปียก</v>
          </cell>
          <cell r="C35" t="str">
            <v>ต้น</v>
          </cell>
          <cell r="D35">
            <v>95000</v>
          </cell>
          <cell r="E35">
            <v>0</v>
          </cell>
        </row>
        <row r="36">
          <cell r="A36" t="str">
            <v>C-012</v>
          </cell>
          <cell r="B36" t="str">
            <v>ตัดหัวเสาเข็มขนาด 0.60 ม.</v>
          </cell>
          <cell r="C36" t="str">
            <v>ต้น</v>
          </cell>
          <cell r="D36">
            <v>0</v>
          </cell>
          <cell r="E36">
            <v>500</v>
          </cell>
        </row>
        <row r="37">
          <cell r="A37" t="str">
            <v>C-013</v>
          </cell>
          <cell r="B37" t="str">
            <v>ตัดหัวเสาเข็มขนาด 0.80 ม.</v>
          </cell>
          <cell r="C37" t="str">
            <v>ต้น</v>
          </cell>
          <cell r="D37">
            <v>0</v>
          </cell>
          <cell r="E37">
            <v>1200</v>
          </cell>
        </row>
        <row r="38">
          <cell r="A38" t="str">
            <v>C-014</v>
          </cell>
          <cell r="B38" t="str">
            <v>ทดสอบเสาเข็ม  (Seicamic  LOAD  TEST)</v>
          </cell>
          <cell r="C38" t="str">
            <v>ต้น</v>
          </cell>
          <cell r="D38">
            <v>0</v>
          </cell>
          <cell r="E38">
            <v>300</v>
          </cell>
        </row>
        <row r="39">
          <cell r="A39" t="str">
            <v>C-015</v>
          </cell>
          <cell r="B39" t="str">
            <v>ทดสอบเสาเข็ม  (DYNAMIC  LOAD  TEST)</v>
          </cell>
          <cell r="C39" t="str">
            <v>ต้น</v>
          </cell>
          <cell r="D39">
            <v>0</v>
          </cell>
          <cell r="E39">
            <v>18000</v>
          </cell>
        </row>
        <row r="40">
          <cell r="A40" t="str">
            <v>C-016</v>
          </cell>
          <cell r="B40" t="str">
            <v>ทดสอบความหนาแน่นไม่น้อยกว่า 95 %ตามมาตรฐาน MODIFY AASHO.</v>
          </cell>
          <cell r="C40" t="str">
            <v>รายการ</v>
          </cell>
          <cell r="D40">
            <v>5000</v>
          </cell>
          <cell r="E40">
            <v>0</v>
          </cell>
        </row>
        <row r="41">
          <cell r="A41" t="str">
            <v>C-017</v>
          </cell>
          <cell r="B41" t="str">
            <v>แผง คสล.ขนาด 0.50x0.82x0.09 m.</v>
          </cell>
          <cell r="C41" t="str">
            <v>แผง</v>
          </cell>
          <cell r="D41">
            <v>220</v>
          </cell>
          <cell r="E41">
            <v>15</v>
          </cell>
        </row>
        <row r="44">
          <cell r="B44" t="str">
            <v>งานโครงสร้าง</v>
          </cell>
        </row>
        <row r="45">
          <cell r="A45" t="str">
            <v>D-001</v>
          </cell>
          <cell r="B45" t="str">
            <v>ขุดดิน</v>
          </cell>
          <cell r="C45" t="str">
            <v>ลบ.ม.</v>
          </cell>
          <cell r="E45">
            <v>60</v>
          </cell>
        </row>
        <row r="46">
          <cell r="A46" t="str">
            <v>D-002</v>
          </cell>
          <cell r="B46" t="str">
            <v>ทรายถม</v>
          </cell>
          <cell r="C46" t="str">
            <v>ลบ.ม.</v>
          </cell>
          <cell r="D46">
            <v>250</v>
          </cell>
          <cell r="E46">
            <v>60</v>
          </cell>
        </row>
        <row r="47">
          <cell r="A47" t="str">
            <v>D-003</v>
          </cell>
          <cell r="B47" t="str">
            <v>ทรายถมบดอัดแน่น</v>
          </cell>
          <cell r="C47" t="str">
            <v>ลบ.ม.</v>
          </cell>
          <cell r="D47">
            <v>250</v>
          </cell>
          <cell r="E47">
            <v>60</v>
          </cell>
        </row>
        <row r="48">
          <cell r="A48" t="str">
            <v>D-004</v>
          </cell>
          <cell r="B48" t="str">
            <v>หินคลุกบดอัดแน่น</v>
          </cell>
          <cell r="C48" t="str">
            <v>ลบ.ม.</v>
          </cell>
          <cell r="D48">
            <v>280</v>
          </cell>
          <cell r="E48">
            <v>60</v>
          </cell>
        </row>
        <row r="49">
          <cell r="A49" t="str">
            <v>D-005</v>
          </cell>
          <cell r="B49" t="str">
            <v>ทรายหยาบอัดแน่น</v>
          </cell>
          <cell r="C49" t="str">
            <v>ลบ.ม.</v>
          </cell>
          <cell r="D49">
            <v>330</v>
          </cell>
          <cell r="E49">
            <v>60</v>
          </cell>
        </row>
        <row r="50">
          <cell r="A50" t="str">
            <v>D-006</v>
          </cell>
          <cell r="B50" t="str">
            <v>คอนกรีตหยาบ</v>
          </cell>
          <cell r="C50" t="str">
            <v>ลบ.ม.</v>
          </cell>
          <cell r="D50">
            <v>2200</v>
          </cell>
          <cell r="E50">
            <v>300</v>
          </cell>
        </row>
        <row r="51">
          <cell r="A51" t="str">
            <v>D-007</v>
          </cell>
          <cell r="B51" t="str">
            <v>คอนกรีตโครงสร้าง  240  KSC.</v>
          </cell>
          <cell r="C51" t="str">
            <v>ลบ.ม.</v>
          </cell>
          <cell r="D51">
            <v>2500</v>
          </cell>
          <cell r="E51">
            <v>300</v>
          </cell>
        </row>
        <row r="52">
          <cell r="A52" t="str">
            <v>D-008</v>
          </cell>
          <cell r="B52" t="str">
            <v>ไม้แบบ</v>
          </cell>
          <cell r="C52" t="str">
            <v>ตร.ม.</v>
          </cell>
          <cell r="D52">
            <v>250</v>
          </cell>
          <cell r="E52">
            <v>100</v>
          </cell>
        </row>
        <row r="53">
          <cell r="A53" t="str">
            <v>D-009</v>
          </cell>
          <cell r="B53" t="str">
            <v>เหล็กเส้นกลม 6 มม.</v>
          </cell>
          <cell r="C53" t="str">
            <v>กก.</v>
          </cell>
          <cell r="D53">
            <v>21</v>
          </cell>
          <cell r="E53">
            <v>3</v>
          </cell>
        </row>
        <row r="54">
          <cell r="A54" t="str">
            <v>D-010</v>
          </cell>
          <cell r="B54" t="str">
            <v>เหล็กเส้นกลม 9 มม.</v>
          </cell>
          <cell r="C54" t="str">
            <v>กก.</v>
          </cell>
          <cell r="D54">
            <v>21</v>
          </cell>
          <cell r="E54">
            <v>3</v>
          </cell>
        </row>
        <row r="55">
          <cell r="A55" t="str">
            <v>D-011</v>
          </cell>
          <cell r="B55" t="str">
            <v>เหล็กเส้นกลม 12 มม.</v>
          </cell>
          <cell r="C55" t="str">
            <v>กก.</v>
          </cell>
          <cell r="D55">
            <v>21</v>
          </cell>
          <cell r="E55">
            <v>3</v>
          </cell>
        </row>
        <row r="56">
          <cell r="A56" t="str">
            <v>D-012</v>
          </cell>
          <cell r="B56" t="str">
            <v>เหล็กเส้นกลม 15 มม.</v>
          </cell>
          <cell r="C56" t="str">
            <v>กก.</v>
          </cell>
          <cell r="D56">
            <v>21</v>
          </cell>
          <cell r="E56">
            <v>3</v>
          </cell>
        </row>
        <row r="57">
          <cell r="A57" t="str">
            <v>D-013</v>
          </cell>
          <cell r="B57" t="str">
            <v>เหล็กเส้นกลม 19 มม.</v>
          </cell>
          <cell r="C57" t="str">
            <v>กก.</v>
          </cell>
          <cell r="D57">
            <v>21</v>
          </cell>
          <cell r="E57">
            <v>3</v>
          </cell>
        </row>
        <row r="58">
          <cell r="A58" t="str">
            <v>D-014</v>
          </cell>
          <cell r="B58" t="str">
            <v>เหล็กเส้นกลม 25 มม.</v>
          </cell>
          <cell r="C58" t="str">
            <v>กก.</v>
          </cell>
          <cell r="D58">
            <v>21</v>
          </cell>
          <cell r="E58">
            <v>3</v>
          </cell>
        </row>
        <row r="59">
          <cell r="A59" t="str">
            <v>D-015</v>
          </cell>
          <cell r="B59" t="str">
            <v>เหล็กข้ออ้อย 12 มม.</v>
          </cell>
          <cell r="C59" t="str">
            <v>กก.</v>
          </cell>
          <cell r="D59">
            <v>21</v>
          </cell>
          <cell r="E59">
            <v>3</v>
          </cell>
        </row>
        <row r="60">
          <cell r="A60" t="str">
            <v>D-016</v>
          </cell>
          <cell r="B60" t="str">
            <v>เหล็กข้ออ้อย 16 มม.</v>
          </cell>
          <cell r="C60" t="str">
            <v>กก.</v>
          </cell>
          <cell r="D60">
            <v>21</v>
          </cell>
          <cell r="E60">
            <v>3</v>
          </cell>
        </row>
        <row r="61">
          <cell r="A61" t="str">
            <v>D-017</v>
          </cell>
          <cell r="B61" t="str">
            <v>เหล็กข้ออ้อย 20 มม.</v>
          </cell>
          <cell r="C61" t="str">
            <v>กก.</v>
          </cell>
          <cell r="D61">
            <v>21</v>
          </cell>
          <cell r="E61">
            <v>3</v>
          </cell>
        </row>
        <row r="62">
          <cell r="A62" t="str">
            <v>D-018</v>
          </cell>
          <cell r="B62" t="str">
            <v>เหล็กข้ออ้อย 25 มม.</v>
          </cell>
          <cell r="C62" t="str">
            <v>กก.</v>
          </cell>
          <cell r="D62">
            <v>21</v>
          </cell>
          <cell r="E62">
            <v>3</v>
          </cell>
        </row>
        <row r="63">
          <cell r="A63" t="str">
            <v>D-019</v>
          </cell>
          <cell r="B63" t="str">
            <v>เหล็กข้ออ้อย 28 มม.</v>
          </cell>
          <cell r="C63" t="str">
            <v>กก.</v>
          </cell>
          <cell r="D63">
            <v>21</v>
          </cell>
          <cell r="E63">
            <v>3</v>
          </cell>
        </row>
        <row r="64">
          <cell r="A64" t="str">
            <v>D-020</v>
          </cell>
          <cell r="B64" t="str">
            <v>ลวดผูกเหล็ก</v>
          </cell>
          <cell r="C64" t="str">
            <v>กก.</v>
          </cell>
          <cell r="D64">
            <v>40</v>
          </cell>
          <cell r="E64">
            <v>0</v>
          </cell>
        </row>
        <row r="65">
          <cell r="A65" t="str">
            <v>D-021</v>
          </cell>
          <cell r="B65" t="str">
            <v>ตะปู</v>
          </cell>
          <cell r="C65" t="str">
            <v>กก.</v>
          </cell>
          <cell r="D65">
            <v>40</v>
          </cell>
          <cell r="E65">
            <v>0</v>
          </cell>
        </row>
        <row r="70">
          <cell r="B70" t="str">
            <v>งานพื้น</v>
          </cell>
        </row>
        <row r="71">
          <cell r="A71" t="str">
            <v>E-001</v>
          </cell>
          <cell r="B71" t="str">
            <v>สกัดพื้นคอนกรีตเดิม ขนาด 1.50 x 36.00 ม. ลึก 0.05 ม.</v>
          </cell>
          <cell r="C71" t="str">
            <v>ตร.ม.</v>
          </cell>
          <cell r="D71">
            <v>0</v>
          </cell>
          <cell r="E71">
            <v>100</v>
          </cell>
        </row>
        <row r="72">
          <cell r="A72" t="str">
            <v>E-002</v>
          </cell>
          <cell r="B72" t="str">
            <v>พื้นโรยหิน  No. 2</v>
          </cell>
          <cell r="C72" t="str">
            <v>ลบ.ม.</v>
          </cell>
          <cell r="D72">
            <v>350</v>
          </cell>
          <cell r="E72">
            <v>60</v>
          </cell>
        </row>
        <row r="73">
          <cell r="A73" t="str">
            <v>E-003</v>
          </cell>
          <cell r="B73" t="str">
            <v>ถนนแอสฟัสท์ หนา 0.07 ม.</v>
          </cell>
          <cell r="C73" t="str">
            <v>ตร.ม.</v>
          </cell>
          <cell r="D73">
            <v>200</v>
          </cell>
          <cell r="E73">
            <v>100</v>
          </cell>
        </row>
        <row r="74">
          <cell r="A74" t="str">
            <v>E-004</v>
          </cell>
          <cell r="B74" t="str">
            <v>ถนนแอสฟัสท์ หนา 0.10 ม.</v>
          </cell>
          <cell r="C74" t="str">
            <v>ตร.ม.</v>
          </cell>
        </row>
        <row r="75">
          <cell r="A75" t="str">
            <v>E-005</v>
          </cell>
          <cell r="B75" t="str">
            <v>เทคอนกรีต Topping หนา 0.05 ม.</v>
          </cell>
          <cell r="C75" t="str">
            <v>ตร.ม.</v>
          </cell>
          <cell r="D75">
            <v>120</v>
          </cell>
          <cell r="E75">
            <v>100</v>
          </cell>
        </row>
        <row r="76">
          <cell r="A76" t="str">
            <v>E-006</v>
          </cell>
          <cell r="B76" t="str">
            <v>เทคอนกรีต Topping หนา 0.07 ม.</v>
          </cell>
          <cell r="C76" t="str">
            <v>ตร.ม.</v>
          </cell>
          <cell r="D76">
            <v>140</v>
          </cell>
          <cell r="E76">
            <v>20</v>
          </cell>
        </row>
        <row r="77">
          <cell r="A77" t="str">
            <v>E-007</v>
          </cell>
          <cell r="B77" t="str">
            <v>ถนน คสล.หนา 0.20 ม.</v>
          </cell>
          <cell r="C77" t="str">
            <v>ตร.ม.</v>
          </cell>
          <cell r="D77">
            <v>800</v>
          </cell>
          <cell r="E77">
            <v>240</v>
          </cell>
        </row>
        <row r="78">
          <cell r="A78" t="str">
            <v>E-008</v>
          </cell>
          <cell r="B78" t="str">
            <v>ซ่อมสนามหญ้าบริเวณสนามเด็กเล่น</v>
          </cell>
          <cell r="C78" t="str">
            <v>ตร.ม.</v>
          </cell>
          <cell r="D78">
            <v>20</v>
          </cell>
          <cell r="E78">
            <v>20</v>
          </cell>
        </row>
        <row r="79">
          <cell r="A79" t="str">
            <v>E-009</v>
          </cell>
          <cell r="B79" t="str">
            <v>พื้นผิว Paving Block</v>
          </cell>
          <cell r="C79" t="str">
            <v>ตร.ม.</v>
          </cell>
          <cell r="D79">
            <v>570</v>
          </cell>
          <cell r="E79">
            <v>70</v>
          </cell>
        </row>
        <row r="80">
          <cell r="A80" t="str">
            <v>E-010</v>
          </cell>
          <cell r="B80" t="str">
            <v xml:space="preserve">พื้นผิวขัดมัน  </v>
          </cell>
          <cell r="C80" t="str">
            <v>ตร.ม.</v>
          </cell>
          <cell r="D80">
            <v>60</v>
          </cell>
          <cell r="E80">
            <v>60</v>
          </cell>
        </row>
        <row r="81">
          <cell r="A81" t="str">
            <v>E-011</v>
          </cell>
          <cell r="B81" t="str">
            <v>พื้นกระเบืองยาง 8"x8"x2 มม.</v>
          </cell>
          <cell r="C81" t="str">
            <v>ตร.ม.</v>
          </cell>
          <cell r="D81">
            <v>200</v>
          </cell>
          <cell r="E81">
            <v>50</v>
          </cell>
        </row>
        <row r="82">
          <cell r="A82" t="str">
            <v>E-012</v>
          </cell>
          <cell r="B82" t="str">
            <v xml:space="preserve">พื้นผิวกระเบื้องเซรามิค 8" x 8"   </v>
          </cell>
          <cell r="C82" t="str">
            <v>ตร.ม.</v>
          </cell>
          <cell r="D82">
            <v>330</v>
          </cell>
          <cell r="E82">
            <v>130</v>
          </cell>
        </row>
        <row r="83">
          <cell r="A83" t="str">
            <v>E-0121</v>
          </cell>
          <cell r="B83" t="str">
            <v>พื้นบุแผ่นกันซึม</v>
          </cell>
          <cell r="C83" t="str">
            <v>ตร.ม.</v>
          </cell>
          <cell r="D83">
            <v>850</v>
          </cell>
          <cell r="E83">
            <v>100</v>
          </cell>
        </row>
        <row r="84">
          <cell r="A84" t="str">
            <v>E-0122</v>
          </cell>
          <cell r="B84" t="str">
            <v>Ceramic tile 8" x 8"   ( Granite Type)</v>
          </cell>
          <cell r="C84" t="str">
            <v>ตร.ม.</v>
          </cell>
          <cell r="D84">
            <v>330</v>
          </cell>
          <cell r="E84">
            <v>130</v>
          </cell>
        </row>
        <row r="85">
          <cell r="A85" t="str">
            <v>E-0123</v>
          </cell>
          <cell r="B85" t="str">
            <v>Ceramic tile 12" x 12"   ( Granite Type)</v>
          </cell>
          <cell r="C85" t="str">
            <v>ตร.ม.</v>
          </cell>
          <cell r="D85">
            <v>330</v>
          </cell>
          <cell r="E85">
            <v>130</v>
          </cell>
        </row>
        <row r="86">
          <cell r="A86" t="str">
            <v>E-013</v>
          </cell>
          <cell r="B86" t="str">
            <v xml:space="preserve">พื้นผิวกระเบื้องเซรามิค 12" x 12"   </v>
          </cell>
          <cell r="C86" t="str">
            <v>ตร.ม.</v>
          </cell>
          <cell r="D86">
            <v>330</v>
          </cell>
          <cell r="E86">
            <v>130</v>
          </cell>
        </row>
        <row r="87">
          <cell r="A87" t="str">
            <v>E-014</v>
          </cell>
          <cell r="B87" t="str">
            <v xml:space="preserve">พื้นผิวหินขัด  </v>
          </cell>
          <cell r="C87" t="str">
            <v>ตร.ม.</v>
          </cell>
          <cell r="D87">
            <v>300</v>
          </cell>
          <cell r="E87">
            <v>120</v>
          </cell>
        </row>
        <row r="88">
          <cell r="A88" t="str">
            <v>E-015</v>
          </cell>
          <cell r="B88" t="str">
            <v xml:space="preserve"> Granite Tile</v>
          </cell>
          <cell r="C88" t="str">
            <v>ตร.ม.</v>
          </cell>
        </row>
        <row r="89">
          <cell r="A89" t="str">
            <v>E-016</v>
          </cell>
          <cell r="B89" t="str">
            <v>พื้น Access Floor 0.60x0.60ม.35 mm thk.</v>
          </cell>
          <cell r="C89" t="str">
            <v>ตร.ม.</v>
          </cell>
          <cell r="D89">
            <v>2500</v>
          </cell>
          <cell r="E89">
            <v>300</v>
          </cell>
        </row>
        <row r="90">
          <cell r="A90" t="str">
            <v>E-017</v>
          </cell>
          <cell r="B90" t="str">
            <v>พื้นผิว  Epoxy</v>
          </cell>
          <cell r="C90" t="str">
            <v>ตร.ม.</v>
          </cell>
          <cell r="D90">
            <v>800</v>
          </cell>
          <cell r="E90">
            <v>150</v>
          </cell>
        </row>
        <row r="91">
          <cell r="A91" t="str">
            <v>E-018</v>
          </cell>
          <cell r="B91" t="str">
            <v xml:space="preserve">พื้น  WATER  PROOFING  MEMBRANE  </v>
          </cell>
          <cell r="C91" t="str">
            <v>ตร.ม.</v>
          </cell>
          <cell r="D91">
            <v>0</v>
          </cell>
          <cell r="E91">
            <v>0</v>
          </cell>
        </row>
        <row r="92">
          <cell r="A92" t="str">
            <v>E-019</v>
          </cell>
          <cell r="B92" t="str">
            <v>Floor Hardener</v>
          </cell>
          <cell r="C92" t="str">
            <v>ตร.ม.</v>
          </cell>
        </row>
        <row r="93">
          <cell r="B93" t="str">
            <v>งานผนัง</v>
          </cell>
        </row>
        <row r="95">
          <cell r="A95" t="str">
            <v>F-001</v>
          </cell>
          <cell r="B95" t="str">
            <v>RC.Wall</v>
          </cell>
          <cell r="C95" t="str">
            <v>ตร.ม.</v>
          </cell>
          <cell r="D95">
            <v>60</v>
          </cell>
          <cell r="E95">
            <v>60</v>
          </cell>
        </row>
        <row r="96">
          <cell r="A96" t="str">
            <v>F-002</v>
          </cell>
          <cell r="B96" t="str">
            <v xml:space="preserve">ผนัง White Brick หนา 7 ซม.  </v>
          </cell>
          <cell r="C96" t="str">
            <v>ตร.ม.</v>
          </cell>
          <cell r="D96">
            <v>360</v>
          </cell>
          <cell r="E96">
            <v>70</v>
          </cell>
        </row>
        <row r="97">
          <cell r="A97" t="str">
            <v>F-003</v>
          </cell>
          <cell r="B97" t="str">
            <v>White Brick  7 ซม.  Double Wall</v>
          </cell>
          <cell r="C97" t="str">
            <v>ตร.ม.</v>
          </cell>
          <cell r="D97">
            <v>720</v>
          </cell>
          <cell r="E97">
            <v>140</v>
          </cell>
        </row>
        <row r="98">
          <cell r="A98" t="str">
            <v>F-004</v>
          </cell>
          <cell r="B98" t="str">
            <v>ผนัง G.R.C. Wall (Removable Wall )</v>
          </cell>
          <cell r="C98" t="str">
            <v>ตร.ม.</v>
          </cell>
          <cell r="D98">
            <v>500</v>
          </cell>
          <cell r="E98">
            <v>450</v>
          </cell>
        </row>
        <row r="99">
          <cell r="A99" t="str">
            <v>F-005</v>
          </cell>
          <cell r="B99" t="str">
            <v xml:space="preserve">ผนัง  GLASS  BLOCK  190x190x100mm.  </v>
          </cell>
          <cell r="C99" t="str">
            <v>ตร.ม.</v>
          </cell>
          <cell r="D99">
            <v>1500</v>
          </cell>
          <cell r="E99">
            <v>100</v>
          </cell>
        </row>
        <row r="100">
          <cell r="A100" t="str">
            <v>F-006</v>
          </cell>
          <cell r="B100" t="str">
            <v xml:space="preserve"> GLASS  Blue  View  </v>
          </cell>
          <cell r="C100" t="str">
            <v>ตร.ม.</v>
          </cell>
        </row>
        <row r="101">
          <cell r="A101" t="str">
            <v>F-007</v>
          </cell>
          <cell r="B101" t="str">
            <v xml:space="preserve">ผนัง Curtain Wall  Blue  View  </v>
          </cell>
          <cell r="C101" t="str">
            <v>ตร.ม.</v>
          </cell>
          <cell r="D101">
            <v>3500</v>
          </cell>
          <cell r="E101">
            <v>800</v>
          </cell>
        </row>
        <row r="102">
          <cell r="A102" t="str">
            <v>F-008</v>
          </cell>
          <cell r="B102" t="str">
            <v xml:space="preserve">Concrete Brick  7 ซม.  </v>
          </cell>
          <cell r="C102" t="str">
            <v>ตร.ม.</v>
          </cell>
        </row>
        <row r="103">
          <cell r="A103" t="str">
            <v>F-009</v>
          </cell>
          <cell r="B103" t="str">
            <v>ผนังผิวปูนฉาบเรียบ</v>
          </cell>
          <cell r="C103" t="str">
            <v>ตร.ม.</v>
          </cell>
          <cell r="D103">
            <v>60</v>
          </cell>
          <cell r="E103">
            <v>60</v>
          </cell>
        </row>
        <row r="104">
          <cell r="A104" t="str">
            <v>F-010</v>
          </cell>
          <cell r="B104" t="str">
            <v>ผนังพ่น Granite Texture</v>
          </cell>
          <cell r="C104" t="str">
            <v>ตร.ม.</v>
          </cell>
          <cell r="D104">
            <v>1000</v>
          </cell>
          <cell r="E104">
            <v>120</v>
          </cell>
        </row>
        <row r="105">
          <cell r="A105" t="str">
            <v>F-011</v>
          </cell>
          <cell r="B105" t="str">
            <v xml:space="preserve"> Texture Paint</v>
          </cell>
          <cell r="C105" t="str">
            <v>ตร.ม.</v>
          </cell>
          <cell r="D105">
            <v>300</v>
          </cell>
          <cell r="E105">
            <v>30</v>
          </cell>
        </row>
        <row r="106">
          <cell r="A106" t="str">
            <v>F-012</v>
          </cell>
          <cell r="B106" t="str">
            <v>Ceramic tile 8" x 8"   ( Granite Type)</v>
          </cell>
          <cell r="C106" t="str">
            <v>ตร.ม.</v>
          </cell>
          <cell r="D106">
            <v>330</v>
          </cell>
          <cell r="E106">
            <v>130</v>
          </cell>
        </row>
        <row r="107">
          <cell r="A107" t="str">
            <v>F-013</v>
          </cell>
          <cell r="B107" t="str">
            <v>ผนังอิฐมอญ 1/2 แผ่น</v>
          </cell>
          <cell r="C107" t="str">
            <v>ตร.ม.</v>
          </cell>
          <cell r="D107">
            <v>60</v>
          </cell>
          <cell r="E107">
            <v>60</v>
          </cell>
        </row>
        <row r="108">
          <cell r="A108" t="str">
            <v>F-014</v>
          </cell>
          <cell r="B108" t="str">
            <v>ผนังอิฐมอญเต็มแผ่น</v>
          </cell>
          <cell r="C108" t="str">
            <v>ตร.ม.</v>
          </cell>
          <cell r="D108">
            <v>150</v>
          </cell>
          <cell r="E108">
            <v>60</v>
          </cell>
        </row>
        <row r="109">
          <cell r="A109" t="str">
            <v>F-015</v>
          </cell>
          <cell r="B109" t="str">
            <v xml:space="preserve">ผนังผิวบุกระเบื้องเซรามิค  8" x 8"       </v>
          </cell>
          <cell r="C109" t="str">
            <v>ตร.ม.</v>
          </cell>
          <cell r="D109">
            <v>330</v>
          </cell>
          <cell r="E109">
            <v>130</v>
          </cell>
        </row>
        <row r="110">
          <cell r="A110" t="str">
            <v>F-016</v>
          </cell>
          <cell r="B110" t="str">
            <v>ผนังฝังเส้น  PVC.  สำหรับแนวเซาะร่อง</v>
          </cell>
          <cell r="C110" t="str">
            <v>ตร.ม.</v>
          </cell>
          <cell r="D110">
            <v>45</v>
          </cell>
          <cell r="E110">
            <v>15</v>
          </cell>
        </row>
        <row r="111">
          <cell r="A111" t="str">
            <v>F-017</v>
          </cell>
          <cell r="B111" t="str">
            <v>ผนังพ่น Granite Mist Coat</v>
          </cell>
          <cell r="C111" t="str">
            <v>ตร.ม.</v>
          </cell>
          <cell r="D111">
            <v>1000</v>
          </cell>
          <cell r="E111">
            <v>120</v>
          </cell>
        </row>
        <row r="112">
          <cell r="A112" t="str">
            <v>F-018</v>
          </cell>
          <cell r="B112" t="str">
            <v>ผนังปู REX SYONE</v>
          </cell>
          <cell r="C112" t="str">
            <v>ตร.ม.</v>
          </cell>
          <cell r="D112">
            <v>1500</v>
          </cell>
          <cell r="E112">
            <v>250</v>
          </cell>
        </row>
        <row r="113">
          <cell r="A113" t="str">
            <v>F-019</v>
          </cell>
          <cell r="B113" t="str">
            <v>บัวเชิงผนัง  Granite</v>
          </cell>
          <cell r="C113" t="str">
            <v>ม.</v>
          </cell>
          <cell r="D113">
            <v>600</v>
          </cell>
          <cell r="E113">
            <v>100</v>
          </cell>
        </row>
        <row r="114">
          <cell r="A114" t="str">
            <v>F-020</v>
          </cell>
          <cell r="B114" t="str">
            <v>บัวเชิงผนัง เซรามิค</v>
          </cell>
          <cell r="C114" t="str">
            <v>ม.</v>
          </cell>
          <cell r="D114">
            <v>150</v>
          </cell>
          <cell r="E114">
            <v>50</v>
          </cell>
        </row>
        <row r="115">
          <cell r="A115" t="str">
            <v>F-021</v>
          </cell>
          <cell r="B115" t="str">
            <v xml:space="preserve">บัวเชิงผนัง  PVC.  </v>
          </cell>
          <cell r="C115" t="str">
            <v>ตร.ม.</v>
          </cell>
          <cell r="D115">
            <v>80</v>
          </cell>
          <cell r="E115">
            <v>20</v>
          </cell>
        </row>
        <row r="116">
          <cell r="A116" t="str">
            <v>F-022</v>
          </cell>
          <cell r="B116" t="str">
            <v>ผนังกรวดล้าง</v>
          </cell>
          <cell r="C116" t="str">
            <v>ตร.ม.</v>
          </cell>
          <cell r="D116">
            <v>350</v>
          </cell>
          <cell r="E116">
            <v>120</v>
          </cell>
        </row>
        <row r="117">
          <cell r="A117" t="str">
            <v>F-023</v>
          </cell>
          <cell r="B117" t="str">
            <v>ผนัง Steel sheet ferforeted</v>
          </cell>
          <cell r="C117" t="str">
            <v>ตร.ม.</v>
          </cell>
          <cell r="D117">
            <v>3500</v>
          </cell>
          <cell r="E117">
            <v>500</v>
          </cell>
        </row>
        <row r="118">
          <cell r="B118" t="str">
            <v>งานฝ้าเพดาน</v>
          </cell>
        </row>
        <row r="119">
          <cell r="A119" t="str">
            <v>G-001</v>
          </cell>
          <cell r="B119" t="str">
            <v>ฝ้าเพดานฉาบปูนเรียบ</v>
          </cell>
          <cell r="C119" t="str">
            <v>ตร.ม.</v>
          </cell>
          <cell r="D119">
            <v>60</v>
          </cell>
          <cell r="E119">
            <v>60</v>
          </cell>
        </row>
        <row r="120">
          <cell r="A120" t="str">
            <v>G-002</v>
          </cell>
          <cell r="B120" t="str">
            <v>ฝ้ายิปซั่มบอร์ด  9  มม. ฉาบเรียบโครงเคร่าเหล็กชุบสังกะสี</v>
          </cell>
          <cell r="C120" t="str">
            <v>ตร.ม.</v>
          </cell>
          <cell r="D120">
            <v>250</v>
          </cell>
          <cell r="E120">
            <v>60</v>
          </cell>
        </row>
        <row r="121">
          <cell r="A121" t="str">
            <v>G-003</v>
          </cell>
          <cell r="B121" t="str">
            <v>ฝ้ายิปซั่มบอร์ด  9  มม.ฉาบเรียบชนิดกันชื้นโครงเคร่าเหล็กชุบสังกะสี</v>
          </cell>
          <cell r="C121" t="str">
            <v>ตร.ม.</v>
          </cell>
          <cell r="D121">
            <v>280</v>
          </cell>
          <cell r="E121">
            <v>60</v>
          </cell>
        </row>
        <row r="122">
          <cell r="A122" t="str">
            <v>G-004</v>
          </cell>
          <cell r="B122" t="str">
            <v>ฝ้า Acoustic Board 15 mm. โครงเคร่าอลูมิเนียม T-bar</v>
          </cell>
          <cell r="C122" t="str">
            <v>ตร.ม.</v>
          </cell>
          <cell r="D122">
            <v>250</v>
          </cell>
          <cell r="E122">
            <v>60</v>
          </cell>
        </row>
        <row r="123">
          <cell r="A123" t="str">
            <v>G-005</v>
          </cell>
          <cell r="B123" t="str">
            <v>ฝ้าพ่น  Fire Proof  ( Fire Rated 2Hr.0)</v>
          </cell>
          <cell r="C123" t="str">
            <v>ตร.ม.</v>
          </cell>
          <cell r="D123">
            <v>500</v>
          </cell>
          <cell r="E123">
            <v>200</v>
          </cell>
        </row>
        <row r="124">
          <cell r="A124" t="str">
            <v>G-006</v>
          </cell>
          <cell r="B124" t="str">
            <v>ฝ้า Texture Painted</v>
          </cell>
          <cell r="C124" t="str">
            <v>ตร.ม.</v>
          </cell>
          <cell r="D124">
            <v>300</v>
          </cell>
          <cell r="E124">
            <v>30</v>
          </cell>
        </row>
        <row r="125">
          <cell r="A125" t="str">
            <v>G-007</v>
          </cell>
          <cell r="B125" t="str">
            <v>ฝ้าผิวคอนกรีตท้องพื้น</v>
          </cell>
          <cell r="C125" t="str">
            <v>ตร.ม.</v>
          </cell>
          <cell r="D125">
            <v>50</v>
          </cell>
          <cell r="E125">
            <v>45</v>
          </cell>
        </row>
        <row r="126">
          <cell r="B126" t="str">
            <v>งานสี</v>
          </cell>
        </row>
        <row r="127">
          <cell r="A127" t="str">
            <v>H-001</v>
          </cell>
          <cell r="B127" t="str">
            <v>ลอกสีเดิมออกและซ่อมแซมส่วนที่ชำรุด</v>
          </cell>
          <cell r="C127" t="str">
            <v>ตร.ม.</v>
          </cell>
          <cell r="D127">
            <v>5</v>
          </cell>
          <cell r="E127">
            <v>5</v>
          </cell>
        </row>
        <row r="128">
          <cell r="A128" t="str">
            <v>H-002</v>
          </cell>
          <cell r="B128" t="str">
            <v>ทำความสะอาดบริเวณก่อสร้าง</v>
          </cell>
        </row>
        <row r="129">
          <cell r="A129" t="str">
            <v>H-003</v>
          </cell>
          <cell r="B129" t="str">
            <v>ทาสีพลาสติค  ภายนอก</v>
          </cell>
          <cell r="C129" t="str">
            <v>ตร.ม.</v>
          </cell>
          <cell r="D129">
            <v>60</v>
          </cell>
          <cell r="E129">
            <v>30</v>
          </cell>
        </row>
        <row r="130">
          <cell r="A130" t="str">
            <v>H-004</v>
          </cell>
          <cell r="B130" t="str">
            <v>ทาสีพลาสติค  ภายใน</v>
          </cell>
          <cell r="C130" t="str">
            <v>ตร.ม.</v>
          </cell>
          <cell r="D130">
            <v>45</v>
          </cell>
          <cell r="E130">
            <v>30</v>
          </cell>
        </row>
        <row r="131">
          <cell r="A131" t="str">
            <v>H-005</v>
          </cell>
          <cell r="B131" t="str">
            <v>Interior Enamel Paint 1.50 m. Height</v>
          </cell>
          <cell r="C131" t="str">
            <v>ตร.ม.</v>
          </cell>
          <cell r="D131">
            <v>150</v>
          </cell>
          <cell r="E131">
            <v>45</v>
          </cell>
        </row>
        <row r="132">
          <cell r="A132" t="str">
            <v>H-006</v>
          </cell>
          <cell r="B132" t="str">
            <v>ทาสีเรืองแสง  (ทางหนีไฟ)</v>
          </cell>
          <cell r="C132" t="str">
            <v>รายการ</v>
          </cell>
          <cell r="D132">
            <v>30000</v>
          </cell>
          <cell r="E132">
            <v>0</v>
          </cell>
        </row>
        <row r="135">
          <cell r="D135">
            <v>0</v>
          </cell>
          <cell r="E135">
            <v>0</v>
          </cell>
        </row>
        <row r="137">
          <cell r="B137" t="str">
            <v>งานระบบสุขาภิบาล ลานและถนน</v>
          </cell>
          <cell r="D137">
            <v>0</v>
          </cell>
          <cell r="E137">
            <v>0</v>
          </cell>
        </row>
        <row r="138">
          <cell r="A138" t="str">
            <v>I-001</v>
          </cell>
          <cell r="B138" t="str">
            <v>รางระบายน้ำ " U" พร้อมฝาตะแกรงเหล็กชุบ Galvanized</v>
          </cell>
          <cell r="C138" t="str">
            <v>เมตร</v>
          </cell>
          <cell r="D138">
            <v>1400</v>
          </cell>
          <cell r="E138">
            <v>0</v>
          </cell>
        </row>
        <row r="139">
          <cell r="A139" t="str">
            <v>I-002</v>
          </cell>
          <cell r="B139" t="str">
            <v>บ่อพักรางระบายน้ำ พร้อมฝาตะแกรงเหล็กชุบ Galvanized</v>
          </cell>
          <cell r="C139" t="str">
            <v>บ่อ</v>
          </cell>
          <cell r="D139">
            <v>3500</v>
          </cell>
          <cell r="E139">
            <v>0</v>
          </cell>
        </row>
        <row r="140">
          <cell r="A140" t="str">
            <v>I-003</v>
          </cell>
          <cell r="B140" t="str">
            <v>บ่อดูดน้ำทิ้ง sump Pump</v>
          </cell>
          <cell r="C140" t="str">
            <v>บ่อ</v>
          </cell>
          <cell r="D140">
            <v>11500</v>
          </cell>
          <cell r="E140">
            <v>0</v>
          </cell>
        </row>
        <row r="141">
          <cell r="A141" t="str">
            <v>I-004</v>
          </cell>
          <cell r="B141" t="str">
            <v>บ่อดักไขมันและบ่อดักขยะ</v>
          </cell>
          <cell r="C141" t="str">
            <v>บ่อ</v>
          </cell>
          <cell r="D141">
            <v>31500</v>
          </cell>
          <cell r="E141">
            <v>0</v>
          </cell>
        </row>
        <row r="142">
          <cell r="A142" t="str">
            <v>I-005</v>
          </cell>
          <cell r="B142" t="str">
            <v>บ่อพักน้ำฝน</v>
          </cell>
          <cell r="C142" t="str">
            <v>บ่อ</v>
          </cell>
          <cell r="D142">
            <v>850</v>
          </cell>
          <cell r="E142">
            <v>0</v>
          </cell>
        </row>
        <row r="143">
          <cell r="A143" t="str">
            <v>I-006</v>
          </cell>
          <cell r="B143" t="str">
            <v>ถนน คสล.หนา0.20 ม.(ภายใน)</v>
          </cell>
          <cell r="C143" t="str">
            <v>ตรม.</v>
          </cell>
          <cell r="D143">
            <v>700</v>
          </cell>
          <cell r="E143">
            <v>250</v>
          </cell>
        </row>
        <row r="144">
          <cell r="A144" t="str">
            <v>I-007</v>
          </cell>
          <cell r="B144" t="str">
            <v>งานทางลาดเข้าสถานีย่อย.(ภายใน)</v>
          </cell>
          <cell r="C144" t="str">
            <v>ตรม.</v>
          </cell>
          <cell r="D144">
            <v>1100</v>
          </cell>
          <cell r="E144">
            <v>0</v>
          </cell>
        </row>
        <row r="145">
          <cell r="A145" t="str">
            <v>I-008</v>
          </cell>
          <cell r="B145" t="str">
            <v>งานพื้น Paving block</v>
          </cell>
          <cell r="C145" t="str">
            <v>ตรม.</v>
          </cell>
          <cell r="D145">
            <v>450</v>
          </cell>
          <cell r="E145">
            <v>0</v>
          </cell>
        </row>
        <row r="146">
          <cell r="A146" t="str">
            <v>I-009</v>
          </cell>
          <cell r="B146" t="str">
            <v>งานคันหิน(ภายใน)</v>
          </cell>
          <cell r="C146" t="str">
            <v>เมตร</v>
          </cell>
          <cell r="D146">
            <v>350</v>
          </cell>
          <cell r="E146">
            <v>0</v>
          </cell>
        </row>
        <row r="147">
          <cell r="A147" t="str">
            <v>I-010</v>
          </cell>
          <cell r="B147" t="str">
            <v>งานเดินท่อประปาภายใน-ภายนอกอาคาร</v>
          </cell>
          <cell r="C147" t="str">
            <v>รายการ</v>
          </cell>
          <cell r="D147">
            <v>17000</v>
          </cell>
          <cell r="E147">
            <v>0</v>
          </cell>
        </row>
        <row r="148">
          <cell r="A148" t="str">
            <v>I-011</v>
          </cell>
          <cell r="B148" t="str">
            <v>งานเดินท่อโสโครกและท่อน้ำทิ้ง</v>
          </cell>
          <cell r="C148" t="str">
            <v>รายการ</v>
          </cell>
          <cell r="D148">
            <v>9000</v>
          </cell>
          <cell r="E148">
            <v>0</v>
          </cell>
        </row>
        <row r="149">
          <cell r="A149" t="str">
            <v>I-012</v>
          </cell>
          <cell r="B149" t="str">
            <v>งานเดินท่ออากาศ</v>
          </cell>
          <cell r="C149" t="str">
            <v>รายการ</v>
          </cell>
          <cell r="D149">
            <v>2500</v>
          </cell>
          <cell r="E149">
            <v>0</v>
          </cell>
        </row>
        <row r="150">
          <cell r="A150" t="str">
            <v>I-013</v>
          </cell>
          <cell r="B150" t="str">
            <v>งานเดินท่อน้ำฝน</v>
          </cell>
          <cell r="C150" t="str">
            <v>รายการ</v>
          </cell>
          <cell r="D150">
            <v>20000</v>
          </cell>
          <cell r="E150">
            <v>0</v>
          </cell>
        </row>
        <row r="151">
          <cell r="A151" t="str">
            <v>I-014</v>
          </cell>
          <cell r="B151" t="str">
            <v>ถังเก็บน้ำสแตนเลสบนดินขนาด 2,500 ลิตร</v>
          </cell>
          <cell r="C151" t="str">
            <v>ชุด</v>
          </cell>
          <cell r="D151">
            <v>12000</v>
          </cell>
          <cell r="E151">
            <v>0</v>
          </cell>
        </row>
        <row r="152">
          <cell r="A152" t="str">
            <v>I-015</v>
          </cell>
          <cell r="B152" t="str">
            <v>ถังเก็บน้ำสแตนเลสบนดาดฟ้าขนาด 2,500 ลิตร</v>
          </cell>
          <cell r="C152" t="str">
            <v>ชุด</v>
          </cell>
          <cell r="D152">
            <v>8000</v>
          </cell>
          <cell r="E152">
            <v>0</v>
          </cell>
        </row>
        <row r="153">
          <cell r="A153" t="str">
            <v>I-016</v>
          </cell>
          <cell r="B153" t="str">
            <v>Septic Tank พร้อมอุปกรณ์</v>
          </cell>
          <cell r="C153" t="str">
            <v>ชุด</v>
          </cell>
          <cell r="D153">
            <v>23000</v>
          </cell>
          <cell r="E153">
            <v>0</v>
          </cell>
        </row>
        <row r="154">
          <cell r="A154" t="str">
            <v>I-017</v>
          </cell>
          <cell r="B154" t="str">
            <v>เครื่องปั้มน้ำพร้อมอุปกรณ์ควบคุม</v>
          </cell>
          <cell r="C154" t="str">
            <v>ชุด</v>
          </cell>
          <cell r="D154">
            <v>10000</v>
          </cell>
        </row>
        <row r="155">
          <cell r="A155" t="str">
            <v>I-018</v>
          </cell>
          <cell r="B155" t="str">
            <v>เครื่องสูบน้ำพร้อมอุปกรณ์ควบคุม Cable Trench</v>
          </cell>
          <cell r="C155" t="str">
            <v>ชุด</v>
          </cell>
          <cell r="D155">
            <v>7500</v>
          </cell>
        </row>
        <row r="156">
          <cell r="A156" t="str">
            <v>I-019</v>
          </cell>
          <cell r="B156" t="str">
            <v>เครื่องสูบน้ำพร้อมอุปกรณ์ควบคุม Transformer</v>
          </cell>
          <cell r="C156" t="str">
            <v>ชุด</v>
          </cell>
          <cell r="D156">
            <v>7500</v>
          </cell>
        </row>
        <row r="157">
          <cell r="A157" t="str">
            <v>I-020</v>
          </cell>
          <cell r="B157" t="str">
            <v>ท่อระบายน้ำจากฐานหม้อแปลง PVC 6"</v>
          </cell>
          <cell r="C157" t="str">
            <v>เมตร</v>
          </cell>
          <cell r="D157">
            <v>650</v>
          </cell>
        </row>
        <row r="158">
          <cell r="A158" t="str">
            <v>I-021</v>
          </cell>
          <cell r="B158" t="str">
            <v>ท่อระบายน้ำจาก Cable Trench  หลังฐานหม้อแปลง PVC 6"</v>
          </cell>
          <cell r="C158" t="str">
            <v>เมตร</v>
          </cell>
          <cell r="D158">
            <v>650</v>
          </cell>
        </row>
        <row r="159">
          <cell r="A159" t="str">
            <v>I-022</v>
          </cell>
          <cell r="B159" t="str">
            <v>ท่อระบายน้ำจาก MH1,MH2    ท่อเหล็กอาบสังกะสี ขนาด 3"</v>
          </cell>
          <cell r="C159" t="str">
            <v>เมตร</v>
          </cell>
          <cell r="D159">
            <v>650</v>
          </cell>
          <cell r="E159">
            <v>70</v>
          </cell>
        </row>
        <row r="160">
          <cell r="A160" t="str">
            <v>I-023</v>
          </cell>
          <cell r="B160" t="str">
            <v>งานเชื่อมท่อระบายน้ำใหม่กับบ่อพักสาธารณะ</v>
          </cell>
          <cell r="E160">
            <v>5000</v>
          </cell>
        </row>
        <row r="161">
          <cell r="A161" t="str">
            <v>I-024</v>
          </cell>
          <cell r="B161" t="str">
            <v>ปักเสาคอนกรีตอัดแรงความสูง 8.5 เมตร (  กฟน.จัดหาและจัดส่งวัสดุให้ )</v>
          </cell>
          <cell r="E161">
            <v>3000</v>
          </cell>
        </row>
        <row r="162">
          <cell r="A162" t="str">
            <v>I-025</v>
          </cell>
          <cell r="B162" t="str">
            <v>ท่อ HDPE Dia.110 mm.</v>
          </cell>
          <cell r="C162" t="str">
            <v>เมตร</v>
          </cell>
          <cell r="D162">
            <v>150</v>
          </cell>
          <cell r="E162">
            <v>30</v>
          </cell>
        </row>
        <row r="163">
          <cell r="A163" t="str">
            <v>I-026</v>
          </cell>
          <cell r="B163" t="str">
            <v>Elbow 90  HDPE Dia.110 mm.</v>
          </cell>
          <cell r="C163" t="str">
            <v>ชุด</v>
          </cell>
          <cell r="D163">
            <v>1500</v>
          </cell>
          <cell r="E163">
            <v>300</v>
          </cell>
        </row>
        <row r="164">
          <cell r="A164" t="str">
            <v>I-027</v>
          </cell>
        </row>
        <row r="165">
          <cell r="A165" t="str">
            <v>I-028</v>
          </cell>
          <cell r="B165" t="str">
            <v xml:space="preserve">ท่อระบายน้ำ คสล.0.30 ชนิดปากรางลิ้นชั้นที่ 3 </v>
          </cell>
          <cell r="C165" t="str">
            <v>ท่อน</v>
          </cell>
          <cell r="D165">
            <v>220</v>
          </cell>
          <cell r="E165">
            <v>30</v>
          </cell>
        </row>
        <row r="166">
          <cell r="A166" t="str">
            <v>I-029</v>
          </cell>
          <cell r="B166" t="str">
            <v>ท่อคอนกรีตกลวง ขนาด 0.80 x 0.33 ม.</v>
          </cell>
          <cell r="C166" t="str">
            <v>ท่อน</v>
          </cell>
          <cell r="D166">
            <v>200</v>
          </cell>
          <cell r="E166">
            <v>20</v>
          </cell>
        </row>
        <row r="167">
          <cell r="A167" t="str">
            <v>I-030</v>
          </cell>
          <cell r="B167" t="str">
            <v>ท่อคอนกรีตกลวง ขนาด 1.00 x 0.33 ม.</v>
          </cell>
          <cell r="C167" t="str">
            <v>ท่อน</v>
          </cell>
          <cell r="D167">
            <v>260</v>
          </cell>
          <cell r="E167">
            <v>20</v>
          </cell>
        </row>
        <row r="168">
          <cell r="A168" t="str">
            <v>I-031</v>
          </cell>
          <cell r="B168" t="str">
            <v>ท่อแอสเบสตอสชนิดปากระฆัง 8"</v>
          </cell>
          <cell r="C168" t="str">
            <v>ม.</v>
          </cell>
          <cell r="D168">
            <v>100</v>
          </cell>
          <cell r="E168">
            <v>20</v>
          </cell>
        </row>
        <row r="169">
          <cell r="A169" t="str">
            <v>I-032</v>
          </cell>
          <cell r="B169" t="str">
            <v>ท่อ PVC 6" ชั้น 8.5</v>
          </cell>
          <cell r="C169" t="str">
            <v>ม.</v>
          </cell>
          <cell r="D169">
            <v>300</v>
          </cell>
          <cell r="E169">
            <v>30</v>
          </cell>
        </row>
        <row r="170">
          <cell r="A170" t="str">
            <v>I-033</v>
          </cell>
          <cell r="B170" t="str">
            <v>ท่อ PVC 4" ชั้น 13.5</v>
          </cell>
          <cell r="C170" t="str">
            <v>รายการ</v>
          </cell>
          <cell r="D170">
            <v>500</v>
          </cell>
          <cell r="E170">
            <v>0</v>
          </cell>
          <cell r="F170" t="str">
            <v>สำหรับช่องวางท่อจากคอกหม้อแปลงเข้าอาคารต่อ1 หม้อแปลง</v>
          </cell>
        </row>
        <row r="171">
          <cell r="A171" t="str">
            <v>I-034</v>
          </cell>
          <cell r="B171" t="str">
            <v>ท่อ PVC 5" ชั้น 13.5</v>
          </cell>
          <cell r="C171" t="str">
            <v>ม.</v>
          </cell>
          <cell r="D171">
            <v>320</v>
          </cell>
          <cell r="E171">
            <v>30</v>
          </cell>
        </row>
        <row r="172">
          <cell r="A172" t="str">
            <v>I-035</v>
          </cell>
          <cell r="B172" t="str">
            <v xml:space="preserve"> ท่อเหล็กอาบสังกะสี ขนาด 2" ประเภท BS-M </v>
          </cell>
          <cell r="C172" t="str">
            <v>ม.</v>
          </cell>
          <cell r="D172">
            <v>100</v>
          </cell>
          <cell r="E172">
            <v>20</v>
          </cell>
          <cell r="F172">
            <v>15.3125</v>
          </cell>
        </row>
        <row r="173">
          <cell r="A173" t="str">
            <v>I-036</v>
          </cell>
          <cell r="B173" t="str">
            <v xml:space="preserve"> ท่อเหล็กอาบสังกะสี ขนาด 3" ประเภท BS-M </v>
          </cell>
          <cell r="C173" t="str">
            <v>ม.</v>
          </cell>
          <cell r="D173">
            <v>200</v>
          </cell>
          <cell r="E173">
            <v>30</v>
          </cell>
        </row>
        <row r="174">
          <cell r="A174" t="str">
            <v>I-037</v>
          </cell>
          <cell r="B174" t="str">
            <v xml:space="preserve"> ข้องอ 90 ขนาด 2"</v>
          </cell>
          <cell r="C174" t="str">
            <v>ชุด</v>
          </cell>
          <cell r="D174">
            <v>140</v>
          </cell>
        </row>
        <row r="175">
          <cell r="A175" t="str">
            <v>I-038</v>
          </cell>
          <cell r="B175" t="str">
            <v>ข้อต่อลด 3" ลง  2"</v>
          </cell>
          <cell r="C175" t="str">
            <v>ชุด</v>
          </cell>
        </row>
        <row r="176">
          <cell r="A176" t="str">
            <v>I-039</v>
          </cell>
          <cell r="B176" t="str">
            <v xml:space="preserve"> เช็ควาล์ว 2"</v>
          </cell>
          <cell r="C176" t="str">
            <v>ชุด</v>
          </cell>
          <cell r="D176">
            <v>1000</v>
          </cell>
        </row>
        <row r="177">
          <cell r="A177" t="str">
            <v>I-040</v>
          </cell>
          <cell r="B177" t="str">
            <v xml:space="preserve"> ประตูน้ำ 2"</v>
          </cell>
          <cell r="C177" t="str">
            <v>ชุด</v>
          </cell>
          <cell r="D177">
            <v>1000</v>
          </cell>
        </row>
        <row r="178">
          <cell r="A178" t="str">
            <v>I-041</v>
          </cell>
          <cell r="B178" t="str">
            <v xml:space="preserve">Roof Drain </v>
          </cell>
          <cell r="C178" t="str">
            <v>ชุด</v>
          </cell>
          <cell r="D178">
            <v>500</v>
          </cell>
          <cell r="E178">
            <v>100</v>
          </cell>
        </row>
        <row r="179">
          <cell r="A179" t="str">
            <v>I-042</v>
          </cell>
          <cell r="B179" t="str">
            <v xml:space="preserve"> ตู้ควบคุมระบบปั๊มน้ำพร้อมเดิยสายไฟฟ้า</v>
          </cell>
          <cell r="C179" t="str">
            <v>ชุด</v>
          </cell>
          <cell r="D179">
            <v>5000</v>
          </cell>
        </row>
        <row r="180">
          <cell r="A180" t="str">
            <v>I-043</v>
          </cell>
          <cell r="B180" t="str">
            <v xml:space="preserve"> ปั๊มสูบน้ำ มาตรฐานคลองจั่น</v>
          </cell>
          <cell r="C180" t="str">
            <v>ชุด</v>
          </cell>
          <cell r="D180">
            <v>21000</v>
          </cell>
          <cell r="E180">
            <v>0</v>
          </cell>
        </row>
        <row r="181">
          <cell r="A181" t="str">
            <v>I-044</v>
          </cell>
          <cell r="B181" t="str">
            <v>เครื่องสูบน้ำพร้อมตู้ควบคุมและอุปกรณ์ครบชุดติดตั้งที่ห้องควบคุม</v>
          </cell>
          <cell r="C181" t="str">
            <v>ชุด</v>
          </cell>
          <cell r="D181">
            <v>35000</v>
          </cell>
          <cell r="E181">
            <v>0</v>
          </cell>
        </row>
        <row r="182">
          <cell r="A182" t="str">
            <v>I-045</v>
          </cell>
          <cell r="B182" t="str">
            <v>ตะแกรงสแตนเลสดักขยะ</v>
          </cell>
          <cell r="C182" t="str">
            <v>ชุด</v>
          </cell>
          <cell r="D182">
            <v>500</v>
          </cell>
        </row>
        <row r="183">
          <cell r="A183" t="str">
            <v>I-046</v>
          </cell>
          <cell r="B183" t="str">
            <v>Med.Sink พร้อมอุปกรณ์ครบชุด ( เปิดน้ำด้วยเข่า )</v>
          </cell>
          <cell r="C183" t="str">
            <v>ชุด</v>
          </cell>
          <cell r="D183">
            <v>35000</v>
          </cell>
          <cell r="E183">
            <v>2000</v>
          </cell>
        </row>
        <row r="184">
          <cell r="A184" t="str">
            <v>I-047</v>
          </cell>
          <cell r="B184" t="str">
            <v>โถปัสสาวะชาย</v>
          </cell>
          <cell r="C184" t="str">
            <v>ชุด</v>
          </cell>
          <cell r="D184">
            <v>1500</v>
          </cell>
          <cell r="E184">
            <v>300</v>
          </cell>
        </row>
        <row r="185">
          <cell r="A185" t="str">
            <v>I-048</v>
          </cell>
          <cell r="B185" t="str">
            <v>โถส้วมนั่งราบ</v>
          </cell>
          <cell r="C185" t="str">
            <v>ชุด</v>
          </cell>
          <cell r="D185">
            <v>2700</v>
          </cell>
          <cell r="E185">
            <v>300</v>
          </cell>
        </row>
        <row r="186">
          <cell r="A186" t="str">
            <v>I-049</v>
          </cell>
          <cell r="B186" t="str">
            <v>กระจกเงา</v>
          </cell>
          <cell r="C186" t="str">
            <v>ชุด</v>
          </cell>
          <cell r="D186">
            <v>1500</v>
          </cell>
          <cell r="E186">
            <v>60</v>
          </cell>
        </row>
        <row r="187">
          <cell r="A187" t="str">
            <v>I-050</v>
          </cell>
          <cell r="B187" t="str">
            <v>ตะแกรงกรองผง</v>
          </cell>
          <cell r="C187" t="str">
            <v>ชุด</v>
          </cell>
          <cell r="D187">
            <v>80</v>
          </cell>
          <cell r="E187">
            <v>50</v>
          </cell>
        </row>
        <row r="188">
          <cell r="A188" t="str">
            <v>I-051</v>
          </cell>
          <cell r="B188" t="str">
            <v>ที่ใส่กระดาษชำระ</v>
          </cell>
          <cell r="C188" t="str">
            <v>ชุด</v>
          </cell>
          <cell r="D188">
            <v>350</v>
          </cell>
          <cell r="E188">
            <v>60</v>
          </cell>
        </row>
        <row r="189">
          <cell r="A189" t="str">
            <v>I-052</v>
          </cell>
          <cell r="B189" t="str">
            <v>ที่วางสบู่</v>
          </cell>
          <cell r="C189" t="str">
            <v>ชุด</v>
          </cell>
          <cell r="D189">
            <v>150</v>
          </cell>
          <cell r="E189">
            <v>60</v>
          </cell>
        </row>
        <row r="190">
          <cell r="A190" t="str">
            <v>I-053</v>
          </cell>
          <cell r="B190" t="str">
            <v>ฝักบัวสายอ่อน</v>
          </cell>
          <cell r="C190" t="str">
            <v>ชุด</v>
          </cell>
          <cell r="D190">
            <v>700</v>
          </cell>
          <cell r="E190">
            <v>100</v>
          </cell>
        </row>
        <row r="191">
          <cell r="A191" t="str">
            <v>I-054</v>
          </cell>
          <cell r="B191" t="str">
            <v>ราวแขวนผ้า</v>
          </cell>
          <cell r="C191" t="str">
            <v>ชุด</v>
          </cell>
          <cell r="D191">
            <v>250</v>
          </cell>
          <cell r="E191">
            <v>100</v>
          </cell>
        </row>
        <row r="192">
          <cell r="A192" t="str">
            <v>I-055</v>
          </cell>
          <cell r="B192" t="str">
            <v>สายชำระ</v>
          </cell>
          <cell r="C192" t="str">
            <v>ชุด</v>
          </cell>
          <cell r="D192">
            <v>350</v>
          </cell>
          <cell r="E192">
            <v>100</v>
          </cell>
        </row>
        <row r="193">
          <cell r="A193" t="str">
            <v>I-056</v>
          </cell>
          <cell r="B193" t="str">
            <v>อ่างล้างหน้า</v>
          </cell>
          <cell r="C193" t="str">
            <v>ชุด</v>
          </cell>
          <cell r="D193">
            <v>1000</v>
          </cell>
          <cell r="E193">
            <v>300</v>
          </cell>
        </row>
        <row r="194">
          <cell r="A194" t="str">
            <v>I-057</v>
          </cell>
          <cell r="B194" t="str">
            <v>ม่านกั้นห้องอาบน้ำ</v>
          </cell>
          <cell r="C194" t="str">
            <v>ชุด</v>
          </cell>
          <cell r="D194">
            <v>500</v>
          </cell>
          <cell r="E194">
            <v>60</v>
          </cell>
        </row>
        <row r="195">
          <cell r="A195" t="str">
            <v>I-058</v>
          </cell>
          <cell r="B195" t="str">
            <v>หิ้งวางของหน้ากระจก</v>
          </cell>
          <cell r="C195" t="str">
            <v>ชุด</v>
          </cell>
          <cell r="D195">
            <v>200</v>
          </cell>
          <cell r="E195">
            <v>60</v>
          </cell>
        </row>
        <row r="196">
          <cell r="A196" t="str">
            <v>I-059</v>
          </cell>
          <cell r="B196" t="str">
            <v>เคาว์เตอร์ คสล.</v>
          </cell>
          <cell r="C196" t="str">
            <v>ชุด</v>
          </cell>
          <cell r="D196">
            <v>3000</v>
          </cell>
          <cell r="E196">
            <v>0</v>
          </cell>
        </row>
        <row r="198">
          <cell r="B198" t="str">
            <v>งานโครงสร้างเหล็ก</v>
          </cell>
        </row>
        <row r="199">
          <cell r="A199" t="str">
            <v>J-001</v>
          </cell>
          <cell r="B199" t="str">
            <v>CHANNEL  150 x 75 x 9 x 12.5 mm.  (240 Kg/m.)</v>
          </cell>
          <cell r="C199" t="str">
            <v>กก.</v>
          </cell>
          <cell r="D199">
            <v>30</v>
          </cell>
          <cell r="E199">
            <v>5</v>
          </cell>
          <cell r="F199" t="str">
            <v>J-001</v>
          </cell>
        </row>
        <row r="200">
          <cell r="A200" t="str">
            <v>J-002</v>
          </cell>
          <cell r="B200" t="str">
            <v xml:space="preserve"> C 25 x 25 x 2.3 มม.</v>
          </cell>
          <cell r="C200" t="str">
            <v>กก.</v>
          </cell>
          <cell r="D200">
            <v>30</v>
          </cell>
          <cell r="E200">
            <v>5</v>
          </cell>
          <cell r="F200" t="str">
            <v>J-008</v>
          </cell>
        </row>
        <row r="201">
          <cell r="A201" t="str">
            <v>J-003</v>
          </cell>
          <cell r="B201" t="str">
            <v xml:space="preserve"> C 50 x 50 x 2.0 มม.</v>
          </cell>
          <cell r="C201" t="str">
            <v>กก.</v>
          </cell>
          <cell r="D201">
            <v>30</v>
          </cell>
          <cell r="E201">
            <v>5</v>
          </cell>
          <cell r="F201" t="str">
            <v>J-010</v>
          </cell>
        </row>
        <row r="202">
          <cell r="A202" t="str">
            <v>J-0031</v>
          </cell>
          <cell r="B202" t="str">
            <v>I-Beam. 400 x 200 x 66.0  Kg./m.</v>
          </cell>
          <cell r="C202" t="str">
            <v>กก.</v>
          </cell>
          <cell r="D202">
            <v>30</v>
          </cell>
          <cell r="E202">
            <v>5</v>
          </cell>
          <cell r="F202" t="str">
            <v>J-011</v>
          </cell>
        </row>
        <row r="203">
          <cell r="A203" t="str">
            <v>J-004</v>
          </cell>
          <cell r="B203" t="str">
            <v>WF. 300 x 150 x 36.7  Kg./m.</v>
          </cell>
          <cell r="C203" t="str">
            <v>กก.</v>
          </cell>
          <cell r="D203">
            <v>30</v>
          </cell>
          <cell r="E203">
            <v>5</v>
          </cell>
          <cell r="F203" t="str">
            <v>J-015</v>
          </cell>
        </row>
        <row r="204">
          <cell r="A204" t="str">
            <v>J-005</v>
          </cell>
          <cell r="B204" t="str">
            <v>WF.350 x 250 x 79.7  Kg./m.</v>
          </cell>
          <cell r="C204" t="str">
            <v>กก.</v>
          </cell>
          <cell r="D204">
            <v>30</v>
          </cell>
          <cell r="E204">
            <v>5</v>
          </cell>
          <cell r="F204" t="str">
            <v>J-012</v>
          </cell>
        </row>
        <row r="205">
          <cell r="A205" t="str">
            <v>J-006</v>
          </cell>
          <cell r="B205" t="str">
            <v>WF. 400 x 200 x 13  mm.</v>
          </cell>
          <cell r="C205" t="str">
            <v>กก.</v>
          </cell>
          <cell r="D205">
            <v>30</v>
          </cell>
          <cell r="E205">
            <v>5</v>
          </cell>
          <cell r="F205" t="str">
            <v>J-013</v>
          </cell>
        </row>
        <row r="206">
          <cell r="A206" t="str">
            <v>J-007</v>
          </cell>
          <cell r="B206" t="str">
            <v>L 40 x 40 x 5 mm.</v>
          </cell>
          <cell r="C206" t="str">
            <v>กก.</v>
          </cell>
          <cell r="D206">
            <v>30</v>
          </cell>
          <cell r="E206">
            <v>5</v>
          </cell>
          <cell r="F206" t="str">
            <v>J-022</v>
          </cell>
        </row>
        <row r="207">
          <cell r="A207" t="str">
            <v>J-008</v>
          </cell>
          <cell r="B207" t="str">
            <v>L 50 x 50 x 4  mm.</v>
          </cell>
          <cell r="C207" t="str">
            <v>กก.</v>
          </cell>
          <cell r="D207">
            <v>30</v>
          </cell>
          <cell r="E207">
            <v>5</v>
          </cell>
          <cell r="F207" t="str">
            <v>J-035</v>
          </cell>
        </row>
        <row r="208">
          <cell r="A208" t="str">
            <v>J-009</v>
          </cell>
          <cell r="B208" t="str">
            <v>L 50 x 50 x 6  mm.</v>
          </cell>
          <cell r="C208" t="str">
            <v>กก.</v>
          </cell>
          <cell r="D208">
            <v>30</v>
          </cell>
          <cell r="E208">
            <v>5</v>
          </cell>
          <cell r="F208" t="str">
            <v>J-036</v>
          </cell>
        </row>
        <row r="209">
          <cell r="A209" t="str">
            <v>J-010</v>
          </cell>
          <cell r="B209" t="str">
            <v>L 75 x 75 x 6  mm.</v>
          </cell>
          <cell r="C209" t="str">
            <v>กก.</v>
          </cell>
          <cell r="D209">
            <v>30</v>
          </cell>
          <cell r="E209">
            <v>5</v>
          </cell>
        </row>
        <row r="210">
          <cell r="A210" t="str">
            <v>J-0101</v>
          </cell>
          <cell r="B210" t="str">
            <v>L 100 x 100 x 6  mm.</v>
          </cell>
          <cell r="C210" t="str">
            <v>กก.</v>
          </cell>
          <cell r="D210">
            <v>30</v>
          </cell>
          <cell r="E210">
            <v>5</v>
          </cell>
        </row>
        <row r="211">
          <cell r="A211" t="str">
            <v>J-011</v>
          </cell>
          <cell r="B211" t="str">
            <v>L 150 x 150 x 12 mm. (27.3 Kg/m.)</v>
          </cell>
          <cell r="C211" t="str">
            <v>กก.</v>
          </cell>
          <cell r="D211">
            <v>30</v>
          </cell>
          <cell r="E211">
            <v>5</v>
          </cell>
        </row>
        <row r="212">
          <cell r="A212" t="str">
            <v>J-012</v>
          </cell>
          <cell r="B212" t="str">
            <v>BOLT  Dia.  9  mm.</v>
          </cell>
          <cell r="C212" t="str">
            <v>ตัว</v>
          </cell>
          <cell r="D212">
            <v>10</v>
          </cell>
          <cell r="E212">
            <v>5</v>
          </cell>
        </row>
        <row r="213">
          <cell r="A213" t="str">
            <v>J-013</v>
          </cell>
          <cell r="B213" t="str">
            <v>BOLT  Dia.  16  mm.</v>
          </cell>
          <cell r="C213" t="str">
            <v>ตัว</v>
          </cell>
          <cell r="D213">
            <v>20</v>
          </cell>
          <cell r="E213">
            <v>5</v>
          </cell>
        </row>
        <row r="214">
          <cell r="A214" t="str">
            <v>J-014</v>
          </cell>
          <cell r="B214" t="str">
            <v>BOLT  Dia.  25  mm.</v>
          </cell>
          <cell r="C214" t="str">
            <v>ตัว</v>
          </cell>
        </row>
        <row r="215">
          <cell r="A215" t="str">
            <v>J-0141</v>
          </cell>
          <cell r="B215" t="str">
            <v>Expansion Bolt ø 9 mm. ชุบ Galvanize</v>
          </cell>
          <cell r="C215" t="str">
            <v>ชุด</v>
          </cell>
          <cell r="D215">
            <v>30</v>
          </cell>
          <cell r="E215">
            <v>0</v>
          </cell>
        </row>
        <row r="216">
          <cell r="A216" t="str">
            <v>J-015</v>
          </cell>
          <cell r="B216" t="str">
            <v>Expansion Bolt ø 25 mm.</v>
          </cell>
          <cell r="C216" t="str">
            <v>ชุด</v>
          </cell>
          <cell r="D216">
            <v>100</v>
          </cell>
          <cell r="E216">
            <v>20</v>
          </cell>
        </row>
        <row r="217">
          <cell r="A217" t="str">
            <v>J-016</v>
          </cell>
          <cell r="B217" t="str">
            <v>Anchor Bolt M 12  ขนาด 100 x 100 มม.</v>
          </cell>
          <cell r="C217" t="str">
            <v>ชุด</v>
          </cell>
          <cell r="D217">
            <v>20</v>
          </cell>
          <cell r="E217">
            <v>5</v>
          </cell>
        </row>
        <row r="218">
          <cell r="A218" t="str">
            <v>J-017</v>
          </cell>
          <cell r="B218" t="str">
            <v>Anchor Bolt M20 ขนาด 3/4 " x 0.3 m. กฟน.จัดหาวัสดุให้</v>
          </cell>
          <cell r="C218" t="str">
            <v>ชุด</v>
          </cell>
          <cell r="D218">
            <v>0</v>
          </cell>
          <cell r="E218">
            <v>20</v>
          </cell>
        </row>
        <row r="219">
          <cell r="A219" t="str">
            <v>J-018</v>
          </cell>
          <cell r="B219" t="str">
            <v xml:space="preserve">Anchor Bolt M20 ขนาด 400 x 10 mm. </v>
          </cell>
          <cell r="C219" t="str">
            <v>ชุด</v>
          </cell>
          <cell r="D219">
            <v>50</v>
          </cell>
          <cell r="E219">
            <v>20</v>
          </cell>
        </row>
        <row r="220">
          <cell r="A220" t="str">
            <v>J-019</v>
          </cell>
          <cell r="B220" t="str">
            <v xml:space="preserve"> Pleteเหล็กกลม ขนาด 0.15 ม.หนา 3 มม.</v>
          </cell>
          <cell r="C220" t="str">
            <v>ชุด</v>
          </cell>
          <cell r="D220">
            <v>40</v>
          </cell>
          <cell r="E220">
            <v>10</v>
          </cell>
        </row>
        <row r="221">
          <cell r="A221" t="str">
            <v>J-0191</v>
          </cell>
          <cell r="B221" t="str">
            <v>Plate ขนาด 100x100x9 mm.</v>
          </cell>
          <cell r="C221" t="str">
            <v>ชุด</v>
          </cell>
          <cell r="D221">
            <v>200</v>
          </cell>
          <cell r="E221">
            <v>50</v>
          </cell>
        </row>
        <row r="222">
          <cell r="A222" t="str">
            <v>J-020</v>
          </cell>
          <cell r="B222" t="str">
            <v>Plate ขนาด 450x400x12 mm.</v>
          </cell>
          <cell r="C222" t="str">
            <v>ชุด</v>
          </cell>
          <cell r="D222">
            <v>850</v>
          </cell>
          <cell r="E222">
            <v>100</v>
          </cell>
        </row>
        <row r="223">
          <cell r="A223" t="str">
            <v>J-021</v>
          </cell>
          <cell r="B223" t="str">
            <v>Plate ขนาด 450x400x15 mm.</v>
          </cell>
          <cell r="C223" t="str">
            <v>ชุด</v>
          </cell>
          <cell r="D223">
            <v>950</v>
          </cell>
          <cell r="E223">
            <v>100</v>
          </cell>
        </row>
        <row r="224">
          <cell r="A224" t="str">
            <v>J-022</v>
          </cell>
          <cell r="B224" t="str">
            <v>Bucket  Steel Plate  12 mm Thk.</v>
          </cell>
          <cell r="C224" t="str">
            <v>กก.</v>
          </cell>
          <cell r="D224">
            <v>30</v>
          </cell>
          <cell r="E224">
            <v>10</v>
          </cell>
          <cell r="F224" t="str">
            <v>สำหรับงาน Terminator ในคอกหม้อแปลง</v>
          </cell>
        </row>
        <row r="225">
          <cell r="A225" t="str">
            <v>J-023</v>
          </cell>
          <cell r="B225" t="str">
            <v>แผ่นเหล็กเรียบหนา  4  มม.</v>
          </cell>
          <cell r="C225" t="str">
            <v>กก.</v>
          </cell>
          <cell r="D225">
            <v>30</v>
          </cell>
          <cell r="E225">
            <v>5</v>
          </cell>
        </row>
        <row r="226">
          <cell r="A226" t="str">
            <v>J-024</v>
          </cell>
          <cell r="B226" t="str">
            <v>แผ่นเหล็กเรียบหนา  10  มม.</v>
          </cell>
          <cell r="C226" t="str">
            <v>กก.</v>
          </cell>
        </row>
        <row r="227">
          <cell r="A227" t="str">
            <v>J-025</v>
          </cell>
          <cell r="B227" t="str">
            <v>แผ่นเหล็กเรียบหนา  12  มม.</v>
          </cell>
          <cell r="C227" t="str">
            <v>กก.</v>
          </cell>
        </row>
        <row r="228">
          <cell r="A228" t="str">
            <v>J-0251</v>
          </cell>
          <cell r="B228" t="str">
            <v>แผ่นเหล็กกันลื่นหนา  3.2  มม.</v>
          </cell>
          <cell r="C228" t="str">
            <v>กก.</v>
          </cell>
          <cell r="D228">
            <v>30</v>
          </cell>
          <cell r="E228">
            <v>5</v>
          </cell>
        </row>
        <row r="229">
          <cell r="A229" t="str">
            <v>J-026</v>
          </cell>
          <cell r="B229" t="str">
            <v>แผ่นเหล็กกันลื่นหนา  4  มม.</v>
          </cell>
          <cell r="C229" t="str">
            <v>กก.</v>
          </cell>
          <cell r="D229">
            <v>30</v>
          </cell>
          <cell r="E229">
            <v>5</v>
          </cell>
        </row>
        <row r="230">
          <cell r="A230" t="str">
            <v>J-027</v>
          </cell>
          <cell r="B230" t="str">
            <v>แผ่นเหล็กกันลื่นหนา  4.5  มม.</v>
          </cell>
          <cell r="C230" t="str">
            <v>กก.</v>
          </cell>
          <cell r="D230">
            <v>30</v>
          </cell>
          <cell r="E230">
            <v>5</v>
          </cell>
        </row>
        <row r="231">
          <cell r="A231" t="str">
            <v>J-028</v>
          </cell>
          <cell r="B231" t="str">
            <v xml:space="preserve"> ตาข่ายถัก 2" เบอร์ 11</v>
          </cell>
          <cell r="C231" t="str">
            <v>ตร.ม.</v>
          </cell>
          <cell r="D231">
            <v>75</v>
          </cell>
          <cell r="E231">
            <v>20</v>
          </cell>
        </row>
        <row r="232">
          <cell r="A232" t="str">
            <v>J-029</v>
          </cell>
          <cell r="B232" t="str">
            <v>ลวดหนามเบอร์ 14</v>
          </cell>
          <cell r="C232" t="str">
            <v>ม.</v>
          </cell>
        </row>
        <row r="233">
          <cell r="A233" t="str">
            <v>J-030</v>
          </cell>
          <cell r="B233" t="str">
            <v>ตะแกรงเหล็กรองหิน</v>
          </cell>
          <cell r="C233" t="str">
            <v>ตร.ม.</v>
          </cell>
          <cell r="D233">
            <v>0</v>
          </cell>
          <cell r="E233">
            <v>0</v>
          </cell>
        </row>
        <row r="234">
          <cell r="A234" t="str">
            <v>J-031</v>
          </cell>
          <cell r="B234" t="str">
            <v>ฝาเหล็กราง Cable Trench</v>
          </cell>
          <cell r="C234" t="str">
            <v>ตร.ม.</v>
          </cell>
          <cell r="D234">
            <v>0</v>
          </cell>
          <cell r="E234">
            <v>0</v>
          </cell>
        </row>
        <row r="235">
          <cell r="A235" t="str">
            <v>J-032</v>
          </cell>
          <cell r="B235" t="str">
            <v>บานพับเดือยเหล็ก 1 1/2"</v>
          </cell>
          <cell r="C235" t="str">
            <v>ชุด</v>
          </cell>
          <cell r="D235">
            <v>200</v>
          </cell>
        </row>
        <row r="236">
          <cell r="A236" t="str">
            <v>J-033</v>
          </cell>
          <cell r="B236" t="str">
            <v xml:space="preserve">คล้องกุญแจพร้อมมือจับ </v>
          </cell>
          <cell r="C236" t="str">
            <v>ชุด</v>
          </cell>
          <cell r="D236">
            <v>200</v>
          </cell>
        </row>
        <row r="237">
          <cell r="A237" t="str">
            <v>J-034</v>
          </cell>
          <cell r="B237" t="str">
            <v xml:space="preserve"> หลังคาเหล็กเคลือบสังกะสี</v>
          </cell>
          <cell r="C237" t="str">
            <v>ตร.ม.</v>
          </cell>
        </row>
        <row r="238">
          <cell r="A238" t="str">
            <v>J-035</v>
          </cell>
          <cell r="B238" t="str">
            <v>งานชุบ Galvanize 120 ไมครอน</v>
          </cell>
          <cell r="C238" t="str">
            <v>กก.</v>
          </cell>
          <cell r="D238">
            <v>15</v>
          </cell>
          <cell r="E238">
            <v>0</v>
          </cell>
        </row>
        <row r="239">
          <cell r="A239" t="str">
            <v>J-036</v>
          </cell>
          <cell r="B239" t="str">
            <v xml:space="preserve">งานติดตั้ง Terminator </v>
          </cell>
          <cell r="C239" t="str">
            <v>ชุด</v>
          </cell>
          <cell r="D239">
            <v>0</v>
          </cell>
          <cell r="E239">
            <v>3000</v>
          </cell>
        </row>
        <row r="240">
          <cell r="A240" t="str">
            <v>J-037</v>
          </cell>
          <cell r="B240" t="str">
            <v>ราวบันไดสแตนเลส St-1,St-2</v>
          </cell>
          <cell r="C240" t="str">
            <v>ม.</v>
          </cell>
          <cell r="D240">
            <v>1800</v>
          </cell>
          <cell r="E240">
            <v>200</v>
          </cell>
        </row>
        <row r="241">
          <cell r="A241" t="str">
            <v>J-0371</v>
          </cell>
          <cell r="B241" t="str">
            <v>ราวกันตกสแตนเลส บนดาดฟ้า</v>
          </cell>
          <cell r="C241" t="str">
            <v>ม.</v>
          </cell>
          <cell r="D241">
            <v>1800</v>
          </cell>
          <cell r="E241">
            <v>200</v>
          </cell>
        </row>
        <row r="242">
          <cell r="A242" t="str">
            <v>J-0372</v>
          </cell>
          <cell r="B242" t="str">
            <v>ราวกันตกสแตนเลส ภายในอาคาร</v>
          </cell>
          <cell r="C242" t="str">
            <v>ม.</v>
          </cell>
          <cell r="D242">
            <v>1800</v>
          </cell>
          <cell r="E242">
            <v>200</v>
          </cell>
        </row>
        <row r="243">
          <cell r="A243" t="str">
            <v>J-0373</v>
          </cell>
          <cell r="B243" t="str">
            <v>จมูกบันได</v>
          </cell>
          <cell r="C243" t="str">
            <v>ม.</v>
          </cell>
          <cell r="D243">
            <v>200</v>
          </cell>
          <cell r="E243">
            <v>0</v>
          </cell>
        </row>
        <row r="244">
          <cell r="A244" t="str">
            <v>J-0374</v>
          </cell>
          <cell r="B244" t="str">
            <v>ท่อ Stainless Steel  1 นิ้ว</v>
          </cell>
          <cell r="C244" t="str">
            <v>ม.</v>
          </cell>
          <cell r="D244">
            <v>300</v>
          </cell>
          <cell r="E244">
            <v>100</v>
          </cell>
        </row>
        <row r="245">
          <cell r="A245" t="str">
            <v>J-0375</v>
          </cell>
          <cell r="B245" t="str">
            <v>ท่อ Stainless Steel  1 1/2 นิ้ว</v>
          </cell>
          <cell r="C245" t="str">
            <v>ม.</v>
          </cell>
          <cell r="D245">
            <v>450</v>
          </cell>
          <cell r="E245">
            <v>100</v>
          </cell>
        </row>
        <row r="246">
          <cell r="A246" t="str">
            <v>J-0376</v>
          </cell>
          <cell r="B246" t="str">
            <v>เหล็กกลมกลวงO. D. 34.13  x 2.30  mm.x 1.80 kg/m</v>
          </cell>
          <cell r="C246" t="str">
            <v>ท่อน</v>
          </cell>
          <cell r="D246">
            <v>270</v>
          </cell>
          <cell r="E246">
            <v>95</v>
          </cell>
        </row>
        <row r="247">
          <cell r="A247" t="str">
            <v>J-0377</v>
          </cell>
          <cell r="B247" t="str">
            <v>เหล็กกลมกลวงO. D. 48.6  x 3.2  mm.x 3.58 kg/m</v>
          </cell>
          <cell r="C247" t="str">
            <v>ท่อน</v>
          </cell>
          <cell r="D247">
            <v>537</v>
          </cell>
          <cell r="E247">
            <v>187</v>
          </cell>
        </row>
        <row r="248">
          <cell r="A248" t="str">
            <v>J-038</v>
          </cell>
          <cell r="B248" t="str">
            <v>ทาสีรองพื้นและทาสีโครงเหล็ก</v>
          </cell>
          <cell r="C248" t="str">
            <v>รายการ</v>
          </cell>
        </row>
        <row r="249">
          <cell r="A249" t="str">
            <v>J-039</v>
          </cell>
          <cell r="B249" t="str">
            <v>Steel Hook       กฟน.จัดหาวัสดุให้</v>
          </cell>
          <cell r="C249" t="str">
            <v>จุด</v>
          </cell>
          <cell r="D249">
            <v>0</v>
          </cell>
          <cell r="E249">
            <v>30</v>
          </cell>
        </row>
        <row r="250">
          <cell r="A250" t="str">
            <v>J-040</v>
          </cell>
          <cell r="B250" t="str">
            <v>แผ่นเหล็กแบนขนาด 50 x 9 มม.</v>
          </cell>
          <cell r="C250" t="str">
            <v>กก.</v>
          </cell>
          <cell r="D250">
            <v>30</v>
          </cell>
          <cell r="E250">
            <v>5</v>
          </cell>
        </row>
        <row r="251">
          <cell r="A251" t="str">
            <v>J-041</v>
          </cell>
          <cell r="B251" t="str">
            <v>แผ่นเหล็กแบนขนาด 70 x 6 มม.</v>
          </cell>
          <cell r="C251" t="str">
            <v>กก.</v>
          </cell>
          <cell r="D251">
            <v>30</v>
          </cell>
          <cell r="E251">
            <v>5</v>
          </cell>
        </row>
        <row r="252">
          <cell r="B252" t="str">
            <v>งานก่อสร้างบ่อพักและท่อร้ยสายไฟฟ้าใต้ดิน</v>
          </cell>
          <cell r="C252" t="str">
            <v xml:space="preserve"> </v>
          </cell>
          <cell r="D252">
            <v>0</v>
          </cell>
          <cell r="E252">
            <v>0</v>
          </cell>
        </row>
        <row r="253">
          <cell r="B253" t="str">
            <v>ก่อสร้างท่อร้อยสายไฟฟ้าใต้ดินวิธี  Open  Cut</v>
          </cell>
          <cell r="D253">
            <v>0</v>
          </cell>
          <cell r="E253">
            <v>0</v>
          </cell>
        </row>
        <row r="254">
          <cell r="A254" t="str">
            <v>K-001</v>
          </cell>
          <cell r="B254" t="str">
            <v xml:space="preserve">ท่อร้อยสายชนิด 2 ท่อ </v>
          </cell>
          <cell r="C254" t="str">
            <v>ม.</v>
          </cell>
          <cell r="D254">
            <v>2600</v>
          </cell>
          <cell r="E254">
            <v>800</v>
          </cell>
        </row>
        <row r="255">
          <cell r="A255" t="str">
            <v>K-002</v>
          </cell>
          <cell r="B255" t="str">
            <v xml:space="preserve">ท่อร้อยสายชนิด 3 ท่อ  </v>
          </cell>
          <cell r="C255" t="str">
            <v>ม.</v>
          </cell>
          <cell r="D255">
            <v>3200</v>
          </cell>
          <cell r="E255">
            <v>800</v>
          </cell>
        </row>
        <row r="256">
          <cell r="A256" t="str">
            <v>K-003</v>
          </cell>
          <cell r="B256" t="str">
            <v xml:space="preserve">ท่อร้อยสายชนิด 4 ท่อ  </v>
          </cell>
          <cell r="C256" t="str">
            <v>ม.</v>
          </cell>
          <cell r="D256">
            <v>3400</v>
          </cell>
          <cell r="E256">
            <v>1200</v>
          </cell>
        </row>
        <row r="257">
          <cell r="A257" t="str">
            <v>K-004</v>
          </cell>
          <cell r="B257" t="str">
            <v xml:space="preserve">ท่อร้อยสายชนิด 6 ท่อ  </v>
          </cell>
          <cell r="C257" t="str">
            <v>ม.</v>
          </cell>
          <cell r="D257">
            <v>5200</v>
          </cell>
          <cell r="E257">
            <v>1600</v>
          </cell>
        </row>
        <row r="258">
          <cell r="A258" t="str">
            <v>K-005</v>
          </cell>
          <cell r="B258" t="str">
            <v xml:space="preserve">ท่อร้อยสายชนิด 12 ท่อ  </v>
          </cell>
          <cell r="C258" t="str">
            <v>ม.</v>
          </cell>
          <cell r="D258">
            <v>10700</v>
          </cell>
          <cell r="E258">
            <v>2500</v>
          </cell>
        </row>
        <row r="259">
          <cell r="A259" t="str">
            <v>K-006</v>
          </cell>
          <cell r="B259" t="str">
            <v xml:space="preserve">ท่อร้อยสายชนิด 15 ท่อ </v>
          </cell>
          <cell r="C259" t="str">
            <v>ม.</v>
          </cell>
          <cell r="D259">
            <v>11600</v>
          </cell>
          <cell r="E259">
            <v>3000</v>
          </cell>
        </row>
        <row r="260">
          <cell r="A260" t="str">
            <v>K-007</v>
          </cell>
          <cell r="B260" t="str">
            <v xml:space="preserve">ท่อร้อยสายชนิด 18 ท่อ </v>
          </cell>
          <cell r="C260" t="str">
            <v>ม.</v>
          </cell>
          <cell r="D260">
            <v>14400</v>
          </cell>
          <cell r="E260">
            <v>3800</v>
          </cell>
        </row>
        <row r="261">
          <cell r="A261" t="str">
            <v>K-008</v>
          </cell>
          <cell r="B261" t="str">
            <v xml:space="preserve">ท่อร้อยสายชนิด 24 ท่อ  </v>
          </cell>
          <cell r="C261" t="str">
            <v>ม.</v>
          </cell>
          <cell r="D261">
            <v>17900</v>
          </cell>
          <cell r="E261">
            <v>4500</v>
          </cell>
        </row>
        <row r="262">
          <cell r="A262" t="str">
            <v>K-009</v>
          </cell>
          <cell r="B262" t="str">
            <v xml:space="preserve">ท่อร้อยสายชนิด 26 ท่อ  </v>
          </cell>
          <cell r="C262" t="str">
            <v>ม.</v>
          </cell>
          <cell r="D262">
            <v>0</v>
          </cell>
          <cell r="E262">
            <v>0</v>
          </cell>
        </row>
        <row r="263">
          <cell r="A263" t="str">
            <v>K-010</v>
          </cell>
          <cell r="B263" t="str">
            <v xml:space="preserve">ท่อร้อยสายชนิด 28 ท่อ  </v>
          </cell>
          <cell r="C263" t="str">
            <v>ม.</v>
          </cell>
          <cell r="D263">
            <v>20000</v>
          </cell>
          <cell r="E263">
            <v>5000</v>
          </cell>
        </row>
        <row r="264">
          <cell r="A264" t="str">
            <v>K-011</v>
          </cell>
          <cell r="B264" t="str">
            <v xml:space="preserve">ท่อร้อยสายชนิด 30 ท่อ  </v>
          </cell>
          <cell r="C264" t="str">
            <v>ม.</v>
          </cell>
          <cell r="D264">
            <v>21000</v>
          </cell>
          <cell r="E264">
            <v>5500</v>
          </cell>
        </row>
        <row r="265">
          <cell r="A265" t="str">
            <v>K-012</v>
          </cell>
          <cell r="B265" t="str">
            <v xml:space="preserve">ท่อร้อยสายชนิด 33 ท่อ  </v>
          </cell>
          <cell r="C265" t="str">
            <v>ม.</v>
          </cell>
          <cell r="D265">
            <v>23100</v>
          </cell>
          <cell r="E265">
            <v>5500</v>
          </cell>
        </row>
        <row r="266">
          <cell r="A266" t="str">
            <v>K-013</v>
          </cell>
          <cell r="B266" t="str">
            <v xml:space="preserve">ท่อร้อยสายชนิด 36 ท่อ  </v>
          </cell>
          <cell r="C266" t="str">
            <v>ม.</v>
          </cell>
          <cell r="D266">
            <v>25100</v>
          </cell>
          <cell r="E266">
            <v>6000</v>
          </cell>
        </row>
        <row r="267">
          <cell r="A267" t="str">
            <v>K-014</v>
          </cell>
          <cell r="B267" t="str">
            <v>บ่อพักหมายเลข 300/1    Type Special</v>
          </cell>
          <cell r="C267" t="str">
            <v>บ่อ</v>
          </cell>
          <cell r="D267">
            <v>447600</v>
          </cell>
          <cell r="E267">
            <v>0</v>
          </cell>
        </row>
        <row r="268">
          <cell r="A268" t="str">
            <v>K-015</v>
          </cell>
          <cell r="B268" t="str">
            <v xml:space="preserve">บ่อพักหมายเลข 300/2    Type L-1/1 </v>
          </cell>
          <cell r="C268" t="str">
            <v>บ่อ</v>
          </cell>
          <cell r="D268">
            <v>447600</v>
          </cell>
          <cell r="E268">
            <v>0</v>
          </cell>
        </row>
        <row r="269">
          <cell r="A269" t="str">
            <v>K-016</v>
          </cell>
          <cell r="B269" t="str">
            <v>บ่อพักหมายเลข 300/3    Type L-1/1</v>
          </cell>
          <cell r="C269" t="str">
            <v>บ่อ</v>
          </cell>
          <cell r="D269">
            <v>447600</v>
          </cell>
          <cell r="E269">
            <v>0</v>
          </cell>
        </row>
        <row r="270">
          <cell r="A270" t="str">
            <v>K-017</v>
          </cell>
          <cell r="B270" t="str">
            <v>ติดตั้งฝาคอบ่อ           ( ฝาบ่อ กฟน.จัดหาวัสดุให้ )</v>
          </cell>
          <cell r="C270" t="str">
            <v>บ่อ</v>
          </cell>
          <cell r="D270">
            <v>0</v>
          </cell>
          <cell r="E270">
            <v>500</v>
          </cell>
        </row>
        <row r="271">
          <cell r="A271" t="str">
            <v>K-018</v>
          </cell>
          <cell r="B271" t="str">
            <v xml:space="preserve">ยกคอบ่อของเดิม           </v>
          </cell>
          <cell r="C271" t="str">
            <v>บ่อ</v>
          </cell>
          <cell r="D271">
            <v>0</v>
          </cell>
          <cell r="E271">
            <v>1000</v>
          </cell>
        </row>
        <row r="272">
          <cell r="A272" t="str">
            <v>K-019</v>
          </cell>
          <cell r="B272" t="str">
            <v xml:space="preserve">แผ่นพื้นสำเร็จหนา  5  ซม.ปิดหน้าต่าง Box Culvert </v>
          </cell>
          <cell r="C272" t="str">
            <v>ตร.ม.</v>
          </cell>
          <cell r="D272">
            <v>250</v>
          </cell>
          <cell r="E272">
            <v>40</v>
          </cell>
        </row>
        <row r="273">
          <cell r="A273" t="str">
            <v>K-020</v>
          </cell>
          <cell r="B273" t="str">
            <v>ซ่อมรางระบายน้ำรูปตัวยู</v>
          </cell>
          <cell r="C273" t="str">
            <v>ม.</v>
          </cell>
          <cell r="D273">
            <v>100</v>
          </cell>
          <cell r="E273">
            <v>50</v>
          </cell>
        </row>
        <row r="274">
          <cell r="A274" t="str">
            <v>K-021</v>
          </cell>
          <cell r="B274" t="str">
            <v>จัดทำ Cable Route Marker</v>
          </cell>
          <cell r="C274" t="str">
            <v>รายการ</v>
          </cell>
          <cell r="D274">
            <v>2000</v>
          </cell>
          <cell r="E274">
            <v>0</v>
          </cell>
        </row>
        <row r="275">
          <cell r="A275" t="str">
            <v>K-022</v>
          </cell>
          <cell r="B275" t="str">
            <v>ติดตั้งติดตั้งอุปกรณ์ภายในบ่อ           (  กฟน.จัดหาวัสดุให้ )</v>
          </cell>
          <cell r="C275" t="str">
            <v>รายการ</v>
          </cell>
          <cell r="D275">
            <v>0</v>
          </cell>
          <cell r="E275">
            <v>3000</v>
          </cell>
        </row>
        <row r="276">
          <cell r="A276" t="str">
            <v>K-023</v>
          </cell>
          <cell r="B276" t="str">
            <v>ติดตั้ง Pulling Iron และ Anchor Bolt      (  กฟน.จัดหาวัสดุให้ )</v>
          </cell>
          <cell r="C276" t="str">
            <v>รายการ</v>
          </cell>
          <cell r="D276">
            <v>0</v>
          </cell>
          <cell r="E276">
            <v>5000</v>
          </cell>
        </row>
        <row r="277">
          <cell r="A277" t="str">
            <v>K-024</v>
          </cell>
          <cell r="B277" t="str">
            <v>สกัดท่อร้อยสายไฟฟ้าใต้ดินเดิมเข้าผนัง Cable Trench ของอาคาร</v>
          </cell>
          <cell r="C277" t="str">
            <v>จุด</v>
          </cell>
          <cell r="E277">
            <v>10000</v>
          </cell>
        </row>
        <row r="278">
          <cell r="B278" t="str">
            <v>งานตกแต่งสถานีย่อย</v>
          </cell>
        </row>
        <row r="279">
          <cell r="A279" t="str">
            <v>L001</v>
          </cell>
          <cell r="B279" t="str">
            <v>โต๊ะทานอาหารพร้อมเก้าอี้</v>
          </cell>
          <cell r="C279" t="str">
            <v>ชุด</v>
          </cell>
          <cell r="D279">
            <v>6000</v>
          </cell>
          <cell r="E279">
            <v>0</v>
          </cell>
        </row>
        <row r="280">
          <cell r="A280" t="str">
            <v>L002</v>
          </cell>
          <cell r="B280" t="str">
            <v>Locker</v>
          </cell>
          <cell r="C280" t="str">
            <v>ชุด</v>
          </cell>
          <cell r="D280">
            <v>2000</v>
          </cell>
          <cell r="E280">
            <v>0</v>
          </cell>
        </row>
        <row r="281">
          <cell r="A281" t="str">
            <v>L003</v>
          </cell>
          <cell r="B281" t="str">
            <v>Sliding Doors Locker</v>
          </cell>
          <cell r="C281" t="str">
            <v>ชุด</v>
          </cell>
          <cell r="D281">
            <v>2000</v>
          </cell>
          <cell r="E281">
            <v>0</v>
          </cell>
        </row>
        <row r="282">
          <cell r="A282" t="str">
            <v>L004</v>
          </cell>
          <cell r="B282" t="str">
            <v>Table Control</v>
          </cell>
          <cell r="C282" t="str">
            <v>ชุด</v>
          </cell>
          <cell r="D282">
            <v>2000</v>
          </cell>
          <cell r="E282">
            <v>0</v>
          </cell>
        </row>
        <row r="283">
          <cell r="A283" t="str">
            <v>L005</v>
          </cell>
          <cell r="B283" t="str">
            <v>Chair  Control</v>
          </cell>
          <cell r="C283" t="str">
            <v>ชุด</v>
          </cell>
          <cell r="D283">
            <v>1500</v>
          </cell>
          <cell r="E283">
            <v>0</v>
          </cell>
        </row>
        <row r="284">
          <cell r="A284" t="str">
            <v>L0051</v>
          </cell>
          <cell r="B284" t="str">
            <v>White Board Wall Type</v>
          </cell>
          <cell r="C284" t="str">
            <v>ชุด</v>
          </cell>
          <cell r="D284">
            <v>300</v>
          </cell>
          <cell r="E284">
            <v>0</v>
          </cell>
        </row>
        <row r="285">
          <cell r="A285" t="str">
            <v>L006</v>
          </cell>
          <cell r="B285" t="str">
            <v>ป้ายสถานีย่อย สแตนเลส บริเวณตัวอาคาร</v>
          </cell>
          <cell r="C285" t="str">
            <v>ชุด</v>
          </cell>
          <cell r="D285">
            <v>30000</v>
          </cell>
          <cell r="E285">
            <v>5000</v>
          </cell>
        </row>
        <row r="286">
          <cell r="A286" t="str">
            <v>L007</v>
          </cell>
          <cell r="B286" t="str">
            <v>ป้ายสถานีย่อย หินแกรนิต บริเวณรั้วด้านหน้า</v>
          </cell>
          <cell r="C286" t="str">
            <v>ชุด</v>
          </cell>
          <cell r="D286">
            <v>22000</v>
          </cell>
          <cell r="E286">
            <v>7000</v>
          </cell>
        </row>
        <row r="287">
          <cell r="A287" t="str">
            <v>L008</v>
          </cell>
          <cell r="B287" t="str">
            <v>เสาเหล็กบนหลังคา</v>
          </cell>
          <cell r="C287" t="str">
            <v>ต้น</v>
          </cell>
          <cell r="D287">
            <v>12000</v>
          </cell>
          <cell r="E287">
            <v>3000</v>
          </cell>
        </row>
        <row r="288">
          <cell r="A288" t="str">
            <v>L009</v>
          </cell>
          <cell r="B288" t="str">
            <v>เสาธงเหล็กชุบ Galvanize สูง 3.00 เมตร พร้อมอุปกรณ์ติดตั้งครบชุด</v>
          </cell>
          <cell r="C288" t="str">
            <v>ต้น</v>
          </cell>
          <cell r="D288">
            <v>2000</v>
          </cell>
          <cell r="E288">
            <v>0</v>
          </cell>
        </row>
        <row r="289">
          <cell r="A289" t="str">
            <v>L0091</v>
          </cell>
          <cell r="B289" t="str">
            <v>เสาธงเหล็กชุบ Galvanize สูง 3.50 เมตร พร้อมอุปกรณ์ติดตั้งครบชุด</v>
          </cell>
          <cell r="C289" t="str">
            <v>ต้น</v>
          </cell>
          <cell r="D289">
            <v>2500</v>
          </cell>
          <cell r="E289">
            <v>0</v>
          </cell>
        </row>
        <row r="290">
          <cell r="A290" t="str">
            <v>L0092</v>
          </cell>
          <cell r="B290" t="str">
            <v>เสาธงเหล็กชุบ Galvanize สูง 5.00 เมตร พร้อมอุปกรณ์ติดตั้งครบชุด</v>
          </cell>
          <cell r="C290" t="str">
            <v>ต้น</v>
          </cell>
          <cell r="D290">
            <v>3000</v>
          </cell>
          <cell r="E290">
            <v>0</v>
          </cell>
        </row>
        <row r="291">
          <cell r="A291" t="str">
            <v>L010</v>
          </cell>
          <cell r="B291" t="str">
            <v>ประตูเหล็กบานเลื่อนด้านหน้า พร้อมอุปกรณ์</v>
          </cell>
          <cell r="C291" t="str">
            <v>ชุด</v>
          </cell>
          <cell r="D291">
            <v>25000</v>
          </cell>
          <cell r="E291">
            <v>0</v>
          </cell>
        </row>
        <row r="292">
          <cell r="A292" t="str">
            <v>L011</v>
          </cell>
          <cell r="B292" t="str">
            <v>ประตูเหล็กบานเล็กด้านหน้า พร้อมอุปกรณ์</v>
          </cell>
          <cell r="C292" t="str">
            <v>ชุด</v>
          </cell>
          <cell r="D292">
            <v>5500</v>
          </cell>
          <cell r="E292">
            <v>0</v>
          </cell>
        </row>
        <row r="293">
          <cell r="A293" t="str">
            <v>L012</v>
          </cell>
          <cell r="B293" t="str">
            <v>รั้วด้าน 1 และ 2</v>
          </cell>
          <cell r="C293" t="str">
            <v>เมตร</v>
          </cell>
          <cell r="D293">
            <v>7500</v>
          </cell>
          <cell r="E293">
            <v>0</v>
          </cell>
        </row>
        <row r="294">
          <cell r="A294" t="str">
            <v>L013</v>
          </cell>
          <cell r="B294" t="str">
            <v>รั้วด้าน 3 และ 4</v>
          </cell>
          <cell r="C294" t="str">
            <v>เมตร</v>
          </cell>
          <cell r="D294">
            <v>6200</v>
          </cell>
          <cell r="E294">
            <v>0</v>
          </cell>
        </row>
        <row r="295">
          <cell r="A295" t="str">
            <v>L014</v>
          </cell>
          <cell r="B295" t="str">
            <v>งานรั้วตาข่ายเหล็กหุ้ม PVC</v>
          </cell>
          <cell r="C295" t="str">
            <v>เมตร</v>
          </cell>
          <cell r="D295">
            <v>3500</v>
          </cell>
          <cell r="E295">
            <v>500</v>
          </cell>
        </row>
        <row r="296">
          <cell r="A296" t="str">
            <v>L015</v>
          </cell>
          <cell r="B296" t="str">
            <v>ซ่อมประตูใหญ่ทางเข้า</v>
          </cell>
          <cell r="C296" t="str">
            <v>รายการ</v>
          </cell>
          <cell r="D296">
            <v>10000</v>
          </cell>
          <cell r="E296">
            <v>0</v>
          </cell>
        </row>
        <row r="297">
          <cell r="A297" t="str">
            <v>L016</v>
          </cell>
          <cell r="B297" t="str">
            <v>ซ่อมรั้วคอนกรีตบล็อกบริเวณก่อสร้างท่อระบายน้ำ</v>
          </cell>
          <cell r="C297" t="str">
            <v>รายการ</v>
          </cell>
          <cell r="D297">
            <v>10000</v>
          </cell>
          <cell r="E297">
            <v>0</v>
          </cell>
        </row>
        <row r="298">
          <cell r="A298" t="str">
            <v>L017</v>
          </cell>
          <cell r="B298" t="str">
            <v>ซ่อมรั้วตาข่ายบริเวณก่อสร้างท่อร้อยสายใต้ดิน</v>
          </cell>
          <cell r="C298" t="str">
            <v>รายการ</v>
          </cell>
          <cell r="D298">
            <v>10000</v>
          </cell>
          <cell r="E298">
            <v>0</v>
          </cell>
        </row>
        <row r="299">
          <cell r="A299" t="str">
            <v>L018</v>
          </cell>
          <cell r="B299" t="str">
            <v xml:space="preserve"> ก่อสร้างถนน คสล.โดยรอบอาคารก่อสร้างใหม่หนา0.15 ม.</v>
          </cell>
          <cell r="C299" t="str">
            <v>ตร.ม.</v>
          </cell>
          <cell r="D299">
            <v>650</v>
          </cell>
          <cell r="E299">
            <v>200</v>
          </cell>
        </row>
        <row r="300">
          <cell r="A300" t="str">
            <v>L019</v>
          </cell>
          <cell r="B300" t="str">
            <v xml:space="preserve">รั้วก่ออิฐบล๊อคขนาด 19x39x9 ซม.สูง 2.00 เมตร </v>
          </cell>
          <cell r="C300" t="str">
            <v>เมตร</v>
          </cell>
          <cell r="D300">
            <v>2600</v>
          </cell>
          <cell r="E300">
            <v>0</v>
          </cell>
        </row>
        <row r="301">
          <cell r="A301" t="str">
            <v>L020</v>
          </cell>
          <cell r="B301" t="str">
            <v>รั้วก่ออิฐบล๊อคขนาด 19x39x9 ซม.สูง 2.50 เมตร เซาะร่อง ทาสี  ทั้งสองด้าน</v>
          </cell>
          <cell r="C301" t="str">
            <v>เมตร</v>
          </cell>
          <cell r="D301">
            <v>3250</v>
          </cell>
          <cell r="E301">
            <v>0</v>
          </cell>
        </row>
        <row r="302">
          <cell r="A302" t="str">
            <v>L021</v>
          </cell>
          <cell r="B302" t="str">
            <v>รั้วก่ออิฐบล๊อคขนาด 19x39x9 ซม.สูง 2.50 เมตร ฉาบเรียบและทาสี  ทั้งสองด้าน</v>
          </cell>
          <cell r="C302" t="str">
            <v>เมตร</v>
          </cell>
          <cell r="D302">
            <v>3850</v>
          </cell>
          <cell r="E302">
            <v>0</v>
          </cell>
        </row>
        <row r="303">
          <cell r="A303" t="str">
            <v>L022</v>
          </cell>
          <cell r="B303" t="str">
            <v>รั้วก่ออิฐบล๊อคขนาด 19x39x9 ซม.สูง 2.50 เมตร ฉาบเรียบและทาสี 1 ด้านทำผิวทรายล้าง 1 ด้าน</v>
          </cell>
          <cell r="C303" t="str">
            <v>เมตร</v>
          </cell>
          <cell r="D303">
            <v>4450</v>
          </cell>
          <cell r="E303">
            <v>0</v>
          </cell>
        </row>
        <row r="304">
          <cell r="A304" t="str">
            <v>L023</v>
          </cell>
        </row>
        <row r="305">
          <cell r="B305" t="str">
            <v>งานประตู</v>
          </cell>
        </row>
        <row r="306">
          <cell r="A306" t="str">
            <v>M-001</v>
          </cell>
          <cell r="B306" t="str">
            <v>ประตูเหล็กม้วน ป.1</v>
          </cell>
          <cell r="C306" t="str">
            <v>ชุด</v>
          </cell>
          <cell r="D306">
            <v>45000</v>
          </cell>
          <cell r="E306">
            <v>0</v>
          </cell>
          <cell r="F306" t="str">
            <v>ประตูเหล็กม้วนขนาด 4.40*3.40 ระบบมอเตอร์ไฟฟ้า</v>
          </cell>
        </row>
        <row r="307">
          <cell r="A307" t="str">
            <v>M-002</v>
          </cell>
          <cell r="B307" t="str">
            <v>ประตู ป.1</v>
          </cell>
          <cell r="C307" t="str">
            <v>ชุด</v>
          </cell>
          <cell r="D307">
            <v>45000</v>
          </cell>
          <cell r="E307">
            <v>3000</v>
          </cell>
          <cell r="F307" t="str">
            <v>ประตูเหล็กม้วนขนาด 4.00*3.00 ระบบมอเตอร์ไฟฟ้า</v>
          </cell>
        </row>
        <row r="308">
          <cell r="A308" t="str">
            <v>M-003</v>
          </cell>
          <cell r="B308" t="str">
            <v>ประตู ป.2</v>
          </cell>
          <cell r="C308" t="str">
            <v>ชุด</v>
          </cell>
          <cell r="D308">
            <v>40000</v>
          </cell>
          <cell r="E308">
            <v>3000</v>
          </cell>
        </row>
        <row r="309">
          <cell r="A309" t="str">
            <v>M-004</v>
          </cell>
          <cell r="B309" t="str">
            <v>ประตู ป.3</v>
          </cell>
          <cell r="C309" t="str">
            <v>ชุด</v>
          </cell>
          <cell r="D309">
            <v>15000</v>
          </cell>
          <cell r="E309">
            <v>1500</v>
          </cell>
        </row>
        <row r="310">
          <cell r="A310" t="str">
            <v>M-005</v>
          </cell>
          <cell r="B310" t="str">
            <v>ประตู ป.4</v>
          </cell>
          <cell r="C310" t="str">
            <v>ชุด</v>
          </cell>
          <cell r="D310">
            <v>24000</v>
          </cell>
          <cell r="E310">
            <v>2400</v>
          </cell>
        </row>
        <row r="311">
          <cell r="A311" t="str">
            <v>M-006</v>
          </cell>
          <cell r="B311" t="str">
            <v>ประตู ป.5</v>
          </cell>
          <cell r="C311" t="str">
            <v>ชุด</v>
          </cell>
          <cell r="D311">
            <v>30000</v>
          </cell>
          <cell r="E311">
            <v>3000</v>
          </cell>
        </row>
        <row r="312">
          <cell r="A312" t="str">
            <v>M-007</v>
          </cell>
          <cell r="B312" t="str">
            <v>ประตู ป.6</v>
          </cell>
          <cell r="C312" t="str">
            <v>ชุด</v>
          </cell>
          <cell r="D312">
            <v>35000</v>
          </cell>
          <cell r="E312">
            <v>3500</v>
          </cell>
        </row>
        <row r="313">
          <cell r="A313" t="str">
            <v>M-008</v>
          </cell>
          <cell r="B313" t="str">
            <v>ประตู ป.7</v>
          </cell>
          <cell r="C313" t="str">
            <v>ชุด</v>
          </cell>
          <cell r="D313">
            <v>20000</v>
          </cell>
          <cell r="E313">
            <v>2000</v>
          </cell>
        </row>
        <row r="314">
          <cell r="A314" t="str">
            <v>M-009</v>
          </cell>
          <cell r="B314" t="str">
            <v>ประตู ป.8</v>
          </cell>
          <cell r="C314" t="str">
            <v>ชุด</v>
          </cell>
          <cell r="D314">
            <v>22000</v>
          </cell>
          <cell r="E314">
            <v>2200</v>
          </cell>
        </row>
        <row r="315">
          <cell r="A315" t="str">
            <v>M-010</v>
          </cell>
          <cell r="B315" t="str">
            <v>ประตู ป.9</v>
          </cell>
          <cell r="C315" t="str">
            <v>ชุด</v>
          </cell>
          <cell r="D315">
            <v>15000</v>
          </cell>
          <cell r="E315">
            <v>1500</v>
          </cell>
        </row>
        <row r="316">
          <cell r="A316" t="str">
            <v>M-011</v>
          </cell>
          <cell r="B316" t="str">
            <v>ประตู ป.10</v>
          </cell>
          <cell r="C316" t="str">
            <v>ชุด</v>
          </cell>
          <cell r="D316">
            <v>2200</v>
          </cell>
          <cell r="E316">
            <v>500</v>
          </cell>
        </row>
        <row r="317">
          <cell r="A317" t="str">
            <v>M-012</v>
          </cell>
          <cell r="B317" t="str">
            <v>ประตู ป.11</v>
          </cell>
          <cell r="C317" t="str">
            <v>ชุด</v>
          </cell>
          <cell r="D317">
            <v>2000</v>
          </cell>
          <cell r="E317">
            <v>500</v>
          </cell>
        </row>
        <row r="318">
          <cell r="A318" t="str">
            <v>M-013</v>
          </cell>
          <cell r="B318" t="str">
            <v>ประตู ป.12</v>
          </cell>
          <cell r="C318" t="str">
            <v>ชุด</v>
          </cell>
          <cell r="D318">
            <v>1500</v>
          </cell>
          <cell r="E318">
            <v>300</v>
          </cell>
        </row>
        <row r="319">
          <cell r="A319" t="str">
            <v>M-014</v>
          </cell>
          <cell r="B319" t="str">
            <v>หน้าต่าง น.1</v>
          </cell>
          <cell r="C319" t="str">
            <v>ชุด</v>
          </cell>
          <cell r="D319">
            <v>20000</v>
          </cell>
          <cell r="E319">
            <v>2000</v>
          </cell>
          <cell r="F319">
            <v>8400</v>
          </cell>
        </row>
        <row r="320">
          <cell r="A320" t="str">
            <v>M-015</v>
          </cell>
          <cell r="B320" t="str">
            <v>หน้าต่าง น.1'</v>
          </cell>
          <cell r="C320" t="str">
            <v>ชุด</v>
          </cell>
          <cell r="D320">
            <v>14000</v>
          </cell>
          <cell r="E320">
            <v>1000</v>
          </cell>
        </row>
        <row r="321">
          <cell r="A321" t="str">
            <v>M-016</v>
          </cell>
          <cell r="B321" t="str">
            <v>หน้าต่าง น.2</v>
          </cell>
          <cell r="C321" t="str">
            <v>ชุด</v>
          </cell>
          <cell r="D321">
            <v>13500</v>
          </cell>
          <cell r="E321">
            <v>1000</v>
          </cell>
        </row>
        <row r="322">
          <cell r="A322" t="str">
            <v>M-017</v>
          </cell>
          <cell r="B322" t="str">
            <v>หน้าต่าง น.3</v>
          </cell>
          <cell r="C322" t="str">
            <v>ชุด</v>
          </cell>
          <cell r="D322">
            <v>14500</v>
          </cell>
          <cell r="E322">
            <v>1000</v>
          </cell>
        </row>
        <row r="323">
          <cell r="A323" t="str">
            <v>M-018</v>
          </cell>
          <cell r="B323" t="str">
            <v>หน้าต่าง น.4</v>
          </cell>
          <cell r="C323" t="str">
            <v>ชุด</v>
          </cell>
          <cell r="D323">
            <v>9500</v>
          </cell>
          <cell r="E323">
            <v>1500</v>
          </cell>
        </row>
        <row r="324">
          <cell r="A324" t="str">
            <v>M-0181</v>
          </cell>
          <cell r="B324" t="str">
            <v>หน้าต่าง น.4.1</v>
          </cell>
          <cell r="C324" t="str">
            <v>ชุด</v>
          </cell>
        </row>
        <row r="325">
          <cell r="A325" t="str">
            <v>M-019</v>
          </cell>
          <cell r="B325" t="str">
            <v>หน้าต่าง น.5</v>
          </cell>
          <cell r="C325" t="str">
            <v>ชุด</v>
          </cell>
          <cell r="D325">
            <v>3000</v>
          </cell>
          <cell r="E325">
            <v>1000</v>
          </cell>
        </row>
        <row r="326">
          <cell r="A326" t="str">
            <v>M-020</v>
          </cell>
          <cell r="B326" t="str">
            <v>หน้าต่าง น.6</v>
          </cell>
          <cell r="C326" t="str">
            <v>ชุด</v>
          </cell>
          <cell r="D326">
            <v>5000</v>
          </cell>
          <cell r="E326">
            <v>500</v>
          </cell>
        </row>
        <row r="327">
          <cell r="A327" t="str">
            <v>M-021</v>
          </cell>
          <cell r="B327" t="str">
            <v>หน้าต่าง น.7</v>
          </cell>
          <cell r="C327" t="str">
            <v>ชุด</v>
          </cell>
          <cell r="D327">
            <v>3500</v>
          </cell>
          <cell r="E327">
            <v>500</v>
          </cell>
        </row>
        <row r="328">
          <cell r="A328" t="str">
            <v>M-022</v>
          </cell>
          <cell r="B328" t="str">
            <v>หน้าต่าง น.8</v>
          </cell>
          <cell r="C328" t="str">
            <v>ชุด</v>
          </cell>
          <cell r="D328">
            <v>2000</v>
          </cell>
          <cell r="E328">
            <v>300</v>
          </cell>
        </row>
        <row r="329">
          <cell r="A329" t="str">
            <v>M-023</v>
          </cell>
          <cell r="B329" t="str">
            <v>ช่องระบายอากาศ อลูมิเนียมขนาด 0.50x1.60 พร้อมตาข่ายกันแมลง</v>
          </cell>
          <cell r="C329" t="str">
            <v>ชุด</v>
          </cell>
          <cell r="D329">
            <v>1200</v>
          </cell>
          <cell r="E329">
            <v>0</v>
          </cell>
        </row>
        <row r="330">
          <cell r="A330" t="str">
            <v>M-024</v>
          </cell>
          <cell r="B330" t="str">
            <v>ประตูทนไฟ</v>
          </cell>
          <cell r="F330" t="str">
            <v>ประตูเหล็กบานเดี่ยวทนไฟ ขนาด 0.90*2.00มีPanic Bar และ Door Closer</v>
          </cell>
        </row>
        <row r="331">
          <cell r="A331" t="str">
            <v>M-025</v>
          </cell>
        </row>
        <row r="340">
          <cell r="B340" t="str">
            <v>งานระบบไฟฟ้า</v>
          </cell>
        </row>
        <row r="341">
          <cell r="B341" t="str">
            <v xml:space="preserve">งานแผงเมน, สายเมนไฟฟ้าพร้อมท่อร้อยสาย  </v>
          </cell>
        </row>
        <row r="342">
          <cell r="A342" t="str">
            <v>N-001</v>
          </cell>
          <cell r="B342" t="str">
            <v>มอเตอร์ไฟฟ้า ขนาด 1 HP พร้อมเดินสายไฟฟ้าและติดตั้งอุปกรณ์ครบชุด สำหรับ งานประตูม้วน</v>
          </cell>
          <cell r="C342">
            <v>1</v>
          </cell>
          <cell r="E342">
            <v>30000</v>
          </cell>
        </row>
        <row r="343">
          <cell r="A343" t="str">
            <v>N-002</v>
          </cell>
          <cell r="B343" t="str">
            <v xml:space="preserve">แผงจ่ายไฟแสงสว่าง (AC Panel No.2) </v>
          </cell>
          <cell r="C343" t="str">
            <v>ชุด</v>
          </cell>
          <cell r="D343">
            <v>150000</v>
          </cell>
          <cell r="E343">
            <v>15000</v>
          </cell>
        </row>
        <row r="344">
          <cell r="A344" t="str">
            <v>N-003</v>
          </cell>
          <cell r="B344" t="str">
            <v xml:space="preserve">แผงจ่ายไฟแสงสว่าง (LP1) </v>
          </cell>
          <cell r="C344" t="str">
            <v>ชุด</v>
          </cell>
          <cell r="D344">
            <v>12000</v>
          </cell>
          <cell r="E344">
            <v>1200</v>
          </cell>
        </row>
        <row r="345">
          <cell r="A345" t="str">
            <v>N-004</v>
          </cell>
          <cell r="B345" t="str">
            <v xml:space="preserve">แผงจ่ายไฟแสงสว่าง (LP2) </v>
          </cell>
          <cell r="C345" t="str">
            <v>ชุด</v>
          </cell>
          <cell r="D345">
            <v>10000</v>
          </cell>
          <cell r="E345">
            <v>1000</v>
          </cell>
        </row>
        <row r="346">
          <cell r="A346" t="str">
            <v>N-005</v>
          </cell>
          <cell r="B346" t="str">
            <v xml:space="preserve">แผงจ่ายไฟแสงสว่าง (LP4) </v>
          </cell>
          <cell r="C346" t="str">
            <v>ชุด</v>
          </cell>
          <cell r="D346">
            <v>12000</v>
          </cell>
          <cell r="E346">
            <v>1200</v>
          </cell>
        </row>
        <row r="347">
          <cell r="A347" t="str">
            <v>N-006</v>
          </cell>
          <cell r="B347" t="str">
            <v xml:space="preserve">แผงจ่ายไฟกระแสตรงฉุกเฉิน(ELP) </v>
          </cell>
          <cell r="C347" t="str">
            <v>ชุด</v>
          </cell>
          <cell r="D347">
            <v>6000</v>
          </cell>
          <cell r="E347">
            <v>600</v>
          </cell>
        </row>
        <row r="348">
          <cell r="A348" t="str">
            <v>N-007</v>
          </cell>
          <cell r="B348" t="str">
            <v>แผงจ่ายไฟกระแสตรงฉุกเฉิน (ELP2)</v>
          </cell>
          <cell r="C348" t="str">
            <v>ชุด</v>
          </cell>
          <cell r="D348">
            <v>10000</v>
          </cell>
          <cell r="E348">
            <v>1000</v>
          </cell>
        </row>
        <row r="349">
          <cell r="A349" t="str">
            <v>N-008</v>
          </cell>
          <cell r="B349" t="str">
            <v xml:space="preserve">แผงจ่ายไฟระบบระบายอากาศ (VCP#) </v>
          </cell>
          <cell r="C349" t="str">
            <v>ชุด</v>
          </cell>
          <cell r="D349">
            <v>7000</v>
          </cell>
          <cell r="E349">
            <v>700</v>
          </cell>
        </row>
        <row r="350">
          <cell r="A350" t="str">
            <v>N-009</v>
          </cell>
          <cell r="B350" t="str">
            <v>แผงจ่ายไฟระบบระบายอากาศ (VCP#) No.2</v>
          </cell>
          <cell r="C350" t="str">
            <v>ชุด</v>
          </cell>
          <cell r="D350">
            <v>13000</v>
          </cell>
          <cell r="E350">
            <v>1300</v>
          </cell>
        </row>
        <row r="351">
          <cell r="A351" t="str">
            <v>N-010</v>
          </cell>
          <cell r="B351" t="str">
            <v>แผงจ่ายไฟระบบดูดควัน (ECP) สำรับห้อง Battery</v>
          </cell>
          <cell r="C351" t="str">
            <v>ชุด</v>
          </cell>
          <cell r="D351">
            <v>8000</v>
          </cell>
          <cell r="E351">
            <v>800</v>
          </cell>
        </row>
        <row r="352">
          <cell r="A352" t="str">
            <v>N-011</v>
          </cell>
          <cell r="B352" t="str">
            <v>C B 30AT with Encloser ( CB Box)</v>
          </cell>
          <cell r="C352" t="str">
            <v>ชุด</v>
          </cell>
          <cell r="D352">
            <v>3000</v>
          </cell>
          <cell r="E352">
            <v>300</v>
          </cell>
        </row>
        <row r="353">
          <cell r="A353" t="str">
            <v>N-012</v>
          </cell>
          <cell r="B353" t="str">
            <v>C B125AT with Encloser ( CB Box) for Transformer</v>
          </cell>
          <cell r="C353" t="str">
            <v>ชุด</v>
          </cell>
          <cell r="D353">
            <v>6000</v>
          </cell>
          <cell r="E353">
            <v>600</v>
          </cell>
        </row>
        <row r="354">
          <cell r="A354" t="str">
            <v>N-013</v>
          </cell>
          <cell r="B354" t="str">
            <v>สาย THW 1X95 ตร.มม.</v>
          </cell>
          <cell r="C354" t="str">
            <v>ม.</v>
          </cell>
          <cell r="D354">
            <v>120</v>
          </cell>
          <cell r="E354">
            <v>12</v>
          </cell>
        </row>
        <row r="355">
          <cell r="A355" t="str">
            <v>N-014</v>
          </cell>
          <cell r="B355" t="str">
            <v>สาย THW 1X70 ตร.มม.</v>
          </cell>
          <cell r="C355" t="str">
            <v>ม.</v>
          </cell>
          <cell r="D355">
            <v>100</v>
          </cell>
          <cell r="E355">
            <v>10</v>
          </cell>
        </row>
        <row r="356">
          <cell r="A356" t="str">
            <v>N-015</v>
          </cell>
          <cell r="B356" t="str">
            <v>สาย THW 1X50 ตร.มม.</v>
          </cell>
          <cell r="C356" t="str">
            <v>ม.</v>
          </cell>
          <cell r="D356">
            <v>80</v>
          </cell>
          <cell r="E356">
            <v>8</v>
          </cell>
        </row>
        <row r="357">
          <cell r="A357" t="str">
            <v>N-016</v>
          </cell>
          <cell r="B357" t="str">
            <v>สาย THW 1X30 ตร.มม.</v>
          </cell>
          <cell r="C357" t="str">
            <v>ม.</v>
          </cell>
          <cell r="D357">
            <v>55</v>
          </cell>
          <cell r="E357">
            <v>6</v>
          </cell>
        </row>
        <row r="358">
          <cell r="A358" t="str">
            <v>N-017</v>
          </cell>
          <cell r="B358" t="str">
            <v>สาย THW 1X25 ตร.มม.</v>
          </cell>
          <cell r="C358" t="str">
            <v>ม.</v>
          </cell>
          <cell r="D358">
            <v>40</v>
          </cell>
          <cell r="E358">
            <v>4</v>
          </cell>
        </row>
        <row r="359">
          <cell r="A359" t="str">
            <v>N-018</v>
          </cell>
          <cell r="B359" t="str">
            <v>สาย THW 1X16 ตร.มม.</v>
          </cell>
          <cell r="C359" t="str">
            <v>ม.</v>
          </cell>
          <cell r="D359">
            <v>25</v>
          </cell>
          <cell r="E359">
            <v>3</v>
          </cell>
        </row>
        <row r="360">
          <cell r="A360" t="str">
            <v>N-019</v>
          </cell>
          <cell r="B360" t="str">
            <v>สาย THW 1X10 ตร.มม.</v>
          </cell>
          <cell r="C360" t="str">
            <v>ม.</v>
          </cell>
          <cell r="D360">
            <v>15</v>
          </cell>
          <cell r="E360">
            <v>2</v>
          </cell>
        </row>
        <row r="361">
          <cell r="A361" t="str">
            <v>N-020</v>
          </cell>
          <cell r="B361" t="str">
            <v xml:space="preserve"> สาย THW 1X6 ตร.มม.</v>
          </cell>
          <cell r="C361" t="str">
            <v>ม.</v>
          </cell>
          <cell r="D361">
            <v>10</v>
          </cell>
          <cell r="E361">
            <v>2</v>
          </cell>
        </row>
        <row r="362">
          <cell r="A362" t="str">
            <v>N-021</v>
          </cell>
          <cell r="B362" t="str">
            <v xml:space="preserve"> สาย THW 1X4 ตร.มม.</v>
          </cell>
          <cell r="C362" t="str">
            <v>ม.</v>
          </cell>
          <cell r="D362">
            <v>7</v>
          </cell>
          <cell r="E362">
            <v>2</v>
          </cell>
        </row>
        <row r="363">
          <cell r="A363" t="str">
            <v>N-022</v>
          </cell>
          <cell r="B363" t="str">
            <v xml:space="preserve"> สาย THW 1X42.5 ตร.มม.</v>
          </cell>
          <cell r="C363" t="str">
            <v>ม.</v>
          </cell>
          <cell r="D363">
            <v>5</v>
          </cell>
          <cell r="E363">
            <v>2</v>
          </cell>
        </row>
        <row r="364">
          <cell r="A364" t="str">
            <v>N-023</v>
          </cell>
          <cell r="B364" t="str">
            <v xml:space="preserve"> สาย NYY 95 ตร.มม.</v>
          </cell>
          <cell r="C364" t="str">
            <v>ม.</v>
          </cell>
          <cell r="D364">
            <v>140</v>
          </cell>
          <cell r="E364">
            <v>14</v>
          </cell>
        </row>
        <row r="365">
          <cell r="A365" t="str">
            <v>N-024</v>
          </cell>
          <cell r="B365" t="str">
            <v xml:space="preserve"> สาย NYY 70 ตร.มม.</v>
          </cell>
          <cell r="C365" t="str">
            <v>ม.</v>
          </cell>
          <cell r="D365">
            <v>120</v>
          </cell>
          <cell r="E365">
            <v>12</v>
          </cell>
        </row>
        <row r="366">
          <cell r="A366" t="str">
            <v>N-025</v>
          </cell>
          <cell r="B366" t="str">
            <v xml:space="preserve"> สาย NYY 50 ตร.มม.</v>
          </cell>
          <cell r="C366" t="str">
            <v>ม.</v>
          </cell>
          <cell r="D366">
            <v>100</v>
          </cell>
          <cell r="E366">
            <v>10</v>
          </cell>
        </row>
        <row r="367">
          <cell r="A367" t="str">
            <v>N-026</v>
          </cell>
          <cell r="B367" t="str">
            <v xml:space="preserve"> สาย NYY 16 ตร.มม.</v>
          </cell>
          <cell r="C367" t="str">
            <v>ม.</v>
          </cell>
          <cell r="D367">
            <v>50</v>
          </cell>
          <cell r="E367">
            <v>5</v>
          </cell>
        </row>
        <row r="368">
          <cell r="A368" t="str">
            <v>N-027</v>
          </cell>
          <cell r="B368" t="str">
            <v xml:space="preserve"> สาย NYY 10 ตร.มม.</v>
          </cell>
          <cell r="C368" t="str">
            <v>ม.</v>
          </cell>
          <cell r="D368">
            <v>34</v>
          </cell>
          <cell r="E368">
            <v>3</v>
          </cell>
        </row>
        <row r="369">
          <cell r="A369" t="str">
            <v>N-028</v>
          </cell>
          <cell r="B369" t="str">
            <v xml:space="preserve"> สาย NYY 6 ตร.มม.</v>
          </cell>
          <cell r="C369" t="str">
            <v>ม.</v>
          </cell>
          <cell r="D369">
            <v>23</v>
          </cell>
          <cell r="E369">
            <v>2</v>
          </cell>
        </row>
        <row r="370">
          <cell r="A370" t="str">
            <v>N-029</v>
          </cell>
          <cell r="B370" t="str">
            <v>ท่อ HDPE 110 mm.</v>
          </cell>
          <cell r="C370" t="str">
            <v>ม.</v>
          </cell>
          <cell r="D370">
            <v>170</v>
          </cell>
          <cell r="E370">
            <v>17</v>
          </cell>
        </row>
        <row r="371">
          <cell r="A371" t="str">
            <v>N-030</v>
          </cell>
          <cell r="B371" t="str">
            <v>ท่อ HDPE 63 mm.</v>
          </cell>
          <cell r="C371" t="str">
            <v>ม.</v>
          </cell>
          <cell r="D371">
            <v>130</v>
          </cell>
          <cell r="E371">
            <v>13</v>
          </cell>
        </row>
        <row r="372">
          <cell r="A372" t="str">
            <v>N-031</v>
          </cell>
          <cell r="B372" t="str">
            <v>ท่อ IMC 2 1/2"</v>
          </cell>
          <cell r="C372" t="str">
            <v>ม.</v>
          </cell>
          <cell r="D372">
            <v>160</v>
          </cell>
          <cell r="E372">
            <v>16</v>
          </cell>
        </row>
        <row r="373">
          <cell r="A373" t="str">
            <v>N-032</v>
          </cell>
          <cell r="B373" t="str">
            <v>ท่อ IMC 2 "</v>
          </cell>
          <cell r="C373" t="str">
            <v>ม.</v>
          </cell>
          <cell r="D373">
            <v>130</v>
          </cell>
          <cell r="E373">
            <v>13</v>
          </cell>
        </row>
        <row r="374">
          <cell r="A374" t="str">
            <v>N-033</v>
          </cell>
          <cell r="B374" t="str">
            <v>ท่อ IMC 1 1/2"</v>
          </cell>
          <cell r="C374" t="str">
            <v>ม.</v>
          </cell>
          <cell r="D374">
            <v>100</v>
          </cell>
          <cell r="E374">
            <v>10</v>
          </cell>
        </row>
        <row r="375">
          <cell r="A375" t="str">
            <v>N-034</v>
          </cell>
          <cell r="B375" t="str">
            <v>ท่อ IMC 1 1/4"</v>
          </cell>
          <cell r="C375" t="str">
            <v>ม.</v>
          </cell>
          <cell r="D375">
            <v>90</v>
          </cell>
          <cell r="E375">
            <v>9</v>
          </cell>
        </row>
        <row r="376">
          <cell r="A376" t="str">
            <v>N-035</v>
          </cell>
          <cell r="B376" t="str">
            <v>ท่อ IMC 3/4"</v>
          </cell>
          <cell r="C376" t="str">
            <v>ม.</v>
          </cell>
          <cell r="D376">
            <v>50</v>
          </cell>
          <cell r="E376">
            <v>5</v>
          </cell>
        </row>
        <row r="377">
          <cell r="A377" t="str">
            <v>N-036</v>
          </cell>
          <cell r="B377" t="str">
            <v>ท่อ IMC 1/2"</v>
          </cell>
          <cell r="C377" t="str">
            <v>ม.</v>
          </cell>
          <cell r="D377">
            <v>40</v>
          </cell>
          <cell r="E377">
            <v>4</v>
          </cell>
        </row>
        <row r="378">
          <cell r="A378" t="str">
            <v>N-037</v>
          </cell>
          <cell r="B378" t="str">
            <v xml:space="preserve"> ท่อ RSC 2 1/2"</v>
          </cell>
          <cell r="C378" t="str">
            <v>ม.</v>
          </cell>
          <cell r="D378">
            <v>170</v>
          </cell>
          <cell r="E378">
            <v>17</v>
          </cell>
        </row>
        <row r="379">
          <cell r="A379" t="str">
            <v>N-038</v>
          </cell>
          <cell r="B379" t="str">
            <v>ท่อ IMC 1 1/2"</v>
          </cell>
          <cell r="C379" t="str">
            <v>ม.</v>
          </cell>
          <cell r="D379">
            <v>110</v>
          </cell>
          <cell r="E379">
            <v>11</v>
          </cell>
        </row>
        <row r="380">
          <cell r="A380" t="str">
            <v>N-039</v>
          </cell>
          <cell r="B380" t="str">
            <v xml:space="preserve"> อุปกรณ์ประกอบ</v>
          </cell>
          <cell r="C380" t="str">
            <v>รายการ</v>
          </cell>
          <cell r="D380">
            <v>20000</v>
          </cell>
          <cell r="E380">
            <v>2000</v>
          </cell>
        </row>
        <row r="383">
          <cell r="B383" t="str">
            <v>งานระบบไฟฟ้าแสงสว่าง</v>
          </cell>
        </row>
        <row r="384">
          <cell r="A384" t="str">
            <v>O-001</v>
          </cell>
          <cell r="B384" t="str">
            <v>ดวงโคม Fluorescent 1x18 วัตต์แบบโคมเปลือย (Type 'A1 ')</v>
          </cell>
          <cell r="C384" t="str">
            <v>ชุด</v>
          </cell>
          <cell r="D384">
            <v>400</v>
          </cell>
          <cell r="E384">
            <v>40</v>
          </cell>
        </row>
        <row r="385">
          <cell r="A385" t="str">
            <v>O-002</v>
          </cell>
          <cell r="B385" t="str">
            <v>ดวงโคม Fluorescent 1x36 วัตต์แบบโคมเปลือย (Type 'A3 ')</v>
          </cell>
          <cell r="C385" t="str">
            <v>ชุด</v>
          </cell>
          <cell r="D385">
            <v>500</v>
          </cell>
          <cell r="E385">
            <v>50</v>
          </cell>
        </row>
        <row r="386">
          <cell r="A386" t="str">
            <v>O-003</v>
          </cell>
          <cell r="B386" t="str">
            <v>ดวงโคม Fluorescent 2x36 วัตต์แบบโคมเปลือย (Type 'A4 ')</v>
          </cell>
          <cell r="C386" t="str">
            <v>ชุด</v>
          </cell>
          <cell r="D386">
            <v>600</v>
          </cell>
          <cell r="E386">
            <v>60</v>
          </cell>
        </row>
        <row r="387">
          <cell r="A387" t="str">
            <v>O-004</v>
          </cell>
          <cell r="B387" t="str">
            <v>ดวงโคม Fluorescent 1x36 วัตต์แบบโคมเปลือย (Type 'B ')</v>
          </cell>
          <cell r="C387" t="str">
            <v>ชุด</v>
          </cell>
          <cell r="D387">
            <v>575</v>
          </cell>
          <cell r="E387">
            <v>50</v>
          </cell>
        </row>
        <row r="388">
          <cell r="A388" t="str">
            <v>O-005</v>
          </cell>
          <cell r="B388" t="str">
            <v>ดวงโคม Fluorescent 1x18 วัตต์แบบAcrylic diffuser (Type 'B1 ')</v>
          </cell>
          <cell r="C388" t="str">
            <v>ชุด</v>
          </cell>
          <cell r="D388">
            <v>500</v>
          </cell>
          <cell r="E388">
            <v>50</v>
          </cell>
        </row>
        <row r="389">
          <cell r="A389" t="str">
            <v>O-006</v>
          </cell>
          <cell r="B389" t="str">
            <v>ดวงโคม Fluorescent 1x36 วัตต์แบบAcrylic diffuser (Type 'B3 ')</v>
          </cell>
          <cell r="C389" t="str">
            <v>ชุด</v>
          </cell>
          <cell r="D389">
            <v>900</v>
          </cell>
          <cell r="E389">
            <v>90</v>
          </cell>
        </row>
        <row r="390">
          <cell r="A390" t="str">
            <v>O-007</v>
          </cell>
          <cell r="B390" t="str">
            <v>ดวงโคม Fluorescent 2x36 วัตต์แบบAcrylic diffuser (Type 'B4 ')</v>
          </cell>
          <cell r="C390" t="str">
            <v>ชุด</v>
          </cell>
          <cell r="D390">
            <v>1000</v>
          </cell>
          <cell r="E390">
            <v>100</v>
          </cell>
        </row>
        <row r="391">
          <cell r="A391" t="str">
            <v>O-008</v>
          </cell>
          <cell r="B391" t="str">
            <v>ดวงโคม Fluorescent 3x36 วัตต์แบบ Ceiling type  Aluminum Reflextor  (Type 'E')</v>
          </cell>
          <cell r="C391" t="str">
            <v>ชุด</v>
          </cell>
          <cell r="D391">
            <v>1900</v>
          </cell>
          <cell r="E391">
            <v>190</v>
          </cell>
        </row>
        <row r="392">
          <cell r="A392" t="str">
            <v>O-009</v>
          </cell>
          <cell r="B392" t="str">
            <v>ดวงโคม Fluorescent 1x36 วัตต์แบบ  Single Reflextor with Prismatic Acrylic Diffuser (Type 'F')</v>
          </cell>
          <cell r="C392" t="str">
            <v>ชุด</v>
          </cell>
          <cell r="D392">
            <v>550</v>
          </cell>
          <cell r="E392">
            <v>55</v>
          </cell>
        </row>
        <row r="393">
          <cell r="A393" t="str">
            <v>O-010</v>
          </cell>
          <cell r="B393" t="str">
            <v>ดวงโคม Fluorescent 1x36 วัตต์แบบ  Single Reflextor with Prismatic Acrylic Diffuser (Type 'G')</v>
          </cell>
          <cell r="C393" t="str">
            <v>ชุด</v>
          </cell>
          <cell r="D393">
            <v>630</v>
          </cell>
          <cell r="E393">
            <v>55</v>
          </cell>
        </row>
        <row r="394">
          <cell r="A394" t="str">
            <v>O-011</v>
          </cell>
          <cell r="B394" t="str">
            <v>ดวงโคม Fluorescent 2x36 วัตต์แบบ Corrosion proof (Type 'C')</v>
          </cell>
          <cell r="C394" t="str">
            <v>ชุด</v>
          </cell>
          <cell r="D394">
            <v>4000</v>
          </cell>
          <cell r="E394">
            <v>400</v>
          </cell>
        </row>
        <row r="395">
          <cell r="A395" t="str">
            <v>O-012</v>
          </cell>
          <cell r="B395" t="str">
            <v>ดวงโคม Fluorescent 2x36 วัตต์แบบ Industrial type (Type 'G')</v>
          </cell>
          <cell r="C395" t="str">
            <v>ชุด</v>
          </cell>
          <cell r="D395">
            <v>600</v>
          </cell>
          <cell r="E395">
            <v>60</v>
          </cell>
        </row>
        <row r="396">
          <cell r="A396" t="str">
            <v>O-013</v>
          </cell>
          <cell r="B396" t="str">
            <v>ดวงโคม Incandescent Lamp with Aluminum Alloy Case 1x100 วัตต์ สำหรับไฟฉุกเฉิน (Type 'T')</v>
          </cell>
          <cell r="C396" t="str">
            <v>ชุด</v>
          </cell>
          <cell r="D396">
            <v>300</v>
          </cell>
          <cell r="E396">
            <v>30</v>
          </cell>
        </row>
        <row r="397">
          <cell r="A397" t="str">
            <v>O-014</v>
          </cell>
          <cell r="B397" t="str">
            <v>ดวงโคม Incandescent Lamp with Aluminum Alloy Case 1x100 วัตต์ สำหรับไฟฉุกเฉิน (Type 'L')</v>
          </cell>
          <cell r="C397" t="str">
            <v>ชุด</v>
          </cell>
          <cell r="D397">
            <v>345</v>
          </cell>
          <cell r="E397">
            <v>30</v>
          </cell>
        </row>
        <row r="398">
          <cell r="A398" t="str">
            <v>O-015</v>
          </cell>
          <cell r="B398" t="str">
            <v>ดวงโคม Incandescent Lamp with Aluminum Alloy Case 1x100 วัตต์ สำหรับไฟฉุกเฉิน (Type 'P')</v>
          </cell>
          <cell r="C398" t="str">
            <v>ชุด</v>
          </cell>
          <cell r="D398">
            <v>575</v>
          </cell>
          <cell r="E398">
            <v>50</v>
          </cell>
        </row>
        <row r="399">
          <cell r="A399" t="str">
            <v>O-016</v>
          </cell>
          <cell r="B399" t="str">
            <v>ดวงโคม Incandescent Lamp with Aluminum Alloy Case and Glass OVER 1x100 วัตต์ สำหรับไฟฉุกเฉิน (Type 'N')</v>
          </cell>
          <cell r="C399" t="str">
            <v>ชุด</v>
          </cell>
          <cell r="D399">
            <v>500</v>
          </cell>
          <cell r="E399">
            <v>50</v>
          </cell>
        </row>
        <row r="400">
          <cell r="A400" t="str">
            <v>O-017</v>
          </cell>
          <cell r="B400" t="str">
            <v>ดวงโคม Incandescent Down Light  สำหรับไฟฉุกเฉิน (Type 'H')</v>
          </cell>
          <cell r="C400" t="str">
            <v>ชุด</v>
          </cell>
          <cell r="D400">
            <v>500</v>
          </cell>
          <cell r="E400">
            <v>50</v>
          </cell>
        </row>
        <row r="401">
          <cell r="A401" t="str">
            <v>O-018</v>
          </cell>
          <cell r="B401" t="str">
            <v>ดวงโคม Fluorescent 1x36 วัตต์แบบ
  Dust Type Luminaries  Weather Proof (Type 'D')</v>
          </cell>
          <cell r="C401" t="str">
            <v>ชุด</v>
          </cell>
          <cell r="D401">
            <v>2200</v>
          </cell>
          <cell r="E401">
            <v>220</v>
          </cell>
        </row>
        <row r="402">
          <cell r="A402" t="str">
            <v>O-019</v>
          </cell>
          <cell r="B402" t="str">
            <v>ดวงโคม Fluorescent 1x36 วัตต์แบบ
  Dust Type Luminaries  Weather Proof (Type 'J')</v>
          </cell>
          <cell r="C402" t="str">
            <v>ชุด</v>
          </cell>
          <cell r="D402">
            <v>2350</v>
          </cell>
          <cell r="E402">
            <v>235</v>
          </cell>
        </row>
        <row r="403">
          <cell r="A403" t="str">
            <v>O-020</v>
          </cell>
          <cell r="B403" t="str">
            <v>ดวงโคม 1x125 วัตต์แบบ High Pressure Mercury Vapor Floodlight (Type 'J')</v>
          </cell>
          <cell r="C403" t="str">
            <v>ชุด</v>
          </cell>
          <cell r="D403">
            <v>3700</v>
          </cell>
          <cell r="E403">
            <v>370</v>
          </cell>
        </row>
        <row r="404">
          <cell r="A404" t="str">
            <v>O-021</v>
          </cell>
          <cell r="B404" t="str">
            <v>ดวงโคม 1x125 วัตต์แบบ High Pressure Mercury Vapor Floodlight (Type 'L')</v>
          </cell>
          <cell r="C404" t="str">
            <v>ชุด</v>
          </cell>
          <cell r="D404">
            <v>7500</v>
          </cell>
          <cell r="E404">
            <v>750</v>
          </cell>
        </row>
        <row r="405">
          <cell r="A405" t="str">
            <v>O-022</v>
          </cell>
          <cell r="B405" t="str">
            <v>ดวงโคม 1x400 วัตต์แบบ High Pressure Mercury Vapor Floodlight (Type 'K')</v>
          </cell>
          <cell r="C405" t="str">
            <v>ชุด</v>
          </cell>
          <cell r="D405">
            <v>6000</v>
          </cell>
          <cell r="E405">
            <v>600</v>
          </cell>
        </row>
        <row r="406">
          <cell r="A406" t="str">
            <v>O-023</v>
          </cell>
          <cell r="B406" t="str">
            <v>ดวงโคม 1x400 วัตต์แบบ High Pressure Mercury Vapor Floodlight (Type 'M')</v>
          </cell>
          <cell r="C406" t="str">
            <v>ชุด</v>
          </cell>
          <cell r="D406">
            <v>6600</v>
          </cell>
          <cell r="E406">
            <v>660</v>
          </cell>
        </row>
        <row r="407">
          <cell r="A407" t="str">
            <v>O-024</v>
          </cell>
          <cell r="B407" t="str">
            <v>ดวงโคม SL 2x18 วัตต์ Wall Light Luminaries Outdoor (Type 'M')</v>
          </cell>
          <cell r="C407" t="str">
            <v>ชุด</v>
          </cell>
          <cell r="D407">
            <v>1000</v>
          </cell>
          <cell r="E407">
            <v>100</v>
          </cell>
        </row>
        <row r="408">
          <cell r="A408" t="str">
            <v>O-025</v>
          </cell>
          <cell r="B408" t="str">
            <v>ดวงโคม SL 2x18 วัตต์ Wall Light Luminaries Outdoor (Type 'O')</v>
          </cell>
          <cell r="C408" t="str">
            <v>ชุด</v>
          </cell>
          <cell r="D408">
            <v>1100</v>
          </cell>
          <cell r="E408">
            <v>110</v>
          </cell>
        </row>
        <row r="409">
          <cell r="A409" t="str">
            <v>O-026</v>
          </cell>
          <cell r="B409" t="str">
            <v>พัดลมระบายอากาศแบบติดตั้งบนเพดานขนาด 12 นิ้วสำหรับห้อง AC/DC พร้อมท่อ</v>
          </cell>
          <cell r="C409" t="str">
            <v>ชุด</v>
          </cell>
          <cell r="D409">
            <v>15000</v>
          </cell>
          <cell r="E409">
            <v>1500</v>
          </cell>
        </row>
        <row r="410">
          <cell r="A410" t="str">
            <v>O-027</v>
          </cell>
          <cell r="B410" t="str">
            <v>พัดลมระบายอากาศขนาด 16 นิ้ว พร้อม Hood</v>
          </cell>
          <cell r="C410" t="str">
            <v>ชุด</v>
          </cell>
          <cell r="D410">
            <v>10000</v>
          </cell>
          <cell r="E410">
            <v>1000</v>
          </cell>
        </row>
        <row r="411">
          <cell r="A411" t="str">
            <v>O-028</v>
          </cell>
          <cell r="B411" t="str">
            <v>พัดลมระบายอากาศขนาด 12นิ้ว ชนิด Expension Proof</v>
          </cell>
          <cell r="C411" t="str">
            <v>ชุด</v>
          </cell>
          <cell r="D411">
            <v>17000</v>
          </cell>
          <cell r="E411">
            <v>1700</v>
          </cell>
        </row>
        <row r="412">
          <cell r="A412" t="str">
            <v>O-029</v>
          </cell>
          <cell r="B412" t="str">
            <v xml:space="preserve">พัดลมระบายอากาศขนาด 12นิ้ว </v>
          </cell>
          <cell r="C412" t="str">
            <v>ชุด</v>
          </cell>
          <cell r="D412">
            <v>3500</v>
          </cell>
          <cell r="E412">
            <v>350</v>
          </cell>
        </row>
        <row r="413">
          <cell r="A413" t="str">
            <v>O-030</v>
          </cell>
          <cell r="B413" t="str">
            <v xml:space="preserve">พัดลมระบายอากาศขนาด 8 นิ้ว </v>
          </cell>
          <cell r="C413" t="str">
            <v>ชุด</v>
          </cell>
          <cell r="D413">
            <v>2500</v>
          </cell>
          <cell r="E413">
            <v>250</v>
          </cell>
        </row>
        <row r="414">
          <cell r="A414" t="str">
            <v>O-031</v>
          </cell>
          <cell r="B414" t="str">
            <v>สวิทช์ พัดลม</v>
          </cell>
          <cell r="C414" t="str">
            <v>ชุด</v>
          </cell>
          <cell r="D414">
            <v>380</v>
          </cell>
          <cell r="E414">
            <v>38</v>
          </cell>
        </row>
        <row r="415">
          <cell r="A415" t="str">
            <v>O-032</v>
          </cell>
          <cell r="B415" t="str">
            <v>สวิทช์ 1 ทาง</v>
          </cell>
          <cell r="C415" t="str">
            <v>ชุด</v>
          </cell>
          <cell r="D415">
            <v>80</v>
          </cell>
          <cell r="E415">
            <v>8</v>
          </cell>
        </row>
        <row r="416">
          <cell r="A416" t="str">
            <v>O-033</v>
          </cell>
          <cell r="B416" t="str">
            <v>สวิทช์ 1 ทางกันน้ำ</v>
          </cell>
          <cell r="C416" t="str">
            <v>ชุด</v>
          </cell>
          <cell r="D416">
            <v>300</v>
          </cell>
          <cell r="E416">
            <v>30</v>
          </cell>
        </row>
        <row r="417">
          <cell r="A417" t="str">
            <v>O-034</v>
          </cell>
          <cell r="B417" t="str">
            <v xml:space="preserve"> สวิทช์ 2 ทาง (S2)</v>
          </cell>
          <cell r="C417" t="str">
            <v>ชุด</v>
          </cell>
          <cell r="D417">
            <v>120</v>
          </cell>
          <cell r="E417">
            <v>12</v>
          </cell>
        </row>
        <row r="418">
          <cell r="A418" t="str">
            <v>O-035</v>
          </cell>
          <cell r="B418" t="str">
            <v xml:space="preserve"> สวิทช์ 2 ทาง (SL)</v>
          </cell>
          <cell r="C418" t="str">
            <v>ชุด</v>
          </cell>
          <cell r="D418">
            <v>138</v>
          </cell>
          <cell r="E418">
            <v>12</v>
          </cell>
        </row>
        <row r="419">
          <cell r="A419" t="str">
            <v>O-036</v>
          </cell>
          <cell r="B419" t="str">
            <v xml:space="preserve"> สวิทช์ 4 ทาง (S4)</v>
          </cell>
          <cell r="C419" t="str">
            <v>ชุด</v>
          </cell>
          <cell r="D419">
            <v>470</v>
          </cell>
          <cell r="E419">
            <v>47</v>
          </cell>
        </row>
        <row r="420">
          <cell r="A420" t="str">
            <v>O-037</v>
          </cell>
          <cell r="B420" t="str">
            <v xml:space="preserve"> สวิทช์ 4 ทางกันน้ำ</v>
          </cell>
          <cell r="C420" t="str">
            <v>ชุด</v>
          </cell>
          <cell r="D420">
            <v>800</v>
          </cell>
          <cell r="E420">
            <v>80</v>
          </cell>
        </row>
        <row r="421">
          <cell r="A421" t="str">
            <v>O-038</v>
          </cell>
          <cell r="B421" t="str">
            <v>Switch for air conditioner (SA)</v>
          </cell>
          <cell r="C421" t="str">
            <v>ชุด</v>
          </cell>
          <cell r="D421">
            <v>300</v>
          </cell>
          <cell r="E421">
            <v>30</v>
          </cell>
        </row>
        <row r="422">
          <cell r="A422" t="str">
            <v>O-039</v>
          </cell>
          <cell r="B422" t="str">
            <v>เต้ารับเดี่ยว</v>
          </cell>
          <cell r="C422" t="str">
            <v>ชุด</v>
          </cell>
          <cell r="D422">
            <v>100</v>
          </cell>
          <cell r="E422">
            <v>10</v>
          </cell>
        </row>
        <row r="423">
          <cell r="A423" t="str">
            <v>O-040</v>
          </cell>
          <cell r="B423" t="str">
            <v>เต้ารับคู่</v>
          </cell>
          <cell r="C423" t="str">
            <v>ชุด</v>
          </cell>
          <cell r="D423">
            <v>120</v>
          </cell>
          <cell r="E423">
            <v>12</v>
          </cell>
        </row>
        <row r="424">
          <cell r="A424" t="str">
            <v>O-041</v>
          </cell>
          <cell r="B424" t="str">
            <v>สาย THW 1x4 ตร.มม..</v>
          </cell>
          <cell r="C424" t="str">
            <v>ม.</v>
          </cell>
          <cell r="D424">
            <v>6</v>
          </cell>
          <cell r="E424">
            <v>1</v>
          </cell>
        </row>
        <row r="425">
          <cell r="A425" t="str">
            <v>O-042</v>
          </cell>
          <cell r="B425" t="str">
            <v>สาย THW 1x2.5 ตร.มม..</v>
          </cell>
          <cell r="C425" t="str">
            <v>ม.</v>
          </cell>
          <cell r="D425">
            <v>5</v>
          </cell>
          <cell r="E425">
            <v>1</v>
          </cell>
        </row>
        <row r="426">
          <cell r="A426" t="str">
            <v>O-043</v>
          </cell>
          <cell r="B426" t="str">
            <v>สาย THW 1x10 ตร.มม..</v>
          </cell>
          <cell r="C426" t="str">
            <v>ม.</v>
          </cell>
          <cell r="D426">
            <v>20</v>
          </cell>
          <cell r="E426">
            <v>2</v>
          </cell>
        </row>
        <row r="427">
          <cell r="A427" t="str">
            <v>O-044</v>
          </cell>
          <cell r="B427" t="str">
            <v xml:space="preserve"> สาย NYY 1 x 4 ตร.มม.</v>
          </cell>
          <cell r="C427" t="str">
            <v>ม.</v>
          </cell>
          <cell r="D427">
            <v>12</v>
          </cell>
          <cell r="E427">
            <v>1</v>
          </cell>
        </row>
        <row r="428">
          <cell r="A428" t="str">
            <v>O-045</v>
          </cell>
          <cell r="B428" t="str">
            <v xml:space="preserve"> สาย NYY 1 x 2.5 ตร.มม.</v>
          </cell>
          <cell r="C428" t="str">
            <v>ม.</v>
          </cell>
          <cell r="D428">
            <v>9</v>
          </cell>
          <cell r="E428">
            <v>1</v>
          </cell>
        </row>
        <row r="429">
          <cell r="A429" t="str">
            <v>O-046</v>
          </cell>
          <cell r="B429" t="str">
            <v>สาย FR 1x 1.5 ตร.มม..</v>
          </cell>
          <cell r="C429" t="str">
            <v>ม.</v>
          </cell>
          <cell r="D429">
            <v>20</v>
          </cell>
          <cell r="E429">
            <v>3</v>
          </cell>
        </row>
        <row r="430">
          <cell r="A430" t="str">
            <v>O-047</v>
          </cell>
          <cell r="B430" t="str">
            <v>สาย FR 1x 2.5 ตร.มม..</v>
          </cell>
          <cell r="C430" t="str">
            <v>ม.</v>
          </cell>
          <cell r="D430">
            <v>25</v>
          </cell>
          <cell r="E430">
            <v>4</v>
          </cell>
        </row>
        <row r="431">
          <cell r="A431" t="str">
            <v>O-048</v>
          </cell>
          <cell r="B431" t="str">
            <v>สาย FR 1x 4 ตร.มม..</v>
          </cell>
          <cell r="C431" t="str">
            <v>ม.</v>
          </cell>
          <cell r="D431">
            <v>35</v>
          </cell>
          <cell r="E431">
            <v>5</v>
          </cell>
        </row>
        <row r="432">
          <cell r="A432" t="str">
            <v>O-049</v>
          </cell>
          <cell r="B432" t="str">
            <v>สาย FR 1x 16 ตร.มม..</v>
          </cell>
          <cell r="C432" t="str">
            <v>ม.</v>
          </cell>
          <cell r="D432">
            <v>200</v>
          </cell>
          <cell r="E432">
            <v>20</v>
          </cell>
        </row>
        <row r="433">
          <cell r="A433" t="str">
            <v>O-050</v>
          </cell>
          <cell r="B433" t="str">
            <v>ท่อ IMC  1/2"</v>
          </cell>
          <cell r="C433" t="str">
            <v>ม.</v>
          </cell>
          <cell r="D433">
            <v>40</v>
          </cell>
          <cell r="E433">
            <v>4</v>
          </cell>
        </row>
        <row r="434">
          <cell r="A434" t="str">
            <v>O-051</v>
          </cell>
          <cell r="B434" t="str">
            <v>ท่อ IMC  3/4"</v>
          </cell>
          <cell r="C434" t="str">
            <v>ม.</v>
          </cell>
          <cell r="D434">
            <v>50</v>
          </cell>
          <cell r="E434">
            <v>5</v>
          </cell>
        </row>
        <row r="435">
          <cell r="A435" t="str">
            <v>O-052</v>
          </cell>
          <cell r="B435" t="str">
            <v>อุปกรณ์ประกอบ</v>
          </cell>
          <cell r="C435" t="str">
            <v>รายการ</v>
          </cell>
          <cell r="D435">
            <v>70000</v>
          </cell>
          <cell r="E435">
            <v>7000</v>
          </cell>
        </row>
        <row r="438">
          <cell r="B438" t="str">
            <v>งานระบบ PABX</v>
          </cell>
        </row>
        <row r="439">
          <cell r="A439" t="str">
            <v>P-001</v>
          </cell>
          <cell r="B439" t="str">
            <v>PABX พร้อม  Power Supply</v>
          </cell>
          <cell r="C439" t="str">
            <v>ชุด</v>
          </cell>
          <cell r="D439">
            <v>15000</v>
          </cell>
          <cell r="E439">
            <v>1500</v>
          </cell>
        </row>
        <row r="440">
          <cell r="A440" t="str">
            <v>P-002</v>
          </cell>
          <cell r="B440" t="str">
            <v>Telephone Set</v>
          </cell>
          <cell r="C440" t="str">
            <v>ชุด</v>
          </cell>
          <cell r="D440">
            <v>1000</v>
          </cell>
          <cell r="E440">
            <v>100</v>
          </cell>
        </row>
        <row r="441">
          <cell r="A441" t="str">
            <v>P-003</v>
          </cell>
          <cell r="B441" t="str">
            <v xml:space="preserve"> สาย, ท่อร้อยสายและอุปกรณ์ประกอบ</v>
          </cell>
          <cell r="C441" t="str">
            <v>รายการ</v>
          </cell>
          <cell r="D441">
            <v>10000</v>
          </cell>
          <cell r="E441">
            <v>1000</v>
          </cell>
        </row>
        <row r="444">
          <cell r="B444" t="str">
            <v>งานระบบ Grounding</v>
          </cell>
        </row>
        <row r="445">
          <cell r="A445" t="str">
            <v>Q-001</v>
          </cell>
          <cell r="B445" t="str">
            <v xml:space="preserve"> Ground Rod 5/8" x 8'            กฟน.จัดหาวัสดุให้</v>
          </cell>
          <cell r="C445" t="str">
            <v>ชุด</v>
          </cell>
          <cell r="D445">
            <v>0</v>
          </cell>
          <cell r="E445">
            <v>100</v>
          </cell>
        </row>
        <row r="446">
          <cell r="A446" t="str">
            <v>Q-002</v>
          </cell>
          <cell r="B446" t="str">
            <v xml:space="preserve"> Ground Rod 5/8" x 10'            กฟน.จัดหาวัสดุให้</v>
          </cell>
          <cell r="C446" t="str">
            <v>ชุด</v>
          </cell>
          <cell r="D446">
            <v>0</v>
          </cell>
          <cell r="E446">
            <v>100</v>
          </cell>
        </row>
        <row r="447">
          <cell r="A447" t="str">
            <v>Q-003</v>
          </cell>
          <cell r="B447" t="str">
            <v xml:space="preserve"> สายทองแดงขนาด 240 ตร.มม..</v>
          </cell>
          <cell r="C447" t="str">
            <v>ม.</v>
          </cell>
          <cell r="D447">
            <v>210</v>
          </cell>
          <cell r="E447">
            <v>21</v>
          </cell>
        </row>
        <row r="448">
          <cell r="A448" t="str">
            <v>Q-004</v>
          </cell>
          <cell r="B448" t="str">
            <v xml:space="preserve"> สายทองแดงขนาด 120 ตร.มม..</v>
          </cell>
          <cell r="C448" t="str">
            <v>ม.</v>
          </cell>
          <cell r="D448">
            <v>120</v>
          </cell>
          <cell r="E448">
            <v>12</v>
          </cell>
        </row>
        <row r="449">
          <cell r="A449" t="str">
            <v>Q-005</v>
          </cell>
          <cell r="B449" t="str">
            <v xml:space="preserve"> สายทองแดงขนาด 70 ตร.มม..</v>
          </cell>
          <cell r="C449" t="str">
            <v>ม.</v>
          </cell>
          <cell r="D449">
            <v>80</v>
          </cell>
          <cell r="E449">
            <v>8</v>
          </cell>
        </row>
        <row r="450">
          <cell r="A450" t="str">
            <v>Q-006</v>
          </cell>
          <cell r="B450" t="str">
            <v xml:space="preserve"> สายทองแดงขนาด 35 ตร.มม..</v>
          </cell>
          <cell r="C450" t="str">
            <v>ม.</v>
          </cell>
          <cell r="D450">
            <v>50</v>
          </cell>
          <cell r="E450">
            <v>5</v>
          </cell>
        </row>
        <row r="451">
          <cell r="A451" t="str">
            <v>Q-007</v>
          </cell>
          <cell r="B451" t="str">
            <v xml:space="preserve"> Ground Connection for 240 sq.mm.</v>
          </cell>
          <cell r="C451" t="str">
            <v>ชุด</v>
          </cell>
          <cell r="D451">
            <v>300</v>
          </cell>
          <cell r="E451">
            <v>30</v>
          </cell>
        </row>
        <row r="452">
          <cell r="A452" t="str">
            <v>Q-008</v>
          </cell>
          <cell r="B452" t="str">
            <v xml:space="preserve"> Ground Connection for 70 sq.mm.</v>
          </cell>
          <cell r="C452" t="str">
            <v>ชุด</v>
          </cell>
          <cell r="D452">
            <v>230</v>
          </cell>
          <cell r="E452">
            <v>23</v>
          </cell>
        </row>
        <row r="453">
          <cell r="A453" t="str">
            <v>Q-009</v>
          </cell>
          <cell r="B453" t="str">
            <v xml:space="preserve"> อุปกรณ์ประกอบ</v>
          </cell>
          <cell r="C453" t="str">
            <v>รายการ</v>
          </cell>
          <cell r="D453">
            <v>10000</v>
          </cell>
          <cell r="E453">
            <v>1000</v>
          </cell>
        </row>
        <row r="454">
          <cell r="B454" t="str">
            <v xml:space="preserve">         </v>
          </cell>
        </row>
        <row r="455">
          <cell r="B455" t="str">
            <v>งานระบบสัญญาณอัคคีภัย</v>
          </cell>
        </row>
        <row r="456">
          <cell r="A456" t="str">
            <v>R-001</v>
          </cell>
          <cell r="B456" t="str">
            <v xml:space="preserve"> Fire Alarm Control Panel</v>
          </cell>
          <cell r="C456" t="str">
            <v>ชุด</v>
          </cell>
          <cell r="D456">
            <v>50000</v>
          </cell>
          <cell r="E456">
            <v>5000</v>
          </cell>
        </row>
        <row r="457">
          <cell r="A457" t="str">
            <v>R-002</v>
          </cell>
          <cell r="B457" t="str">
            <v xml:space="preserve"> Smoke Detector Ionization type</v>
          </cell>
          <cell r="C457" t="str">
            <v>ชุด</v>
          </cell>
          <cell r="D457">
            <v>2500</v>
          </cell>
          <cell r="E457">
            <v>250</v>
          </cell>
        </row>
        <row r="458">
          <cell r="A458" t="str">
            <v>R-003</v>
          </cell>
          <cell r="B458" t="str">
            <v xml:space="preserve">  Heat Detetector</v>
          </cell>
          <cell r="C458" t="str">
            <v>ชุด</v>
          </cell>
          <cell r="D458">
            <v>800</v>
          </cell>
          <cell r="E458">
            <v>80</v>
          </cell>
        </row>
        <row r="459">
          <cell r="A459" t="str">
            <v>R-004</v>
          </cell>
          <cell r="B459" t="str">
            <v>Manual Station</v>
          </cell>
          <cell r="C459" t="str">
            <v>ชุด</v>
          </cell>
          <cell r="D459">
            <v>900</v>
          </cell>
          <cell r="E459">
            <v>90</v>
          </cell>
        </row>
        <row r="460">
          <cell r="A460" t="str">
            <v>R-005</v>
          </cell>
          <cell r="B460" t="str">
            <v xml:space="preserve"> Fire Alarm Bell</v>
          </cell>
          <cell r="C460" t="str">
            <v>ชุด</v>
          </cell>
          <cell r="D460">
            <v>1000</v>
          </cell>
          <cell r="E460">
            <v>100</v>
          </cell>
        </row>
        <row r="461">
          <cell r="A461" t="str">
            <v>R-006</v>
          </cell>
          <cell r="B461" t="str">
            <v xml:space="preserve"> สาย ทนไฟ FR, ท่อร้อยสายและอุปกรณ์ประกอบ</v>
          </cell>
          <cell r="C461" t="str">
            <v>รายการ</v>
          </cell>
          <cell r="D461">
            <v>15000</v>
          </cell>
          <cell r="E461">
            <v>1500</v>
          </cell>
        </row>
        <row r="463">
          <cell r="B463" t="str">
            <v>งานระบบโทรศัพท์</v>
          </cell>
        </row>
        <row r="464">
          <cell r="A464" t="str">
            <v>S-001</v>
          </cell>
          <cell r="B464" t="str">
            <v>Terminal  Cabinet</v>
          </cell>
          <cell r="C464" t="str">
            <v>รายการ</v>
          </cell>
          <cell r="D464">
            <v>2000</v>
          </cell>
          <cell r="E464">
            <v>200</v>
          </cell>
        </row>
        <row r="465">
          <cell r="A465" t="str">
            <v>S-002</v>
          </cell>
          <cell r="B465" t="str">
            <v>สายโทรศัพท์ภายนอก</v>
          </cell>
          <cell r="C465" t="str">
            <v>รายการ</v>
          </cell>
          <cell r="D465">
            <v>1000</v>
          </cell>
          <cell r="E465">
            <v>100</v>
          </cell>
        </row>
        <row r="466">
          <cell r="A466" t="str">
            <v>S-003</v>
          </cell>
          <cell r="B466" t="str">
            <v>เต้ารับพร้อมเครื่องรับโทรศัพท์</v>
          </cell>
          <cell r="C466" t="str">
            <v>ชุด</v>
          </cell>
          <cell r="D466">
            <v>1500</v>
          </cell>
          <cell r="E466">
            <v>150</v>
          </cell>
        </row>
        <row r="467">
          <cell r="A467" t="str">
            <v>S-004</v>
          </cell>
          <cell r="B467" t="str">
            <v>สายโทรศัพท์ภายใน</v>
          </cell>
          <cell r="D467">
            <v>500</v>
          </cell>
          <cell r="E467">
            <v>50</v>
          </cell>
        </row>
        <row r="468">
          <cell r="A468" t="str">
            <v>S-005</v>
          </cell>
          <cell r="B468" t="str">
            <v xml:space="preserve"> อุปกรณ์ประกอบ</v>
          </cell>
          <cell r="C468" t="str">
            <v>รายการ</v>
          </cell>
          <cell r="D468">
            <v>2500</v>
          </cell>
          <cell r="E468">
            <v>250</v>
          </cell>
        </row>
        <row r="470">
          <cell r="B470" t="str">
            <v>งานระบบปรับอากาศ</v>
          </cell>
        </row>
        <row r="471">
          <cell r="A471" t="str">
            <v>T-001</v>
          </cell>
          <cell r="B471" t="str">
            <v>เครื่องปรับอากาศ Split Type ขนาด 30,000 BTU/Hr</v>
          </cell>
          <cell r="C471" t="str">
            <v>ชุด</v>
          </cell>
          <cell r="D471">
            <v>50000</v>
          </cell>
          <cell r="E471">
            <v>5000</v>
          </cell>
        </row>
        <row r="472">
          <cell r="A472" t="str">
            <v>T-002</v>
          </cell>
          <cell r="B472" t="str">
            <v>เครื่องปรับอากาศ Split Type ขนาด 18,000 BTU/Hr</v>
          </cell>
          <cell r="C472" t="str">
            <v>ชุด</v>
          </cell>
          <cell r="D472">
            <v>30000</v>
          </cell>
          <cell r="E472">
            <v>3000</v>
          </cell>
        </row>
        <row r="473">
          <cell r="A473" t="str">
            <v>T-003</v>
          </cell>
          <cell r="B473" t="str">
            <v>เครื่องปรับอากาศ Split Type ขนาด   9,000 BTU/Hr</v>
          </cell>
          <cell r="C473" t="str">
            <v>ชุด</v>
          </cell>
          <cell r="D473">
            <v>17000</v>
          </cell>
          <cell r="E473">
            <v>2500</v>
          </cell>
        </row>
        <row r="474">
          <cell r="A474" t="str">
            <v>T-004</v>
          </cell>
          <cell r="B474" t="str">
            <v>Circuit Breaker</v>
          </cell>
          <cell r="C474" t="str">
            <v>ชุด</v>
          </cell>
          <cell r="D474">
            <v>300</v>
          </cell>
          <cell r="E474">
            <v>30</v>
          </cell>
        </row>
        <row r="475">
          <cell r="A475" t="str">
            <v>T-005</v>
          </cell>
          <cell r="B475" t="str">
            <v xml:space="preserve"> อุปกรณ์ประกอบ</v>
          </cell>
          <cell r="C475" t="str">
            <v>รายการ</v>
          </cell>
          <cell r="D475">
            <v>8000</v>
          </cell>
          <cell r="E475">
            <v>800</v>
          </cell>
        </row>
        <row r="478">
          <cell r="B478" t="str">
            <v>งานระบบ Public Address</v>
          </cell>
        </row>
        <row r="479">
          <cell r="A479" t="str">
            <v>U-001</v>
          </cell>
          <cell r="B479" t="str">
            <v>Mixing 180 W &amp; Boostre 240 W Amplifier</v>
          </cell>
          <cell r="C479" t="str">
            <v>ชุด</v>
          </cell>
          <cell r="D479">
            <v>50000</v>
          </cell>
          <cell r="E479">
            <v>5000</v>
          </cell>
        </row>
        <row r="480">
          <cell r="A480" t="str">
            <v>U-002</v>
          </cell>
          <cell r="B480" t="str">
            <v>Microphone</v>
          </cell>
          <cell r="C480" t="str">
            <v>ชุด</v>
          </cell>
          <cell r="D480">
            <v>2000</v>
          </cell>
          <cell r="E480">
            <v>200</v>
          </cell>
        </row>
        <row r="481">
          <cell r="A481" t="str">
            <v>U-003</v>
          </cell>
          <cell r="B481" t="str">
            <v>Horn Speaker</v>
          </cell>
          <cell r="C481" t="str">
            <v>ชุด</v>
          </cell>
          <cell r="D481">
            <v>5000</v>
          </cell>
          <cell r="E481">
            <v>500</v>
          </cell>
        </row>
        <row r="482">
          <cell r="A482" t="str">
            <v>U-004</v>
          </cell>
          <cell r="B482" t="str">
            <v>Ceiling Speaker</v>
          </cell>
          <cell r="C482" t="str">
            <v>ชุด</v>
          </cell>
          <cell r="D482">
            <v>2000</v>
          </cell>
          <cell r="E482">
            <v>200</v>
          </cell>
        </row>
        <row r="483">
          <cell r="A483" t="str">
            <v>U-005</v>
          </cell>
          <cell r="B483" t="str">
            <v>สายเคเบิ้ล ,ท่อร้อยสายเคเบิ้ลและอุปกรณ์ประกอบ</v>
          </cell>
          <cell r="C483" t="str">
            <v>รายการ</v>
          </cell>
          <cell r="D483">
            <v>20000</v>
          </cell>
          <cell r="E483">
            <v>2000</v>
          </cell>
        </row>
        <row r="485">
          <cell r="B485" t="str">
            <v>งานระบบเครน</v>
          </cell>
        </row>
        <row r="486">
          <cell r="A486" t="str">
            <v>V-001</v>
          </cell>
          <cell r="B486" t="str">
            <v xml:space="preserve">Wall Mounted Slewing Crane 3 tons </v>
          </cell>
          <cell r="C486" t="str">
            <v>ชุด</v>
          </cell>
          <cell r="D486">
            <v>400000</v>
          </cell>
          <cell r="E486">
            <v>40000</v>
          </cell>
        </row>
        <row r="487">
          <cell r="A487" t="str">
            <v>V-002</v>
          </cell>
          <cell r="B487" t="str">
            <v xml:space="preserve">3-Direction Electric Overhead Crane 3 tons </v>
          </cell>
          <cell r="C487" t="str">
            <v>ชุด</v>
          </cell>
          <cell r="D487">
            <v>600000</v>
          </cell>
          <cell r="E487">
            <v>60000</v>
          </cell>
        </row>
        <row r="488">
          <cell r="A488" t="str">
            <v>V-003</v>
          </cell>
          <cell r="B488" t="str">
            <v xml:space="preserve">3-Direction Electric Overhead Crane 5 tons </v>
          </cell>
          <cell r="C488" t="str">
            <v>ชุด</v>
          </cell>
          <cell r="D488">
            <v>800000</v>
          </cell>
          <cell r="E488">
            <v>80000</v>
          </cell>
        </row>
        <row r="489">
          <cell r="A489" t="str">
            <v>V-004</v>
          </cell>
          <cell r="B489" t="str">
            <v xml:space="preserve"> ตู้ควบคุม,สาย, ท่อร้อยสายและอุปกรณ์ประกอบ</v>
          </cell>
          <cell r="C489" t="str">
            <v>รายการ</v>
          </cell>
          <cell r="D489">
            <v>10000</v>
          </cell>
          <cell r="E489">
            <v>1000</v>
          </cell>
        </row>
        <row r="491">
          <cell r="B491" t="str">
            <v>งานระบบป้องกันฟ้าฝ่า</v>
          </cell>
        </row>
        <row r="492">
          <cell r="A492" t="str">
            <v>W-001</v>
          </cell>
          <cell r="B492" t="str">
            <v xml:space="preserve"> Air Terminal 5/8" x 1.5 m.</v>
          </cell>
          <cell r="C492" t="str">
            <v>ชุด</v>
          </cell>
          <cell r="D492">
            <v>1000</v>
          </cell>
          <cell r="E492">
            <v>80</v>
          </cell>
        </row>
        <row r="493">
          <cell r="A493" t="str">
            <v>W-002</v>
          </cell>
          <cell r="B493" t="str">
            <v xml:space="preserve"> Ground Rod 5/8" x8'               กฟน.จัดหาวัสดุให้</v>
          </cell>
          <cell r="C493" t="str">
            <v>ชุด</v>
          </cell>
          <cell r="D493">
            <v>0</v>
          </cell>
          <cell r="E493">
            <v>100</v>
          </cell>
        </row>
        <row r="494">
          <cell r="A494" t="str">
            <v>W-003</v>
          </cell>
          <cell r="B494" t="str">
            <v>Copper Tape 70 ตร.มม.</v>
          </cell>
          <cell r="C494" t="str">
            <v>เมตร</v>
          </cell>
          <cell r="D494">
            <v>180</v>
          </cell>
          <cell r="E494">
            <v>18</v>
          </cell>
        </row>
        <row r="495">
          <cell r="A495" t="str">
            <v>W-004</v>
          </cell>
          <cell r="B495" t="str">
            <v xml:space="preserve"> สายทองแดงขนาด 70 ตร.มม.</v>
          </cell>
          <cell r="C495" t="str">
            <v>เมตร</v>
          </cell>
          <cell r="D495">
            <v>80</v>
          </cell>
          <cell r="E495">
            <v>8</v>
          </cell>
        </row>
        <row r="496">
          <cell r="A496" t="str">
            <v>W-005</v>
          </cell>
          <cell r="B496" t="str">
            <v xml:space="preserve"> Ground Test Box</v>
          </cell>
          <cell r="C496" t="str">
            <v>ชุด</v>
          </cell>
          <cell r="D496">
            <v>1200</v>
          </cell>
          <cell r="E496">
            <v>120</v>
          </cell>
        </row>
        <row r="497">
          <cell r="A497" t="str">
            <v>W-006</v>
          </cell>
          <cell r="B497" t="str">
            <v xml:space="preserve"> อุปกรณ์ประกอบ</v>
          </cell>
          <cell r="C497" t="str">
            <v>รายการ</v>
          </cell>
          <cell r="D497">
            <v>5000</v>
          </cell>
          <cell r="E497">
            <v>500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Open Stub Data"/>
      <sheetName val="Customize Your Purchase Order"/>
      <sheetName val="Purchase Order"/>
      <sheetName val="Macros"/>
      <sheetName val="ATW"/>
      <sheetName val="Lock"/>
      <sheetName val="Intl Data Table"/>
      <sheetName val="TemplateInformation"/>
      <sheetName val="DETAIL "/>
      <sheetName val="List"/>
      <sheetName val="Boq(1)"/>
      <sheetName val="ค่าวัสดุ"/>
      <sheetName val="SAN REDUCED 1"/>
      <sheetName val="外気負荷"/>
      <sheetName val="C-LOAD(L-FACTORY.)"/>
      <sheetName val="SH-D"/>
      <sheetName val="SH-E"/>
      <sheetName val="SH-C"/>
      <sheetName val="summary"/>
      <sheetName val="covere"/>
      <sheetName val="SH-G"/>
      <sheetName val="Purchase Order1"/>
      <sheetName val="Data"/>
      <sheetName val="SOR"/>
      <sheetName val="A กลาง"/>
      <sheetName val="A กลาง เกสร"/>
      <sheetName val="A แฝด"/>
      <sheetName val="A ริม"/>
      <sheetName val="B กลาง"/>
      <sheetName val="B ริม"/>
      <sheetName val="B แฝด"/>
      <sheetName val="C กลาง"/>
      <sheetName val="C ริม"/>
      <sheetName val="C แฝด"/>
      <sheetName val="สรุป"/>
      <sheetName val="เอกสารแนบ"/>
      <sheetName val="cov-estimate"/>
      <sheetName val="EXF"/>
      <sheetName val="Defect Report(M&amp;E)"/>
      <sheetName val="Currency Rate"/>
      <sheetName val="BQ-E20-02(Rp)"/>
      <sheetName val="SILICATE"/>
      <sheetName val="040"/>
      <sheetName val="060"/>
      <sheetName val="Code"/>
      <sheetName val="Price per model"/>
      <sheetName val="建築代価"/>
      <sheetName val="TABLES"/>
      <sheetName val="Intro"/>
      <sheetName val="Template"/>
      <sheetName val="Variables"/>
      <sheetName val="Customize_Your_Purchase_Order"/>
      <sheetName val="Purchase_Order"/>
      <sheetName val="AutoOpen_Stub_Data"/>
      <sheetName val="Intl_Data_Table"/>
      <sheetName val="DETAIL_"/>
      <sheetName val="SAN_REDUCED_1"/>
      <sheetName val="C-LOAD(L-FACTORY_)"/>
      <sheetName val="Purchase_Order1"/>
      <sheetName val="Customize_Your_Purchase_Order1"/>
      <sheetName val="Purchase_Order2"/>
      <sheetName val="AutoOpen_Stub_Data1"/>
      <sheetName val="Intl_Data_Table1"/>
      <sheetName val="DETAIL_1"/>
      <sheetName val="SAN_REDUCED_11"/>
      <sheetName val="C-LOAD(L-FACTORY_)1"/>
      <sheetName val="Purchase_Order11"/>
      <sheetName val="SOURCE"/>
      <sheetName val="Customize_Your_Purchase_Order2"/>
      <sheetName val="AutoOpen_Stub_Data2"/>
      <sheetName val="Intl_Data_Table2"/>
      <sheetName val="SAN_REDUCED_12"/>
      <sheetName val="DETAIL_2"/>
      <sheetName val="C-LOAD(L-FACTORY_)2"/>
      <sheetName val="Report"/>
      <sheetName val="Total"/>
      <sheetName val="Book 1 Summary"/>
      <sheetName val="Invoice"/>
      <sheetName val="Sheet1 (3)"/>
      <sheetName val="APR'09"/>
      <sheetName val="COMMOND LINE"/>
      <sheetName val="sort2"/>
      <sheetName val="COMP"/>
      <sheetName val="cu_ผลรวม"/>
      <sheetName val="cu_รหัส"/>
      <sheetName val="cu_วัน"/>
      <sheetName val="COA-17"/>
      <sheetName val="C-18"/>
      <sheetName val="AC"/>
      <sheetName val="일위대가목차"/>
      <sheetName val="Sheet1"/>
      <sheetName val="CrEstimate"/>
      <sheetName val="Nov.'02"/>
      <sheetName val="Comsole"/>
      <sheetName val="797T輸入部品リスト"/>
      <sheetName val="data list"/>
      <sheetName val="Plate_Bumper"/>
      <sheetName val="CRITERIA1"/>
      <sheetName val="55435-0D060"/>
      <sheetName val="55436-0D060"/>
      <sheetName val="ConfigModel"/>
      <sheetName val="ResourceModel"/>
      <sheetName val="ＦＣ～FT"/>
      <sheetName val="New DYNA"/>
      <sheetName val="CRITERIA2"/>
      <sheetName val="PRODUCT MIX TRUCK"/>
      <sheetName val="BOM 043L,351L,299L"/>
      <sheetName val="DailyInput"/>
      <sheetName val="CODE,NAME"/>
      <sheetName val="Main Summary"/>
      <sheetName val="2.1.1Take pipe"/>
      <sheetName val="2.1.2Take Copper Pipe"/>
      <sheetName val="MASTER"/>
      <sheetName val="Annual Production"/>
      <sheetName val="POV"/>
      <sheetName val="ＴＦ関連Ｐｒｊ日程表"/>
      <sheetName val="FC"/>
      <sheetName val="Evaluation"/>
      <sheetName val="Mat"/>
      <sheetName val="PO(Thai)"/>
      <sheetName val="Customize_Your_Purchase_Order3"/>
      <sheetName val="Purchase_Order3"/>
      <sheetName val="Customize_Your_Purchase_Order4"/>
      <sheetName val="Purchase_Order4"/>
      <sheetName val="日程"/>
      <sheetName val="supp_name"/>
      <sheetName val="Order List"/>
      <sheetName val="Construction cost assumption"/>
      <sheetName val="JLL Assumption"/>
      <sheetName val="Retail Program&amp;Rev Assumption"/>
      <sheetName val="CUSTOMER"/>
      <sheetName val="CST1198"/>
      <sheetName val="Purchases-April"/>
      <sheetName val="JobOrder"/>
      <sheetName val="ค่าโทรศัพท์ค้างจ่าย"/>
      <sheetName val="AutoOpen_Stub_Data4"/>
      <sheetName val="Customize_Your_Purchase_Order5"/>
      <sheetName val="Purchase_Order5"/>
      <sheetName val="Intl_Data_Table4"/>
      <sheetName val="DETAIL_4"/>
      <sheetName val="AutoOpen_Stub_Data3"/>
      <sheetName val="Intl_Data_Table3"/>
      <sheetName val="DETAIL_3"/>
      <sheetName val=" ELECTRICAL ROOM CENTER.xlsx"/>
      <sheetName val="Fill this out first___"/>
      <sheetName val="UP"/>
      <sheetName val="SUM"/>
      <sheetName val="Pipe"/>
      <sheetName val="ITB COST"/>
      <sheetName val="Buy vs. Lease Car"/>
      <sheetName val="gvl"/>
      <sheetName val="電気設備表"/>
      <sheetName val="Cover"/>
      <sheetName val="SH-F"/>
      <sheetName val="Direct Cost"/>
      <sheetName val="Rate"/>
      <sheetName val=""/>
      <sheetName val="boq"/>
      <sheetName val="Sh&amp;Hd"/>
      <sheetName val="Sheet1_(3)"/>
      <sheetName val="COMMOND_LINE"/>
      <sheetName val="Nov_'02"/>
      <sheetName val="data_list"/>
      <sheetName val="New_DYNA"/>
      <sheetName val="PRODUCT_MIX_TRUCK"/>
      <sheetName val="BOM_043L,351L,299L"/>
      <sheetName val="Defect_Report(M&amp;E)"/>
      <sheetName val="ARM 39C "/>
      <sheetName val="n"/>
      <sheetName val="Supplier Master IF"/>
      <sheetName val="IMV"/>
      <sheetName val="Income Statement"/>
      <sheetName val="Balance Sheet"/>
      <sheetName val="Recovered_Sheet1"/>
      <sheetName val="รวมราคาทั้งสิ้น"/>
      <sheetName val="Database"/>
      <sheetName val="Output"/>
      <sheetName val="Cost_Categories"/>
      <sheetName val="Cost Data"/>
      <sheetName val="Material"/>
      <sheetName val="ProductName"/>
      <sheetName val="FS(E)"/>
      <sheetName val="รายละเอียดเสาเข็มที่ใช้แต่ละแบบ"/>
      <sheetName val="Waterg"/>
      <sheetName val="e_test_ผลรวม"/>
      <sheetName val="df_ผลรวม"/>
      <sheetName val="df_รหัส"/>
      <sheetName val="df_วัน"/>
      <sheetName val="Cu1_sample"/>
      <sheetName val="DF_sample"/>
      <sheetName val="MK_sample"/>
      <sheetName val="SM"/>
      <sheetName val="SM_sample"/>
      <sheetName val="v_cut_วัน"/>
      <sheetName val="試作台数"/>
      <sheetName val="dr_ผลรวม"/>
      <sheetName val="dr_รหัส"/>
      <sheetName val="dr_วัน"/>
      <sheetName val="e_test_รหัส"/>
      <sheetName val="e_test_วัน"/>
      <sheetName val="etching_ผลรวม"/>
      <sheetName val="etching_รหัส"/>
      <sheetName val="etching_วัน"/>
      <sheetName val="f_test_ผลรวม"/>
      <sheetName val="f_test_รหัส"/>
      <sheetName val="f_test_วัน"/>
      <sheetName val="fqc_ผลรวม"/>
      <sheetName val="fqc_รหัส"/>
      <sheetName val="fqc_วัน"/>
      <sheetName val="hl_ผลรวม"/>
      <sheetName val="hl_รหัส"/>
      <sheetName val="hl_วัน"/>
      <sheetName val="mk_ผลรวม"/>
      <sheetName val="mk_รหัส"/>
      <sheetName val="mk_วัน"/>
      <sheetName val="sm_ผลรวม"/>
      <sheetName val="sm_รหัส"/>
      <sheetName val="sm_วัน"/>
      <sheetName val="v_cut_ผลรวม"/>
      <sheetName val="v_cut_รหัส"/>
      <sheetName val="LOT_ACCP"/>
      <sheetName val="Jan"/>
      <sheetName val="Sample"/>
      <sheetName val=" Sample request (JC41-00834A) -"/>
      <sheetName val="Group"/>
      <sheetName val="MAN"/>
      <sheetName val="Manufacturability"/>
      <sheetName val="JE786"/>
      <sheetName val="A1.2"/>
      <sheetName val="코드관리"/>
      <sheetName val="Interial"/>
      <sheetName val="DETAIL"/>
      <sheetName val="#REF"/>
      <sheetName val="BUR4-Rd"/>
      <sheetName val="BUR3-DrnRC"/>
      <sheetName val="SPT vs PHI"/>
      <sheetName val="노무비"/>
      <sheetName val="GAAP Pru"/>
      <sheetName val="Customize Your Invoice"/>
      <sheetName val="EFR30696"/>
      <sheetName val="main sum (hotel &amp; residences)"/>
      <sheetName val="ตารางส่วนลด EE."/>
      <sheetName val="bk unit rate"/>
      <sheetName val="STMspry"/>
      <sheetName val="PsychroData"/>
      <sheetName val="Currency"/>
      <sheetName val="Sch  3"/>
      <sheetName val="Equipment"/>
      <sheetName val="unitcost"/>
      <sheetName val="Grand Summary"/>
      <sheetName val="Sub Summary"/>
      <sheetName val="Prelim"/>
      <sheetName val="Hotel A type A"/>
      <sheetName val="Hotel A type B"/>
      <sheetName val="Hotel A type C"/>
      <sheetName val="Hotel B type B"/>
      <sheetName val="Hotel B type C"/>
      <sheetName val="Hote C. type C"/>
      <sheetName val="Hotel A suite"/>
      <sheetName val="Bar&amp;Resturant"/>
      <sheetName val="Gyp Pavilion"/>
      <sheetName val="Reception Pavilion"/>
      <sheetName val="WC. Reception"/>
      <sheetName val="Corridor Hote A."/>
      <sheetName val="Corridor Hote B."/>
      <sheetName val="Corridor Hote C."/>
      <sheetName val="402"/>
      <sheetName val="SAN_REDUCED_13"/>
      <sheetName val="C-LOAD(L-FACTORY_)3"/>
      <sheetName val="Purchase_Order12"/>
      <sheetName val="A_กลาง"/>
      <sheetName val="A_กลาง_เกสร"/>
      <sheetName val="A_แฝด"/>
      <sheetName val="A_ริม"/>
      <sheetName val="B_กลาง"/>
      <sheetName val="B_ริม"/>
      <sheetName val="B_แฝด"/>
      <sheetName val="C_กลาง"/>
      <sheetName val="C_ริม"/>
      <sheetName val="C_แฝด"/>
      <sheetName val="Price_per_model"/>
      <sheetName val="Currency_Rate"/>
      <sheetName val="Book_1_Summary"/>
      <sheetName val="Main_Summary"/>
      <sheetName val="2_1_1Take_pipe"/>
      <sheetName val="2_1_2Take_Copper_Pipe"/>
      <sheetName val="Order_List"/>
      <sheetName val="Ceil."/>
      <sheetName val="งานภายนอก"/>
      <sheetName val="Paint."/>
      <sheetName val="Roof"/>
      <sheetName val="Struc."/>
      <sheetName val="SanFix"/>
      <sheetName val="Wall"/>
      <sheetName val="Customize_Your_Purchase_Order6"/>
      <sheetName val="Purchase_Order6"/>
      <sheetName val="AutoOpen_Stub_Data6"/>
      <sheetName val="Customize_Your_Purchase_Order8"/>
      <sheetName val="Purchase_Order8"/>
      <sheetName val="Intl_Data_Table6"/>
      <sheetName val="DETAIL_6"/>
      <sheetName val="SAN_REDUCED_14"/>
      <sheetName val="C-LOAD(L-FACTORY_)4"/>
      <sheetName val="Purchase_Order13"/>
      <sheetName val="A_กลาง1"/>
      <sheetName val="A_กลาง_เกสร1"/>
      <sheetName val="A_แฝด1"/>
      <sheetName val="A_ริม1"/>
      <sheetName val="B_กลาง1"/>
      <sheetName val="B_ริม1"/>
      <sheetName val="B_แฝด1"/>
      <sheetName val="C_กลาง1"/>
      <sheetName val="C_ริม1"/>
      <sheetName val="C_แฝด1"/>
      <sheetName val="Defect_Report(M&amp;E)2"/>
      <sheetName val="Price_per_model1"/>
      <sheetName val="Currency_Rate1"/>
      <sheetName val="Book_1_Summary1"/>
      <sheetName val="Sheet1_(3)2"/>
      <sheetName val="COMMOND_LINE2"/>
      <sheetName val="2_1_1Take_pipe1"/>
      <sheetName val="2_1_2Take_Copper_Pipe1"/>
      <sheetName val="Main_Summary1"/>
      <sheetName val="Nov_'022"/>
      <sheetName val="data_list2"/>
      <sheetName val="New_DYNA2"/>
      <sheetName val="PRODUCT_MIX_TRUCK2"/>
      <sheetName val="BOM_043L,351L,299L2"/>
      <sheetName val="Order_List1"/>
      <sheetName val="Construction_cost_assumption1"/>
      <sheetName val="JLL_Assumption1"/>
      <sheetName val="Retail_Program&amp;Rev_Assumption1"/>
      <sheetName val="Annual_Production1"/>
      <sheetName val="Fill_this_out_first___1"/>
      <sheetName val="ITB_COST1"/>
      <sheetName val="Direct_Cost1"/>
      <sheetName val="_ELECTRICAL_ROOM_CENTER_xlsx1"/>
      <sheetName val="Income_Statement1"/>
      <sheetName val="Balance_Sheet1"/>
      <sheetName val="ARM_39C_1"/>
      <sheetName val="Supplier_Master_IF1"/>
      <sheetName val="Cost_Data1"/>
      <sheetName val="Buy_vs__Lease_Car1"/>
      <sheetName val="AutoOpen_Stub_Data5"/>
      <sheetName val="Customize_Your_Purchase_Order7"/>
      <sheetName val="Purchase_Order7"/>
      <sheetName val="Intl_Data_Table5"/>
      <sheetName val="DETAIL_5"/>
      <sheetName val="Defect_Report(M&amp;E)1"/>
      <sheetName val="Sheet1_(3)1"/>
      <sheetName val="COMMOND_LINE1"/>
      <sheetName val="Nov_'021"/>
      <sheetName val="data_list1"/>
      <sheetName val="New_DYNA1"/>
      <sheetName val="PRODUCT_MIX_TRUCK1"/>
      <sheetName val="BOM_043L,351L,299L1"/>
      <sheetName val="Construction_cost_assumption"/>
      <sheetName val="JLL_Assumption"/>
      <sheetName val="Retail_Program&amp;Rev_Assumption"/>
      <sheetName val="Annual_Production"/>
      <sheetName val="Fill_this_out_first___"/>
      <sheetName val="ITB_COST"/>
      <sheetName val="Direct_Cost"/>
      <sheetName val="_ELECTRICAL_ROOM_CENTER_xlsx"/>
      <sheetName val="Income_Statement"/>
      <sheetName val="Balance_Sheet"/>
      <sheetName val="ARM_39C_"/>
      <sheetName val="Supplier_Master_IF"/>
      <sheetName val="Cost_Data"/>
      <sheetName val="Buy_vs__Lease_Car"/>
      <sheetName val="21"/>
      <sheetName val="SH-A"/>
      <sheetName val="stair"/>
      <sheetName val="footing"/>
      <sheetName val="Manpower"/>
      <sheetName val="status"/>
      <sheetName val="ราคาต่ำสุด-721"/>
      <sheetName val="Attendance配合费"/>
      <sheetName val="inWords"/>
      <sheetName val="sheetNO"/>
      <sheetName val="2nd"/>
      <sheetName val="Cert1"/>
      <sheetName val="A1_2"/>
      <sheetName val="_Sample_request_(JC41-00834A)_-"/>
      <sheetName val="GAAP_Pru"/>
      <sheetName val="中日程"/>
      <sheetName val="Breakdown"/>
      <sheetName val="ｺｽﾄｾﾝﾀｰ別設備稼働費ﾚｰﾄ算出表"/>
      <sheetName val="基準ｲﾝﾌﾟｯﾄ"/>
      <sheetName val="LpC"/>
      <sheetName val="Form"/>
      <sheetName val="Structure"/>
      <sheetName val="Artisan一类材料进度表-丽萍更新"/>
      <sheetName val="bp bill"/>
      <sheetName val="A1_Summary"/>
      <sheetName val="A"/>
      <sheetName val="Discounted Cash Flow"/>
      <sheetName val="Consl"/>
      <sheetName val="Formula"/>
      <sheetName val="Assumptions"/>
      <sheetName val="DuctWork Summary"/>
      <sheetName val="Branch"/>
      <sheetName val="Data Dep1"/>
      <sheetName val="Production info"/>
      <sheetName val="Profit_Budget"/>
      <sheetName val="Revised 021099"/>
      <sheetName val="ob_complete"/>
      <sheetName val="SCHEDULE_2"/>
      <sheetName val="QS-Payment"/>
      <sheetName val="full pot"/>
      <sheetName val="Project Data"/>
      <sheetName val="Register_Local"/>
      <sheetName val="Fagor04-A3112e"/>
      <sheetName val="SAN_REDUCED_15"/>
      <sheetName val="C-LOAD(L-FACTORY_)5"/>
      <sheetName val="Purchase_Order14"/>
      <sheetName val="A_กลาง2"/>
      <sheetName val="A_กลาง_เกสร2"/>
      <sheetName val="A_แฝด2"/>
      <sheetName val="A_ริม2"/>
      <sheetName val="B_กลาง2"/>
      <sheetName val="B_ริม2"/>
      <sheetName val="B_แฝด2"/>
      <sheetName val="C_กลาง2"/>
      <sheetName val="C_ริม2"/>
      <sheetName val="C_แฝด2"/>
      <sheetName val="Price_per_model2"/>
      <sheetName val="Currency_Rate2"/>
      <sheetName val="Book_1_Summary2"/>
      <sheetName val="Main_Summary2"/>
      <sheetName val="2_1_1Take_pipe2"/>
      <sheetName val="2_1_2Take_Copper_Pipe2"/>
      <sheetName val="JOB_FO"/>
      <sheetName val="Table Master"/>
      <sheetName val="ELIM"/>
      <sheetName val="HYO"/>
      <sheetName val="PASTE N CUT"/>
      <sheetName val="SEA"/>
      <sheetName val="SAN_REDUCED_16"/>
      <sheetName val="C-LOAD(L-FACTORY_)6"/>
      <sheetName val="Purchase_Order15"/>
      <sheetName val="A_กลาง3"/>
      <sheetName val="A_กลาง_เกสร3"/>
      <sheetName val="A_แฝด3"/>
      <sheetName val="A_ริม3"/>
      <sheetName val="B_กลาง3"/>
      <sheetName val="B_ริม3"/>
      <sheetName val="B_แฝด3"/>
      <sheetName val="C_กลาง3"/>
      <sheetName val="C_ริม3"/>
      <sheetName val="C_แฝด3"/>
      <sheetName val="Defect_Report(M&amp;E)3"/>
      <sheetName val="Currency_Rate3"/>
      <sheetName val="Price_per_model3"/>
      <sheetName val="AutoOpen_Stub_Data7"/>
      <sheetName val="Intl_Data_Table7"/>
      <sheetName val="DETAIL_7"/>
      <sheetName val="SAN_REDUCED_17"/>
      <sheetName val="C-LOAD(L-FACTORY_)7"/>
      <sheetName val="Purchase_Order16"/>
      <sheetName val="A_กลาง4"/>
      <sheetName val="A_กลาง_เกสร4"/>
      <sheetName val="A_แฝด4"/>
      <sheetName val="A_ริม4"/>
      <sheetName val="B_กลาง4"/>
      <sheetName val="B_ริม4"/>
      <sheetName val="B_แฝด4"/>
      <sheetName val="C_กลาง4"/>
      <sheetName val="C_ริม4"/>
      <sheetName val="C_แฝด4"/>
      <sheetName val="Defect_Report(M&amp;E)4"/>
      <sheetName val="Currency_Rate4"/>
      <sheetName val="Price_per_model4"/>
      <sheetName val="DATA BASE"/>
      <sheetName val="BG"/>
      <sheetName val="Level"/>
      <sheetName val="P-200 Grid"/>
      <sheetName val="Customize_Your_Purchase_Order9"/>
      <sheetName val="Purchase_Order9"/>
      <sheetName val="Sheet1_(3)3"/>
      <sheetName val="COMMOND_LINE3"/>
      <sheetName val="Order_List2"/>
      <sheetName val="Nov_'023"/>
      <sheetName val="data_list3"/>
      <sheetName val="New_DYNA3"/>
      <sheetName val="PRODUCT_MIX_TRUCK3"/>
      <sheetName val="BOM_043L,351L,299L3"/>
      <sheetName val="Construction_cost_assumption2"/>
      <sheetName val="JLL_Assumption2"/>
      <sheetName val="Retail_Program&amp;Rev_Assumption2"/>
      <sheetName val="Annual_Production2"/>
      <sheetName val="ARM_39C_2"/>
      <sheetName val="Supplier_Master_IF2"/>
      <sheetName val="Fill_this_out_first___2"/>
      <sheetName val="ITB_COST2"/>
      <sheetName val="_ELECTRICAL_ROOM_CENTER_xlsx2"/>
      <sheetName val="Buy_vs__Lease_Car2"/>
      <sheetName val="Direct_Cost2"/>
      <sheetName val="Income_Statement2"/>
      <sheetName val="Balance_Sheet2"/>
      <sheetName val="Cost_Data2"/>
      <sheetName val="Grand_Summary"/>
      <sheetName val="Sub_Summary"/>
      <sheetName val="Hotel_A_type_A"/>
      <sheetName val="Hotel_A_type_B"/>
      <sheetName val="Hotel_A_type_C"/>
      <sheetName val="Hotel_B_type_B"/>
    </sheetNames>
    <sheetDataSet>
      <sheetData sheetId="0" refreshError="1"/>
      <sheetData sheetId="1" refreshError="1">
        <row r="23">
          <cell r="F23" t="str">
            <v>State</v>
          </cell>
        </row>
        <row r="24">
          <cell r="F24">
            <v>0.05</v>
          </cell>
        </row>
        <row r="25">
          <cell r="E25" t="b">
            <v>1</v>
          </cell>
        </row>
        <row r="29">
          <cell r="E29" t="b">
            <v>0</v>
          </cell>
        </row>
      </sheetData>
      <sheetData sheetId="2" refreshError="1">
        <row r="40">
          <cell r="E40">
            <v>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/>
      <sheetData sheetId="168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/>
      <sheetData sheetId="383"/>
      <sheetData sheetId="384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 refreshError="1"/>
      <sheetData sheetId="474" refreshError="1"/>
      <sheetData sheetId="475" refreshError="1"/>
      <sheetData sheetId="476" refreshError="1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งานแผน"/>
      <sheetName val="กสย.11 หน้า 1,3"/>
      <sheetName val="ใบปะหน้าประมาณการ"/>
      <sheetName val="รายละเอียด"/>
      <sheetName val="อัตราราคางาน"/>
      <sheetName val="บัญชีสรุป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 6(0%)"/>
      <sheetName val="ปร 5 (ก)0%"/>
      <sheetName val="ปร 5 (ข)"/>
      <sheetName val="สรุป"/>
      <sheetName val="สำนักงาน-15และ 16"/>
      <sheetName val="SAN"/>
      <sheetName val="EE"/>
      <sheetName val="ปรับอากาศ(งานตกแต่งภายใน)"/>
      <sheetName val="ครุภัณฑ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ปร 6(0%)"/>
      <sheetName val="ปร 5 (ก)0%"/>
      <sheetName val="ปร 5 (ข)"/>
      <sheetName val="สรุป"/>
      <sheetName val="สำนักงาน-15และ 16"/>
      <sheetName val="SAN"/>
      <sheetName val="EE"/>
      <sheetName val="ปรับอากาศ(งานตกแต่งภายใน)"/>
      <sheetName val="ครุภัณฑ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 F อาคาร"/>
      <sheetName val="Factor F งาน DB."/>
      <sheetName val="Check F"/>
      <sheetName val="ข้อมูล"/>
      <sheetName val="ปร.4 ส่วนที่ 1"/>
      <sheetName val="ปร.4 ส่วนที่ 2"/>
      <sheetName val="ปร.4 ส่วนที่ 3"/>
      <sheetName val="ปร.5"/>
      <sheetName val="ปร.6"/>
      <sheetName val="ใบจัดหา"/>
      <sheetName val="แบบใบเสนอราคา"/>
      <sheetName val="ใบเสนอราคา"/>
    </sheetNames>
    <sheetDataSet>
      <sheetData sheetId="0">
        <row r="6">
          <cell r="A6">
            <v>0</v>
          </cell>
        </row>
      </sheetData>
      <sheetData sheetId="1">
        <row r="6">
          <cell r="A6">
            <v>0</v>
          </cell>
          <cell r="B6">
            <v>0</v>
          </cell>
          <cell r="C6">
            <v>1.1724000000000001</v>
          </cell>
          <cell r="D6">
            <v>1.1724000000000001</v>
          </cell>
          <cell r="E6">
            <v>5000000</v>
          </cell>
          <cell r="F6">
            <v>0</v>
          </cell>
        </row>
        <row r="7">
          <cell r="A7">
            <v>5000000</v>
          </cell>
          <cell r="B7">
            <v>5000000</v>
          </cell>
          <cell r="C7">
            <v>1.1724000000000001</v>
          </cell>
          <cell r="D7">
            <v>1.1505000000000001</v>
          </cell>
          <cell r="E7">
            <v>5000000</v>
          </cell>
          <cell r="F7">
            <v>4.380000000000006E-9</v>
          </cell>
        </row>
        <row r="8">
          <cell r="A8">
            <v>10000000</v>
          </cell>
          <cell r="B8">
            <v>10000000</v>
          </cell>
          <cell r="C8">
            <v>1.1465000000000001</v>
          </cell>
          <cell r="D8">
            <v>1.145</v>
          </cell>
          <cell r="E8">
            <v>5000000</v>
          </cell>
          <cell r="F8">
            <v>3.0000000000001137E-10</v>
          </cell>
        </row>
        <row r="9">
          <cell r="A9">
            <v>15000000</v>
          </cell>
          <cell r="B9">
            <v>15000000</v>
          </cell>
          <cell r="C9">
            <v>1.145</v>
          </cell>
          <cell r="D9">
            <v>1.1424000000000001</v>
          </cell>
          <cell r="E9">
            <v>5000000</v>
          </cell>
          <cell r="F9">
            <v>5.1999999999998714E-10</v>
          </cell>
        </row>
        <row r="10">
          <cell r="A10">
            <v>20000000</v>
          </cell>
          <cell r="B10">
            <v>20000000</v>
          </cell>
          <cell r="C10">
            <v>1.1424000000000001</v>
          </cell>
          <cell r="D10">
            <v>1.1305000000000001</v>
          </cell>
          <cell r="E10">
            <v>5000000</v>
          </cell>
          <cell r="F10">
            <v>2.3800000000000042E-9</v>
          </cell>
        </row>
        <row r="11">
          <cell r="A11">
            <v>25000000</v>
          </cell>
          <cell r="B11">
            <v>25000000</v>
          </cell>
          <cell r="C11">
            <v>1.1305000000000001</v>
          </cell>
          <cell r="D11">
            <v>1.1269</v>
          </cell>
          <cell r="E11">
            <v>5000000</v>
          </cell>
          <cell r="F11">
            <v>7.2000000000000951E-10</v>
          </cell>
        </row>
        <row r="12">
          <cell r="A12">
            <v>30000000</v>
          </cell>
          <cell r="B12">
            <v>30000000</v>
          </cell>
          <cell r="C12">
            <v>1.1269</v>
          </cell>
          <cell r="D12">
            <v>1.1228</v>
          </cell>
          <cell r="E12">
            <v>5000000</v>
          </cell>
          <cell r="F12">
            <v>8.1999999999999851E-10</v>
          </cell>
        </row>
        <row r="13">
          <cell r="A13">
            <v>35000000</v>
          </cell>
          <cell r="B13">
            <v>35000000</v>
          </cell>
          <cell r="C13">
            <v>1.1228</v>
          </cell>
          <cell r="D13">
            <v>1.1173999999999999</v>
          </cell>
          <cell r="E13">
            <v>5000000</v>
          </cell>
          <cell r="F13">
            <v>1.0800000000000143E-9</v>
          </cell>
        </row>
        <row r="14">
          <cell r="A14">
            <v>40000000</v>
          </cell>
          <cell r="B14">
            <v>40000000</v>
          </cell>
          <cell r="C14">
            <v>1.1173999999999999</v>
          </cell>
          <cell r="D14">
            <v>1.1082000000000001</v>
          </cell>
          <cell r="E14">
            <v>5000000</v>
          </cell>
          <cell r="F14">
            <v>1.839999999999975E-9</v>
          </cell>
        </row>
        <row r="15">
          <cell r="A15">
            <v>45000000</v>
          </cell>
          <cell r="B15">
            <v>45000000</v>
          </cell>
          <cell r="C15">
            <v>1.1082000000000001</v>
          </cell>
          <cell r="D15">
            <v>1.1049</v>
          </cell>
          <cell r="E15">
            <v>5000000</v>
          </cell>
          <cell r="F15">
            <v>6.6000000000001613E-10</v>
          </cell>
        </row>
        <row r="16">
          <cell r="A16">
            <v>50000000</v>
          </cell>
          <cell r="B16">
            <v>50000000</v>
          </cell>
          <cell r="C16">
            <v>1.1049</v>
          </cell>
          <cell r="D16">
            <v>1.1031</v>
          </cell>
          <cell r="E16">
            <v>5000000</v>
          </cell>
          <cell r="F16">
            <v>3.6000000000000475E-10</v>
          </cell>
        </row>
        <row r="17">
          <cell r="A17">
            <v>55000000</v>
          </cell>
          <cell r="B17">
            <v>55000000</v>
          </cell>
          <cell r="C17">
            <v>1.1031</v>
          </cell>
          <cell r="D17">
            <v>1.1014999999999999</v>
          </cell>
          <cell r="E17">
            <v>5000000</v>
          </cell>
          <cell r="F17">
            <v>3.2000000000000918E-10</v>
          </cell>
        </row>
        <row r="18">
          <cell r="A18">
            <v>60000000</v>
          </cell>
          <cell r="B18">
            <v>60000000</v>
          </cell>
          <cell r="C18">
            <v>1.1014999999999999</v>
          </cell>
          <cell r="D18">
            <v>1.0987</v>
          </cell>
          <cell r="E18">
            <v>5000000</v>
          </cell>
          <cell r="F18">
            <v>5.5999999999998276E-10</v>
          </cell>
        </row>
        <row r="19">
          <cell r="A19">
            <v>65000000</v>
          </cell>
          <cell r="B19">
            <v>65000000</v>
          </cell>
          <cell r="C19">
            <v>1.0987</v>
          </cell>
          <cell r="D19">
            <v>1.0973999999999999</v>
          </cell>
          <cell r="E19">
            <v>5000000</v>
          </cell>
          <cell r="F19">
            <v>2.6000000000001575E-10</v>
          </cell>
        </row>
        <row r="20">
          <cell r="A20">
            <v>70000000</v>
          </cell>
          <cell r="B20">
            <v>70000000</v>
          </cell>
          <cell r="C20">
            <v>1.0973999999999999</v>
          </cell>
          <cell r="D20">
            <v>1.0962000000000001</v>
          </cell>
          <cell r="E20">
            <v>5000000</v>
          </cell>
          <cell r="F20">
            <v>2.3999999999997358E-10</v>
          </cell>
        </row>
        <row r="21">
          <cell r="A21">
            <v>75000000</v>
          </cell>
          <cell r="B21">
            <v>75000000</v>
          </cell>
          <cell r="C21">
            <v>1.0962000000000001</v>
          </cell>
          <cell r="D21">
            <v>1.0952</v>
          </cell>
          <cell r="E21">
            <v>5000000</v>
          </cell>
          <cell r="F21">
            <v>2.0000000000002239E-10</v>
          </cell>
        </row>
        <row r="22">
          <cell r="A22">
            <v>80000000</v>
          </cell>
          <cell r="B22">
            <v>80000000</v>
          </cell>
          <cell r="C22">
            <v>1.0952</v>
          </cell>
          <cell r="D22">
            <v>1.0943000000000001</v>
          </cell>
          <cell r="E22">
            <v>5000000</v>
          </cell>
          <cell r="F22">
            <v>1.7999999999998017E-10</v>
          </cell>
        </row>
        <row r="23">
          <cell r="A23">
            <v>85000000</v>
          </cell>
          <cell r="B23">
            <v>85000000</v>
          </cell>
          <cell r="C23">
            <v>1.0943000000000001</v>
          </cell>
          <cell r="D23">
            <v>1.0934999999999999</v>
          </cell>
          <cell r="E23">
            <v>5000000</v>
          </cell>
          <cell r="F23">
            <v>1.600000000000268E-10</v>
          </cell>
        </row>
        <row r="24">
          <cell r="A24">
            <v>90000000</v>
          </cell>
          <cell r="B24">
            <v>90000000</v>
          </cell>
          <cell r="C24">
            <v>1.0934999999999999</v>
          </cell>
          <cell r="D24">
            <v>1.0928</v>
          </cell>
          <cell r="E24">
            <v>5000000</v>
          </cell>
          <cell r="F24">
            <v>1.3999999999998458E-10</v>
          </cell>
        </row>
        <row r="25">
          <cell r="A25">
            <v>95000000</v>
          </cell>
          <cell r="B25">
            <v>95000000</v>
          </cell>
          <cell r="C25">
            <v>1.0928</v>
          </cell>
          <cell r="D25">
            <v>1.0922000000000001</v>
          </cell>
          <cell r="E25">
            <v>5000000</v>
          </cell>
          <cell r="F25">
            <v>1.1999999999998679E-10</v>
          </cell>
        </row>
        <row r="26">
          <cell r="A26">
            <v>100000000</v>
          </cell>
          <cell r="B26">
            <v>100000000</v>
          </cell>
          <cell r="C26">
            <v>1.0922000000000001</v>
          </cell>
          <cell r="D26">
            <v>1.0888</v>
          </cell>
          <cell r="E26">
            <v>5000000</v>
          </cell>
          <cell r="F26">
            <v>6.8000000000001389E-10</v>
          </cell>
        </row>
        <row r="27">
          <cell r="A27">
            <v>105000000</v>
          </cell>
          <cell r="B27">
            <v>105000000</v>
          </cell>
          <cell r="C27">
            <v>1.0888</v>
          </cell>
          <cell r="D27">
            <v>1.0873999999999999</v>
          </cell>
          <cell r="E27">
            <v>5000000</v>
          </cell>
          <cell r="F27">
            <v>2.8000000000001356E-10</v>
          </cell>
        </row>
        <row r="28">
          <cell r="A28">
            <v>110000000</v>
          </cell>
          <cell r="B28">
            <v>110000000</v>
          </cell>
          <cell r="C28">
            <v>1.0873999999999999</v>
          </cell>
          <cell r="D28">
            <v>1.0861000000000001</v>
          </cell>
          <cell r="E28">
            <v>5000000</v>
          </cell>
          <cell r="F28">
            <v>2.5999999999997134E-10</v>
          </cell>
        </row>
        <row r="29">
          <cell r="A29">
            <v>115000000</v>
          </cell>
          <cell r="B29">
            <v>115000000</v>
          </cell>
          <cell r="C29">
            <v>1.0861000000000001</v>
          </cell>
          <cell r="D29">
            <v>1.0849</v>
          </cell>
          <cell r="E29">
            <v>5000000</v>
          </cell>
          <cell r="F29">
            <v>2.4000000000001799E-10</v>
          </cell>
        </row>
        <row r="30">
          <cell r="A30">
            <v>120000000</v>
          </cell>
          <cell r="B30">
            <v>120000000</v>
          </cell>
          <cell r="C30">
            <v>1.0849</v>
          </cell>
          <cell r="D30">
            <v>1.0839000000000001</v>
          </cell>
          <cell r="E30">
            <v>5000000</v>
          </cell>
          <cell r="F30">
            <v>1.9999999999997798E-10</v>
          </cell>
        </row>
        <row r="31">
          <cell r="A31">
            <v>125000000</v>
          </cell>
          <cell r="B31">
            <v>125000000</v>
          </cell>
          <cell r="C31">
            <v>1.0839000000000001</v>
          </cell>
          <cell r="D31">
            <v>1.0829</v>
          </cell>
          <cell r="E31">
            <v>5000000</v>
          </cell>
          <cell r="F31">
            <v>2.0000000000002239E-10</v>
          </cell>
        </row>
        <row r="32">
          <cell r="A32">
            <v>130000000</v>
          </cell>
          <cell r="B32">
            <v>130000000</v>
          </cell>
          <cell r="C32">
            <v>1.0829</v>
          </cell>
          <cell r="D32">
            <v>1.0820000000000001</v>
          </cell>
          <cell r="E32">
            <v>5000000</v>
          </cell>
          <cell r="F32">
            <v>1.7999999999998017E-10</v>
          </cell>
        </row>
        <row r="33">
          <cell r="A33">
            <v>135000000</v>
          </cell>
          <cell r="B33">
            <v>135000000</v>
          </cell>
          <cell r="C33">
            <v>1.0820000000000001</v>
          </cell>
          <cell r="D33">
            <v>1.0810999999999999</v>
          </cell>
          <cell r="E33">
            <v>5000000</v>
          </cell>
          <cell r="F33">
            <v>1.8000000000002458E-10</v>
          </cell>
        </row>
        <row r="34">
          <cell r="A34">
            <v>140000000</v>
          </cell>
          <cell r="B34">
            <v>140000000</v>
          </cell>
          <cell r="C34">
            <v>1.0810999999999999</v>
          </cell>
          <cell r="D34">
            <v>1.0803</v>
          </cell>
          <cell r="E34">
            <v>5000000</v>
          </cell>
          <cell r="F34">
            <v>1.5999999999998239E-10</v>
          </cell>
        </row>
        <row r="35">
          <cell r="A35">
            <v>145000000</v>
          </cell>
          <cell r="B35">
            <v>145000000</v>
          </cell>
          <cell r="C35">
            <v>1.0803</v>
          </cell>
          <cell r="D35">
            <v>1.0795999999999999</v>
          </cell>
          <cell r="E35">
            <v>5000000</v>
          </cell>
          <cell r="F35">
            <v>1.4000000000002898E-10</v>
          </cell>
        </row>
        <row r="36">
          <cell r="A36">
            <v>150000000</v>
          </cell>
          <cell r="B36">
            <v>150000000</v>
          </cell>
          <cell r="C36">
            <v>1.0795999999999999</v>
          </cell>
          <cell r="D36">
            <v>1.0789</v>
          </cell>
          <cell r="E36">
            <v>5000000</v>
          </cell>
          <cell r="F36">
            <v>1.3999999999998458E-10</v>
          </cell>
        </row>
        <row r="37">
          <cell r="A37">
            <v>155000000</v>
          </cell>
          <cell r="B37">
            <v>155000000</v>
          </cell>
          <cell r="C37">
            <v>1.0789</v>
          </cell>
          <cell r="D37">
            <v>1.0783</v>
          </cell>
          <cell r="E37">
            <v>5000000</v>
          </cell>
          <cell r="F37">
            <v>1.1999999999998679E-10</v>
          </cell>
        </row>
        <row r="38">
          <cell r="A38">
            <v>160000000</v>
          </cell>
          <cell r="B38">
            <v>160000000</v>
          </cell>
          <cell r="C38">
            <v>1.0783</v>
          </cell>
          <cell r="D38">
            <v>1.0777000000000001</v>
          </cell>
          <cell r="E38">
            <v>5000000</v>
          </cell>
          <cell r="F38">
            <v>1.1999999999998679E-10</v>
          </cell>
        </row>
        <row r="39">
          <cell r="A39">
            <v>165000000</v>
          </cell>
          <cell r="B39">
            <v>165000000</v>
          </cell>
          <cell r="C39">
            <v>1.0777000000000001</v>
          </cell>
          <cell r="D39">
            <v>1.0770999999999999</v>
          </cell>
          <cell r="E39">
            <v>5000000</v>
          </cell>
          <cell r="F39">
            <v>1.200000000000312E-10</v>
          </cell>
        </row>
        <row r="40">
          <cell r="A40">
            <v>170000000</v>
          </cell>
          <cell r="B40">
            <v>170000000</v>
          </cell>
          <cell r="C40">
            <v>1.0770999999999999</v>
          </cell>
          <cell r="D40">
            <v>1.0766</v>
          </cell>
          <cell r="E40">
            <v>5000000</v>
          </cell>
          <cell r="F40">
            <v>9.9999999999988992E-11</v>
          </cell>
        </row>
        <row r="41">
          <cell r="A41">
            <v>175000000</v>
          </cell>
          <cell r="B41">
            <v>175000000</v>
          </cell>
          <cell r="C41">
            <v>1.0766</v>
          </cell>
          <cell r="D41">
            <v>1.0761000000000001</v>
          </cell>
          <cell r="E41">
            <v>5000000</v>
          </cell>
          <cell r="F41">
            <v>9.9999999999988992E-11</v>
          </cell>
        </row>
        <row r="42">
          <cell r="A42">
            <v>180000000</v>
          </cell>
          <cell r="B42">
            <v>180000000</v>
          </cell>
          <cell r="C42">
            <v>1.0761000000000001</v>
          </cell>
          <cell r="D42">
            <v>1.0755999999999999</v>
          </cell>
          <cell r="E42">
            <v>5000000</v>
          </cell>
          <cell r="F42">
            <v>1.000000000000334E-10</v>
          </cell>
        </row>
        <row r="43">
          <cell r="A43">
            <v>185000000</v>
          </cell>
          <cell r="B43">
            <v>185000000</v>
          </cell>
          <cell r="C43">
            <v>1.0755999999999999</v>
          </cell>
          <cell r="D43">
            <v>1.0750999999999999</v>
          </cell>
          <cell r="E43">
            <v>5000000</v>
          </cell>
          <cell r="F43">
            <v>9.9999999999988992E-11</v>
          </cell>
        </row>
        <row r="44">
          <cell r="A44">
            <v>190000000</v>
          </cell>
          <cell r="B44">
            <v>190000000</v>
          </cell>
          <cell r="C44">
            <v>1.0750999999999999</v>
          </cell>
          <cell r="D44">
            <v>1.0747</v>
          </cell>
          <cell r="E44">
            <v>5000000</v>
          </cell>
          <cell r="F44">
            <v>7.9999999999991193E-11</v>
          </cell>
        </row>
        <row r="45">
          <cell r="A45">
            <v>195000000</v>
          </cell>
          <cell r="B45">
            <v>195000000</v>
          </cell>
          <cell r="C45">
            <v>1.0747</v>
          </cell>
          <cell r="D45">
            <v>1.0743</v>
          </cell>
          <cell r="E45">
            <v>5000000</v>
          </cell>
          <cell r="F45">
            <v>7.9999999999991193E-11</v>
          </cell>
        </row>
        <row r="46">
          <cell r="A46">
            <v>200000000</v>
          </cell>
          <cell r="B46">
            <v>200000000</v>
          </cell>
          <cell r="C46">
            <v>1.0743</v>
          </cell>
          <cell r="D46">
            <v>1.0743</v>
          </cell>
          <cell r="E46">
            <v>1</v>
          </cell>
          <cell r="F46">
            <v>0</v>
          </cell>
        </row>
        <row r="47">
          <cell r="A47">
            <v>200000001</v>
          </cell>
          <cell r="B47">
            <v>200000001</v>
          </cell>
          <cell r="C47">
            <v>1.0743</v>
          </cell>
          <cell r="D47">
            <v>1.0743</v>
          </cell>
          <cell r="E47">
            <v>-200000001</v>
          </cell>
          <cell r="F47">
            <v>0</v>
          </cell>
        </row>
      </sheetData>
      <sheetData sheetId="2"/>
      <sheetData sheetId="3">
        <row r="3">
          <cell r="A3" t="str">
            <v>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"/>
      <sheetName val="งานบริหารโครงสร้างและดำเนินการ"/>
      <sheetName val="B sum 1-4"/>
      <sheetName val="A1.1-2 sum 1-4"/>
      <sheetName val="E sum 1-4"/>
      <sheetName val="D sum 1-4"/>
      <sheetName val="C sum 1-4"/>
      <sheetName val="วัดใต้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</sheetNames>
    <sheetDataSet>
      <sheetData sheetId="0"/>
      <sheetData sheetId="1"/>
      <sheetData sheetId="2"/>
      <sheetData sheetId="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_copy"/>
      <sheetName val="FORM"/>
      <sheetName val="B-3_2C"/>
      <sheetName val="B-3_2D"/>
      <sheetName val="A-4_1"/>
      <sheetName val="T5_1H"/>
      <sheetName val="T5_1D"/>
      <sheetName val="T-2"/>
      <sheetName val="B-3_2S"/>
      <sheetName val="B-3_2"/>
      <sheetName val="B-3_3"/>
      <sheetName val="T-3"/>
      <sheetName val="L-6_1"/>
      <sheetName val="L-1_1D"/>
    </sheetNames>
    <sheetDataSet>
      <sheetData sheetId="0" refreshError="1">
        <row r="4">
          <cell r="C4">
            <v>2.7</v>
          </cell>
        </row>
        <row r="7">
          <cell r="C7">
            <v>0.25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L"/>
      <sheetName val="기능공"/>
      <sheetName val="기능공 (3)"/>
      <sheetName val="연도별 자금"/>
      <sheetName val="월별자금"/>
      <sheetName val="기능공 (2)"/>
      <sheetName val="LOAD"/>
      <sheetName val="MOBIL"/>
      <sheetName val="Attachment 1"/>
      <sheetName val="DB_ET200(R. A)"/>
      <sheetName val="SPT vs PHI"/>
      <sheetName val="Joints"/>
      <sheetName val="Cash2"/>
      <sheetName val="Z"/>
      <sheetName val="공문"/>
      <sheetName val="1A-1 BLR_Material Cost"/>
      <sheetName val="Direct Labor cost"/>
      <sheetName val="목표세부명세"/>
      <sheetName val="breakdown"/>
      <sheetName val="BM"/>
      <sheetName val="Rate Analysis"/>
      <sheetName val="C3"/>
      <sheetName val="BQMPALOC"/>
      <sheetName val="ERECTION DAHEJ"/>
      <sheetName val="MTP"/>
      <sheetName val="CAS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 "/>
      <sheetName val="LITF"/>
      <sheetName val="EE-SIMC (2)"/>
      <sheetName val="sum_"/>
      <sheetName val="EE-SIMC_(2)"/>
      <sheetName val="Factor F"/>
      <sheetName val="Cover "/>
      <sheetName val="ปร.6"/>
      <sheetName val="ปร.5"/>
      <sheetName val="ปร.4"/>
      <sheetName val="Detail-INT-อ.วิทยาคาร3"/>
      <sheetName val="Detail-INT-สน.คณบดี"/>
      <sheetName val="Detail-A"/>
      <sheetName val="Detail-SN"/>
      <sheetName val="Detail-EE"/>
      <sheetName val="Detail-CM"/>
      <sheetName val="Detail-AC"/>
      <sheetName val="Detail-ACทันตกรรม"/>
      <sheetName val="Detail-IT"/>
      <sheetName val="Detail-S"/>
      <sheetName val="ปร.5-fur "/>
      <sheetName val="ปร.4-fur"/>
      <sheetName val="FUR"/>
      <sheetName val="ปร.5-fur"/>
      <sheetName val="ปร.4 (ข)"/>
      <sheetName val="Detail-SN (ข)"/>
      <sheetName val="Detail-EE (ข)"/>
      <sheetName val="Detail-CM (ข)"/>
      <sheetName val="Detail-AC (ข)"/>
      <sheetName val="Detail-ACทันตกรรม (ข)"/>
      <sheetName val="Detail-IT (ข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face"/>
      <sheetName val="KOITO-QUO.699-2003.xls"/>
      <sheetName val="HVAC"/>
      <sheetName val="Electrical"/>
      <sheetName val="000"/>
    </sheetNames>
    <sheetDataSet>
      <sheetData sheetId="0" refreshError="1"/>
      <sheetData sheetId="1" refreshError="1"/>
      <sheetData sheetId="2">
        <row r="4">
          <cell r="Q4">
            <v>46</v>
          </cell>
          <cell r="R4">
            <v>26</v>
          </cell>
          <cell r="S4">
            <v>0.31</v>
          </cell>
          <cell r="T4">
            <v>0.8</v>
          </cell>
        </row>
      </sheetData>
      <sheetData sheetId="3" refreshError="1"/>
      <sheetData sheetId="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EE"/>
      <sheetName val="HVAC"/>
      <sheetName val="000"/>
    </sheetNames>
    <sheetDataSet>
      <sheetData sheetId="0"/>
      <sheetData sheetId="1"/>
      <sheetData sheetId="2"/>
      <sheetData sheetId="3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 BOQ"/>
      <sheetName val="แบบ ปร.6"/>
      <sheetName val="แบบ ปร.5(ก)"/>
      <sheetName val="แบบ ปร.5(ข)"/>
      <sheetName val="แบบ ปร.5(พ)"/>
      <sheetName val="แบบ ปร.4(1A-A)"/>
      <sheetName val="SUM "/>
      <sheetName val="แบบ ปร.4(2A-ID)"/>
      <sheetName val="แบบ ปร.4(3B-A)"/>
      <sheetName val="แบบ ปร.4(4B-ID)"/>
      <sheetName val="แบบ ปร.4(5W-A)"/>
      <sheetName val="แบบ ปร.4(6L-A)"/>
      <sheetName val="แบบ ปร.4(7F-A)"/>
      <sheetName val="แบบ ปร.4(A) ครุภัณฑ์"/>
      <sheetName val="แบบ ปร.4(B) ครุภัณฑ์"/>
      <sheetName val="แบบ ปร.4(L) ครุภัณฑ์"/>
      <sheetName val="แบบ ปร.4(F) ครุภัณฑ์"/>
      <sheetName val="แบบ ปร.4(พ)"/>
      <sheetName val="แบบแสดงการคำนวณและเหตุผล"/>
      <sheetName val="Factor F"/>
      <sheetName val="Back up ทีมราคากลาง"/>
      <sheetName val="Backup ee ทีมราคากลาง"/>
      <sheetName val="สืบราคา ทีมราคากลาง"/>
      <sheetName val="แบบแสดงปริมาณและราคางานสถาปัตย์"/>
      <sheetName val="แบบแสดงแหล่งที่มางานโครงสร้าง"/>
      <sheetName val="ชีต8"/>
      <sheetName val="ST สืบอินเตอร์เน็ต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9">
          <cell r="F19">
            <v>49</v>
          </cell>
        </row>
        <row r="25">
          <cell r="F25">
            <v>51</v>
          </cell>
        </row>
        <row r="31">
          <cell r="F31">
            <v>47</v>
          </cell>
        </row>
        <row r="37">
          <cell r="F37">
            <v>33</v>
          </cell>
        </row>
        <row r="49">
          <cell r="F49">
            <v>93</v>
          </cell>
        </row>
        <row r="61">
          <cell r="F61">
            <v>137</v>
          </cell>
        </row>
        <row r="76">
          <cell r="F76">
            <v>106</v>
          </cell>
        </row>
        <row r="77">
          <cell r="F77">
            <v>2120</v>
          </cell>
        </row>
      </sheetData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-P3 "/>
      <sheetName val="Sum"/>
      <sheetName val="Air-East"/>
      <sheetName val="Air-West"/>
      <sheetName val="Concourse-A"/>
      <sheetName val="Concourse-B"/>
      <sheetName val="Concourse-C"/>
      <sheetName val="Concourse-D"/>
      <sheetName val="Concourse-E"/>
      <sheetName val="Concourse-F"/>
      <sheetName val="Concourse-G"/>
      <sheetName val="Import"/>
      <sheetName val="Book 1 Summary"/>
      <sheetName val="STMspry"/>
      <sheetName val="PsychroData"/>
      <sheetName val="Material"/>
      <sheetName val="DATA-P3_"/>
      <sheetName val="Book_1_Summary"/>
      <sheetName val="DATA-P3_2"/>
      <sheetName val="Book_1_Summary2"/>
      <sheetName val="DATA-P3_1"/>
      <sheetName val="Book_1_Summary1"/>
      <sheetName val="資料_700部品点数設定"/>
      <sheetName val="Cavity Inpu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DC"/>
      <sheetName val="EQUIP_LIST"/>
      <sheetName val="cover"/>
    </sheetNames>
    <sheetDataSet>
      <sheetData sheetId="0" refreshError="1"/>
      <sheetData sheetId="1"/>
      <sheetData sheetId="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amese"/>
      <sheetName val="splinkler"/>
      <sheetName val="AIR"/>
      <sheetName val="2"/>
      <sheetName val="2-A"/>
      <sheetName val="2-B "/>
      <sheetName val="2-C"/>
      <sheetName val="2-D"/>
      <sheetName val="2-E"/>
      <sheetName val="충주"/>
      <sheetName val="Invoice"/>
      <sheetName val="EST_AC"/>
      <sheetName val="Sheet1"/>
      <sheetName val="2-B_"/>
      <sheetName val="IN"/>
      <sheetName val="STMspry"/>
      <sheetName val="PsychroData"/>
      <sheetName val="B + W + B"/>
      <sheetName val="Grand summary"/>
      <sheetName val="A.PRELIMINARIES"/>
      <sheetName val="2-B_1"/>
      <sheetName val="Purchase Order"/>
      <sheetName val="Customize Your Purchase Order"/>
      <sheetName val="List"/>
      <sheetName val="Price"/>
      <sheetName val="EXF"/>
      <sheetName val=""/>
      <sheetName val="DETAIL "/>
      <sheetName val="Sum"/>
      <sheetName val="Interial"/>
      <sheetName val="2-B_2"/>
      <sheetName val="Grand_summary"/>
      <sheetName val="A_PRELIMINARIES"/>
      <sheetName val="B_+_W_+_B"/>
      <sheetName val="Purchase_Order"/>
      <sheetName val="Customize_Your_Purchase_Order"/>
      <sheetName val="1 (2)"/>
      <sheetName val="Cavity Inputs"/>
      <sheetName val="Equipment"/>
      <sheetName val="DETAIL_"/>
      <sheetName val="Book 1 Summary"/>
      <sheetName val="Mat"/>
      <sheetName val="Bill No. 2 - Carpark"/>
      <sheetName val="P7 "/>
      <sheetName val="(Data)"/>
      <sheetName val="SH-B"/>
      <sheetName val="SH-D"/>
      <sheetName val="SH-C"/>
      <sheetName val="Cost Planing (R) (2)"/>
      <sheetName val="SAN REDUCED 1"/>
      <sheetName val="PSG-NSG Variance"/>
      <sheetName val="WORKSHEET"/>
      <sheetName val="IBASE"/>
      <sheetName val="2-B_3"/>
      <sheetName val="B_+_W_+_B1"/>
      <sheetName val="Grand_summary1"/>
      <sheetName val="A_PRELIMINARIES1"/>
      <sheetName val="Purchase_Order1"/>
      <sheetName val="Customize_Your_Purchase_Order1"/>
      <sheetName val="DETAIL_1"/>
      <sheetName val="Book_1_Summary"/>
      <sheetName val="1_(2)"/>
      <sheetName val="Cavity_Inputs"/>
      <sheetName val="Floor Area"/>
      <sheetName val="2-B_4"/>
      <sheetName val="B_+_W_+_B2"/>
      <sheetName val="Grand_summary2"/>
      <sheetName val="A_PRELIMINARIES2"/>
      <sheetName val="Purchase_Order2"/>
      <sheetName val="Customize_Your_Purchase_Order2"/>
      <sheetName val="DETAIL_2"/>
      <sheetName val="1_(2)1"/>
      <sheetName val="Cavity_Inputs1"/>
      <sheetName val="Book_1_Summary1"/>
      <sheetName val="Budget (Jun 07)"/>
      <sheetName val="3 - MATERIAL"/>
      <sheetName val="1-LABOUR"/>
      <sheetName val="Cal Fto"/>
      <sheetName val="bq"/>
      <sheetName val="C1ㅇ"/>
      <sheetName val="basic rate"/>
      <sheetName val="Grand_summary3"/>
      <sheetName val="A_PRELIMINARIES3"/>
      <sheetName val="B_+_W_+_B3"/>
      <sheetName val="งานประปา"/>
      <sheetName val="JUNE1"/>
      <sheetName val="Budget_(Jun_07)"/>
      <sheetName val="3_-_MATERIAL"/>
      <sheetName val="Cal_Fto"/>
      <sheetName val="สุขาภิบาล"/>
      <sheetName val="費率"/>
      <sheetName val="減額算出"/>
      <sheetName val="特定工事"/>
      <sheetName val="Kihon-Jiko"/>
      <sheetName val="2-B_5"/>
      <sheetName val="Purchase_Order3"/>
      <sheetName val="Customize_Your_Purchase_Order3"/>
      <sheetName val="DETAIL_3"/>
      <sheetName val="Book_1_Summary2"/>
      <sheetName val="1_(2)2"/>
      <sheetName val="Cavity_Inputs2"/>
      <sheetName val="Cost_Planing_(R)_(2)"/>
      <sheetName val="PSG-NSG_Variance"/>
      <sheetName val="SAN_REDUCED_1"/>
      <sheetName val="Bill_No__2_-_Carpark"/>
      <sheetName val="P7_"/>
      <sheetName val="Quotation"/>
      <sheetName val="covere"/>
      <sheetName val="2-B_6"/>
      <sheetName val="B_+_W_+_B4"/>
      <sheetName val="Grand_summary4"/>
      <sheetName val="A_PRELIMINARIES4"/>
      <sheetName val="Purchase_Order4"/>
      <sheetName val="Customize_Your_Purchase_Order4"/>
      <sheetName val="DETAIL_4"/>
      <sheetName val="1_(2)3"/>
      <sheetName val="Cavity_Inputs3"/>
      <sheetName val="Book_1_Summary3"/>
      <sheetName val="Cost_Planing_(R)_(2)1"/>
      <sheetName val="PSG-NSG_Variance1"/>
      <sheetName val="SAN_REDUCED_11"/>
      <sheetName val="Bill_No__2_-_Carpark1"/>
      <sheetName val="P7_1"/>
      <sheetName val="FR"/>
      <sheetName val="Material"/>
      <sheetName val="2-B_7"/>
      <sheetName val="B_+_W_+_B5"/>
      <sheetName val="Grand_summary5"/>
      <sheetName val="A_PRELIMINARIES5"/>
      <sheetName val="Purchase_Order5"/>
      <sheetName val="Customize_Your_Purchase_Order5"/>
      <sheetName val="DETAIL_5"/>
      <sheetName val="Book_1_Summary4"/>
      <sheetName val="1_(2)4"/>
      <sheetName val="Cavity_Inputs4"/>
      <sheetName val="Cost_Planing_(R)_(2)2"/>
      <sheetName val="PSG-NSG_Variance2"/>
      <sheetName val="SAN_REDUCED_12"/>
      <sheetName val="Bill_No__2_-_Carpark2"/>
      <sheetName val="P7_2"/>
      <sheetName val="ใบ PR "/>
      <sheetName val="Sch 3A"/>
      <sheetName val="Sch 4A"/>
      <sheetName val="Sch 5A"/>
      <sheetName val="Sch 6A"/>
      <sheetName val="data3"/>
      <sheetName val="ค่าวัสดุ 11.01.07"/>
      <sheetName val="ราคาวัสดุวิลล์6"/>
      <sheetName val="N.3"/>
      <sheetName val="FAB별"/>
      <sheetName val="Budget_(Jun_07)1"/>
      <sheetName val="3_-_MATERIAL1"/>
      <sheetName val="Cal_Fto1"/>
      <sheetName val="basic_rate"/>
      <sheetName val="Floor_Area"/>
      <sheetName val="2-B_8"/>
      <sheetName val="B_+_W_+_B6"/>
      <sheetName val="Grand_summary6"/>
      <sheetName val="A_PRELIMINARIES6"/>
      <sheetName val="Purchase_Order6"/>
      <sheetName val="Customize_Your_Purchase_Order6"/>
      <sheetName val="Bill_No__2_-_Carpark3"/>
      <sheetName val="P7_3"/>
      <sheetName val="DETAIL_6"/>
      <sheetName val="1_(2)5"/>
      <sheetName val="Cavity_Inputs5"/>
      <sheetName val="Book_1_Summary5"/>
      <sheetName val="SAN_REDUCED_13"/>
      <sheetName val="Cost_Planing_(R)_(2)3"/>
      <sheetName val="Budget_(Jun_07)2"/>
      <sheetName val="3_-_MATERIAL2"/>
      <sheetName val="Cal_Fto2"/>
      <sheetName val="PSG-NSG_Variance3"/>
      <sheetName val="basic_rate1"/>
      <sheetName val="Floor_Area1"/>
      <sheetName val="Fm-sale "/>
      <sheetName val="SH-G"/>
      <sheetName val="SH-E"/>
      <sheetName val="Sum-sys"/>
      <sheetName val="Detail"/>
      <sheetName val="Scope of work "/>
      <sheetName val="VENDER"/>
      <sheetName val="received net-BG"/>
      <sheetName val="Summary BG Code"/>
      <sheetName val="Data-ac"/>
      <sheetName val="Data-san"/>
      <sheetName val="Data-EE"/>
      <sheetName val="Package 3(Concourse)"/>
      <sheetName val="A1.2"/>
      <sheetName val="Position"/>
      <sheetName val="화재 탐지 설비"/>
      <sheetName val="SOFTSCAPE"/>
      <sheetName val="RC.footing"/>
      <sheetName val="Summary cal"/>
      <sheetName val="รวมราคาทั้งสิ้น"/>
      <sheetName val="금액내역서"/>
      <sheetName val="Weight Bridge"/>
      <sheetName val="入力作成表"/>
      <sheetName val="Ｎｏ.13"/>
      <sheetName val="DI-ESTI"/>
      <sheetName val="KeoThepKhoGOC"/>
      <sheetName val="Fax message"/>
      <sheetName val="Name-list"/>
      <sheetName val="ใบ_PR_"/>
      <sheetName val="ค่าวัสดุ_11_01_07"/>
      <sheetName val="N_3"/>
      <sheetName val="展開日程"/>
      <sheetName val="2-B_9"/>
      <sheetName val="Grand_summary7"/>
      <sheetName val="A_PRELIMINARIES7"/>
      <sheetName val="B_+_W_+_B7"/>
      <sheetName val="Purchase_Order7"/>
      <sheetName val="Customize_Your_Purchase_Order7"/>
      <sheetName val="DETAIL_7"/>
      <sheetName val="1_(2)6"/>
      <sheetName val="Cavity_Inputs6"/>
      <sheetName val="Book_1_Summary6"/>
      <sheetName val="Bill_No__2_-_Carpark4"/>
      <sheetName val="P7_4"/>
      <sheetName val="Cost_Planing_(R)_(2)4"/>
      <sheetName val="PSG-NSG_Variance4"/>
      <sheetName val="SAN_REDUCED_14"/>
      <sheetName val="ค่าวัสดุ_11_01_071"/>
      <sheetName val="N_31"/>
      <sheetName val="apart_ee"/>
      <sheetName val="name"/>
      <sheetName val="AA"/>
      <sheetName val="LOTUS-EE1"/>
      <sheetName val="Budget_(Jun_07)3"/>
      <sheetName val="3_-_MATERIAL3"/>
      <sheetName val="Cal_Fto3"/>
      <sheetName val="basic_rate2"/>
      <sheetName val="Floor_Area2"/>
      <sheetName val="สุขา"/>
      <sheetName val="ราคารวม"/>
      <sheetName val="หมวดงานเตรียมการ"/>
      <sheetName val="หมวดงานวิศวกรรมโครงสร้าง"/>
      <sheetName val="หมวดงานสถาปัตยกรรม"/>
      <sheetName val="หมวดงานภายนอก(FACADE) "/>
      <sheetName val="SUM_ID(ส่วนกลาง)"/>
      <sheetName val="1.LOBBY&amp;WAITING AREA1st"/>
      <sheetName val="2.LIFT HALL1st"/>
      <sheetName val="3.LIFT HALL 2nd-7th"/>
      <sheetName val="4.CORRIDOR(ONZEN)1st"/>
      <sheetName val="5.OFFICE 1st"/>
      <sheetName val="6.FITNESS ROOM 1st"/>
      <sheetName val="7.ONZEN ROOM 1st"/>
      <sheetName val="8.TOILET ELEMENT(WC1,2)1st"/>
      <sheetName val="9.MAID'S&amp;WC.G1"/>
      <sheetName val="SUM_ID(ห้องพัก)"/>
      <sheetName val="1.TYPE A1"/>
      <sheetName val="2.TYPE A1M"/>
      <sheetName val="3.TYPE B1"/>
      <sheetName val="4.TYPE B1M"/>
      <sheetName val="วัสดุ"/>
      <sheetName val="BOQ หมวดงานอลูมิเนียม"/>
      <sheetName val="Sch_3A"/>
      <sheetName val="Sch_4A"/>
      <sheetName val="Sch_5A"/>
      <sheetName val="Sch_6A"/>
      <sheetName val="Package_3(Concourse)"/>
      <sheetName val="Fm-sale_"/>
      <sheetName val="Scope_of_work_"/>
      <sheetName val="received_net-BG"/>
      <sheetName val="Summary_BG_Code"/>
      <sheetName val="2-B_10"/>
      <sheetName val="Grand_summary8"/>
      <sheetName val="A_PRELIMINARIES8"/>
      <sheetName val="B_+_W_+_B8"/>
      <sheetName val="Purchase_Order8"/>
      <sheetName val="Customize_Your_Purchase_Order8"/>
      <sheetName val="DETAIL_8"/>
      <sheetName val="1_(2)7"/>
      <sheetName val="Cavity_Inputs7"/>
      <sheetName val="Book_1_Summary7"/>
      <sheetName val="Bill_No__2_-_Carpark5"/>
      <sheetName val="P7_5"/>
      <sheetName val="Cost_Planing_(R)_(2)5"/>
      <sheetName val="PSG-NSG_Variance5"/>
      <sheetName val="Budget_(Jun_07)4"/>
      <sheetName val="3_-_MATERIAL4"/>
      <sheetName val="Cal_Fto4"/>
      <sheetName val="SAN_REDUCED_15"/>
      <sheetName val="Floor_Area3"/>
      <sheetName val="basic_rate3"/>
      <sheetName val="Sch_3A1"/>
      <sheetName val="Sch_4A1"/>
      <sheetName val="Sch_5A1"/>
      <sheetName val="Sch_6A1"/>
      <sheetName val="Package_3(Concourse)1"/>
      <sheetName val="ใบ_PR_1"/>
      <sheetName val="Fm-sale_1"/>
      <sheetName val="Scope_of_work_1"/>
      <sheetName val="received_net-BG1"/>
      <sheetName val="Summary_BG_Code1"/>
      <sheetName val="code"/>
      <sheetName val="Mock up "/>
      <sheetName val="แผนงาน"/>
      <sheetName val="TOWER B"/>
      <sheetName val="ปก"/>
      <sheetName val="ปก1"/>
      <sheetName val="Data"/>
      <sheetName val="I-slab"/>
      <sheetName val="重量 (2)"/>
      <sheetName val="โครงสร้าง"/>
      <sheetName val="สถาปัตยกรรม"/>
      <sheetName val="SN "/>
      <sheetName val="EE"/>
      <sheetName val="Sheet2"/>
      <sheetName val="SN"/>
      <sheetName val="Back Up โครงสร้าง"/>
      <sheetName val="0006group-A(1-1)"/>
      <sheetName val="C3"/>
      <sheetName val=" GULF"/>
      <sheetName val="BQ ARS"/>
      <sheetName val="LOAN-SGF"/>
      <sheetName val="S0"/>
      <sheetName val="CashFlow"/>
      <sheetName val="Area Summary"/>
      <sheetName val="Ratios"/>
      <sheetName val="total components with Rates"/>
      <sheetName val="FS"/>
      <sheetName val=" Duct BOQ"/>
      <sheetName val="Vent Table  "/>
      <sheetName val="VRVII's price"/>
      <sheetName val="Split's price"/>
      <sheetName val="Duct's price"/>
      <sheetName val="Ven. Fan"/>
      <sheetName val="Norm Std(Split)"/>
      <sheetName val="Norm Std(Package)"/>
      <sheetName val="Duct"/>
      <sheetName val="Cap Split (SHC)"/>
      <sheetName val="Cap Split (TOHC)"/>
      <sheetName val="Costing (VRV II )"/>
      <sheetName val="Cost (VRV II)"/>
      <sheetName val=" VRV Table II "/>
      <sheetName val="VRV II"/>
      <sheetName val="VRV II-M"/>
      <sheetName val="Norm Std(VRV)"/>
      <sheetName val="Costing (VRV III) "/>
      <sheetName val="Cost VRV III"/>
      <sheetName val=" VRV Table  (III)"/>
      <sheetName val="VRV III-M"/>
      <sheetName val="VRV III"/>
      <sheetName val="Safety Switch"/>
      <sheetName val="Costing (Split)"/>
      <sheetName val="cost (Split)"/>
      <sheetName val="Split Table"/>
      <sheetName val="Split"/>
      <sheetName val="Split-M"/>
      <sheetName val="Interior L1_L3"/>
      <sheetName val="BUL-00"/>
      <sheetName val="CONTINGENCY EXPENSE"/>
      <sheetName val="BUL-05(Take off Existing Epoxy)"/>
      <sheetName val="Unit Price"/>
      <sheetName val="D-3"/>
      <sheetName val="Cctmst"/>
      <sheetName val="Main Sum (Hotel &amp; Residences)"/>
      <sheetName val="Furniture"/>
      <sheetName val="ตาราง Unit Rate "/>
      <sheetName val="ตาราง Unit Rate FP"/>
      <sheetName val="wpc2(2)"/>
      <sheetName val="RC_footing"/>
      <sheetName val="Summary_cal"/>
      <sheetName val="RC_footing1"/>
      <sheetName val="Summary_cal1"/>
      <sheetName val="A1_2"/>
      <sheetName val="2-B_11"/>
      <sheetName val="Grand_summary9"/>
      <sheetName val="A_PRELIMINARIES9"/>
      <sheetName val="B_+_W_+_B9"/>
      <sheetName val="Purchase_Order9"/>
      <sheetName val="Customize_Your_Purchase_Order9"/>
      <sheetName val="DETAIL_9"/>
      <sheetName val="1_(2)8"/>
      <sheetName val="Cavity_Inputs8"/>
      <sheetName val="Book_1_Summary8"/>
      <sheetName val="Bill_No__2_-_Carpark6"/>
      <sheetName val="P7_6"/>
      <sheetName val="Cost_Planing_(R)_(2)6"/>
      <sheetName val="PSG-NSG_Variance6"/>
      <sheetName val="SAN_REDUCED_16"/>
      <sheetName val="Floor_Area4"/>
      <sheetName val="Budget_(Jun_07)5"/>
      <sheetName val="3_-_MATERIAL5"/>
      <sheetName val="Cal_Fto5"/>
      <sheetName val="basic_rate4"/>
      <sheetName val="ค่าวัสดุ_11_01_072"/>
      <sheetName val="N_32"/>
      <sheetName val="ใบ_PR_2"/>
      <sheetName val="Sch_3A2"/>
      <sheetName val="Sch_4A2"/>
      <sheetName val="Sch_5A2"/>
      <sheetName val="Sch_6A2"/>
      <sheetName val="Fm-sale_2"/>
      <sheetName val="Scope_of_work_2"/>
      <sheetName val="received_net-BG2"/>
      <sheetName val="Summary_BG_Code2"/>
      <sheetName val="RC_footing2"/>
      <sheetName val="Summary_cal2"/>
      <sheetName val="A1_21"/>
      <sheetName val="2-B_12"/>
      <sheetName val="Grand_summary10"/>
      <sheetName val="A_PRELIMINARIES10"/>
      <sheetName val="B_+_W_+_B10"/>
      <sheetName val="Purchase_Order10"/>
      <sheetName val="Customize_Your_Purchase_Order10"/>
      <sheetName val="DETAIL_10"/>
      <sheetName val="1_(2)9"/>
      <sheetName val="Cavity_Inputs9"/>
      <sheetName val="Book_1_Summary9"/>
      <sheetName val="Bill_No__2_-_Carpark7"/>
      <sheetName val="P7_7"/>
      <sheetName val="Cost_Planing_(R)_(2)7"/>
      <sheetName val="PSG-NSG_Variance7"/>
      <sheetName val="SAN_REDUCED_17"/>
      <sheetName val="Floor_Area5"/>
      <sheetName val="Budget_(Jun_07)6"/>
      <sheetName val="3_-_MATERIAL6"/>
      <sheetName val="Cal_Fto6"/>
      <sheetName val="basic_rate5"/>
      <sheetName val="ค่าวัสดุ_11_01_073"/>
      <sheetName val="N_33"/>
      <sheetName val="ใบ_PR_3"/>
      <sheetName val="Sch_3A3"/>
      <sheetName val="Sch_4A3"/>
      <sheetName val="Sch_5A3"/>
      <sheetName val="Sch_6A3"/>
      <sheetName val="Fm-sale_3"/>
      <sheetName val="Scope_of_work_3"/>
      <sheetName val="received_net-BG3"/>
      <sheetName val="Summary_BG_Code3"/>
      <sheetName val="RC_footing3"/>
      <sheetName val="Summary_cal3"/>
      <sheetName val="Package_3(Concourse)2"/>
      <sheetName val="A1_22"/>
      <sheetName val="SUMMARY MEP"/>
      <sheetName val="Prelim"/>
      <sheetName val="Recovered_Sheet1"/>
      <sheetName val="พื้นที่อาคาร"/>
      <sheetName val="SUM - MEP BUILDING"/>
      <sheetName val="Electrical System "/>
      <sheetName val="Commuication System"/>
      <sheetName val="Air Conditioning  System  "/>
      <sheetName val="Sanitary System "/>
      <sheetName val="Fire Protection System "/>
      <sheetName val="Check"/>
      <sheetName val="BOQFinishing"/>
      <sheetName val="ตัดแบ่งกม.ส่งพี่หนุ่ม"/>
      <sheetName val="ใบแจ้งหนี้"/>
      <sheetName val="Grand SUMMARY "/>
      <sheetName val="ค่าใช้จ่ายและแผนการเบิก"/>
      <sheetName val="Grand Summary ( Variation)"/>
      <sheetName val="ค่าใช้จ่ายและแผนการเบิกolan"/>
      <sheetName val="ST work con.M"/>
      <sheetName val="ST work con.carpark"/>
      <sheetName val="ST work M"/>
      <sheetName val="ST work Facad(M) "/>
      <sheetName val="ST work carpark"/>
      <sheetName val="back up arc.Car Park"/>
      <sheetName val="backup str.carpark"/>
      <sheetName val="Grand SUMMARY MEP "/>
      <sheetName val="back up arc. M"/>
      <sheetName val="BOQ arc.M now"/>
      <sheetName val="Fazad+g M"/>
      <sheetName val="M"/>
      <sheetName val="รายการวัสดุ arc.M"/>
      <sheetName val="วัสดุ arc.M"/>
      <sheetName val="BOQ arc.M oliginal"/>
      <sheetName val="Cert"/>
      <sheetName val="Total Price "/>
      <sheetName val="AA-1.01.01 Auto Parking"/>
      <sheetName val="AA-1.02.01 Auto Parking"/>
      <sheetName val="AA-1.02.02 Auto Parking"/>
      <sheetName val="AA-1.02.03 Auto Parking"/>
      <sheetName val="AA-1.03.01 Auto Parking"/>
      <sheetName val="AA-1.03.02 Auto Parking"/>
      <sheetName val="AA-1.03.03 Auto Parking"/>
      <sheetName val="AB-Prelim Cost"/>
      <sheetName val="B-ค่าบำรุงรักษาแบบไม่รวมอะไหล่ "/>
      <sheetName val="C-ค่าบำรุงรักษาแบบรวมอะไหล่ "/>
      <sheetName val="Preliminary"/>
      <sheetName val="SCHEDULE_1"/>
      <sheetName val="SCHEDULE_2"/>
      <sheetName val="SCHEDULE_3"/>
      <sheetName val="liste"/>
      <sheetName val="EFR30696"/>
      <sheetName val="화재_탐지_설비"/>
      <sheetName val="Weight_Bridge"/>
      <sheetName val="Ｎｏ_13"/>
      <sheetName val="Fax_message"/>
      <sheetName val="หมวดงานภายนอก(FACADE)_"/>
      <sheetName val="1_LOBBY&amp;WAITING_AREA1st"/>
      <sheetName val="2_LIFT_HALL1st"/>
      <sheetName val="3_LIFT_HALL_2nd-7th"/>
      <sheetName val="4_CORRIDOR(ONZEN)1st"/>
      <sheetName val="5_OFFICE_1st"/>
      <sheetName val="6_FITNESS_ROOM_1st"/>
      <sheetName val="7_ONZEN_ROOM_1st"/>
      <sheetName val="8_TOILET_ELEMENT(WC1,2)1st"/>
      <sheetName val="9_MAID'S&amp;WC_G1"/>
      <sheetName val="1_TYPE_A1"/>
      <sheetName val="2_TYPE_A1M"/>
      <sheetName val="3_TYPE_B1"/>
      <sheetName val="สรุป"/>
    </sheetNames>
    <sheetDataSet>
      <sheetData sheetId="0"/>
      <sheetData sheetId="1" refreshError="1">
        <row r="1">
          <cell r="A1" t="str">
            <v>Estimate Section</v>
          </cell>
          <cell r="D1" t="str">
            <v>STANDARD UNIT PRICE</v>
          </cell>
          <cell r="I1" t="str">
            <v>Document No.</v>
          </cell>
          <cell r="J1" t="str">
            <v>ME-ES-02</v>
          </cell>
        </row>
        <row r="2">
          <cell r="A2" t="str">
            <v>Part-2  Mechanical</v>
          </cell>
          <cell r="B2" t="str">
            <v>Description</v>
          </cell>
          <cell r="D2" t="str">
            <v>Section 2.2 Fixtures</v>
          </cell>
          <cell r="E2" t="str">
            <v>Amount</v>
          </cell>
          <cell r="F2" t="str">
            <v>Item 2.2.6 Fire Protection Accessories</v>
          </cell>
          <cell r="G2" t="str">
            <v>Remark</v>
          </cell>
          <cell r="I2" t="str">
            <v>Issue No.</v>
          </cell>
          <cell r="J2" t="str">
            <v>01</v>
          </cell>
          <cell r="K2" t="str">
            <v>Issue Date</v>
          </cell>
          <cell r="L2">
            <v>36251</v>
          </cell>
        </row>
        <row r="3">
          <cell r="A3" t="str">
            <v>OWNER  :  TRI PETCH ISUZU SALES CO.,LTD.</v>
          </cell>
          <cell r="B3" t="str">
            <v>Splinkler Head</v>
          </cell>
          <cell r="C3" t="str">
            <v>Splinkler Head</v>
          </cell>
          <cell r="D3" t="str">
            <v>Splinkler Head</v>
          </cell>
          <cell r="E3" t="str">
            <v>Splinkler Head</v>
          </cell>
          <cell r="F3" t="str">
            <v>Fire Extinguisher</v>
          </cell>
          <cell r="G3" t="str">
            <v>Fire Extinguisher</v>
          </cell>
          <cell r="H3" t="str">
            <v>Fire Extinguisher</v>
          </cell>
          <cell r="I3" t="str">
            <v>Fire Extinguisher</v>
          </cell>
          <cell r="J3" t="str">
            <v>Fire Extinguisher</v>
          </cell>
          <cell r="K3" t="str">
            <v>Alarm Gong</v>
          </cell>
        </row>
        <row r="4">
          <cell r="B4" t="str">
            <v>Glass Bulb</v>
          </cell>
          <cell r="C4" t="str">
            <v>Glass Bulb</v>
          </cell>
          <cell r="D4" t="str">
            <v>Glass Bulb</v>
          </cell>
          <cell r="E4" t="str">
            <v xml:space="preserve">Concealed </v>
          </cell>
          <cell r="F4" t="str">
            <v>Dry Chemical</v>
          </cell>
          <cell r="G4" t="str">
            <v>CO2</v>
          </cell>
          <cell r="H4" t="str">
            <v>CO2</v>
          </cell>
          <cell r="I4" t="str">
            <v>CO2</v>
          </cell>
          <cell r="J4" t="str">
            <v>CO2</v>
          </cell>
          <cell r="K4" t="str">
            <v>w/ Trim Gong</v>
          </cell>
        </row>
        <row r="5">
          <cell r="A5" t="str">
            <v>ITEM</v>
          </cell>
          <cell r="B5" t="str">
            <v>1/2" Orifice</v>
          </cell>
          <cell r="C5" t="str">
            <v>1/2" Orifice</v>
          </cell>
          <cell r="D5" t="str">
            <v>1/2" Orifice</v>
          </cell>
          <cell r="E5" t="str">
            <v>1/2" Orifice</v>
          </cell>
          <cell r="F5" t="str">
            <v>10LB</v>
          </cell>
          <cell r="G5" t="str">
            <v>10LB</v>
          </cell>
          <cell r="H5" t="str">
            <v>15LB</v>
          </cell>
          <cell r="I5" t="str">
            <v>20LB</v>
          </cell>
          <cell r="J5" t="str">
            <v>50LB</v>
          </cell>
          <cell r="K5" t="str">
            <v>Retard Chamber</v>
          </cell>
        </row>
        <row r="6">
          <cell r="B6" t="str">
            <v>1/2" NPT</v>
          </cell>
          <cell r="C6" t="str">
            <v>1/2" NPT</v>
          </cell>
          <cell r="D6" t="str">
            <v>1/2" NPT</v>
          </cell>
          <cell r="E6" t="str">
            <v>1/2" NPT</v>
          </cell>
          <cell r="F6" t="str">
            <v>4A : 60B : C</v>
          </cell>
          <cell r="G6" t="str">
            <v>10B : C</v>
          </cell>
          <cell r="H6" t="str">
            <v>10B : C</v>
          </cell>
          <cell r="I6" t="str">
            <v>10B : C</v>
          </cell>
          <cell r="J6" t="str">
            <v>20B : 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 refreshError="1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 refreshError="1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 refreshError="1"/>
      <sheetData sheetId="226"/>
      <sheetData sheetId="227"/>
      <sheetData sheetId="228" refreshError="1"/>
      <sheetData sheetId="229"/>
      <sheetData sheetId="230"/>
      <sheetData sheetId="231"/>
      <sheetData sheetId="232"/>
      <sheetData sheetId="233" refreshError="1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 refreshError="1"/>
      <sheetData sheetId="303" refreshError="1"/>
      <sheetData sheetId="304"/>
      <sheetData sheetId="305"/>
      <sheetData sheetId="306"/>
      <sheetData sheetId="307"/>
      <sheetData sheetId="308"/>
      <sheetData sheetId="309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/>
      <sheetData sheetId="351"/>
      <sheetData sheetId="352"/>
      <sheetData sheetId="353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 refreshError="1"/>
      <sheetData sheetId="439" refreshError="1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 refreshError="1"/>
      <sheetData sheetId="503" refreshError="1"/>
      <sheetData sheetId="50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 REDUCED 1"/>
      <sheetName val="SAN REDUCED 1"/>
      <sheetName val="Sheet1"/>
      <sheetName val="Sheet2"/>
      <sheetName val="Sheet3"/>
      <sheetName val="General"/>
      <sheetName val="splinkler"/>
      <sheetName val="covere"/>
      <sheetName val="AC_REDUCED_1"/>
      <sheetName val="SAN_REDUCED_1"/>
      <sheetName val="SAN-CC"/>
      <sheetName val="(B)Direct"/>
      <sheetName val="BASE"/>
      <sheetName val="รวมราคาทั้งสิ้น"/>
      <sheetName val="Quotation"/>
      <sheetName val="Item 1-13"/>
      <sheetName val="Bill No. 2 - Carpark"/>
      <sheetName val="Manpower"/>
      <sheetName val="Total"/>
      <sheetName val="Unit rate Architecture"/>
      <sheetName val="RC.footing"/>
      <sheetName val="STMspry"/>
      <sheetName val="PsychroData"/>
      <sheetName val="ELEC "/>
      <sheetName val=" SST72~Shelter"/>
      <sheetName val="เหล็ก RB, DB"/>
      <sheetName val="โครงสร้าง"/>
      <sheetName val="สรุปราคาค่าก่อสร้าง"/>
      <sheetName val="Shc"/>
      <sheetName val="A"/>
      <sheetName val="B"/>
      <sheetName val="C"/>
      <sheetName val="F"/>
      <sheetName val="K"/>
      <sheetName val="J"/>
      <sheetName val="BG (R10)"/>
      <sheetName val="Kentokai Code C From"/>
      <sheetName val="Sum"/>
      <sheetName val="sum BG1"/>
      <sheetName val="CHW(1)"/>
      <sheetName val="CHW (2)"/>
      <sheetName val="CA(1)"/>
      <sheetName val="CA(2)"/>
      <sheetName val="F (1)"/>
      <sheetName val="F (2)"/>
      <sheetName val="Toilet-D (1)"/>
      <sheetName val="Toilet-D (2)"/>
      <sheetName val="Ref.(1)"/>
      <sheetName val="Ref.(2)"/>
      <sheetName val="D AC-(1)"/>
      <sheetName val="RO (1)"/>
      <sheetName val="RO (2)"/>
      <sheetName val="Recycle (1)"/>
      <sheetName val="Recycle (2)"/>
      <sheetName val="PCW(1)"/>
      <sheetName val="Sa(1)"/>
      <sheetName val="Sa(2)"/>
      <sheetName val="SC Duct (1)"/>
      <sheetName val="SC Duct (2)"/>
      <sheetName val="PCW (2)"/>
      <sheetName val="Process D(1)"/>
      <sheetName val="Process D(2)"/>
      <sheetName val="CW (1)"/>
      <sheetName val="CW (2)"/>
      <sheetName val="AC_REDUCED_12"/>
      <sheetName val="SAN_REDUCED_12"/>
      <sheetName val="AC_REDUCED_11"/>
      <sheetName val="SAN_REDUCED_11"/>
      <sheetName val="Book 1 Summary"/>
      <sheetName val="Mat"/>
      <sheetName val="Cost Planing (R) (2)"/>
      <sheetName val="Footing Work"/>
      <sheetName val="Concourse-C"/>
      <sheetName val=""/>
      <sheetName val="SUMMARY"/>
      <sheetName val="summary1-3"/>
      <sheetName val="summary1-2"/>
      <sheetName val="S0"/>
      <sheetName val="1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T RATE COMPARISON"/>
      <sheetName val="QUANTITY COMPARISON"/>
      <sheetName val="Substructure"/>
    </sheetNames>
    <sheetDataSet>
      <sheetData sheetId="0" refreshError="1"/>
      <sheetData sheetId="1"/>
      <sheetData sheetId="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1P2 Cover"/>
      <sheetName val="Book 1 Summary"/>
      <sheetName val="Preliminaries"/>
      <sheetName val="Design"/>
      <sheetName val="Warranties Rate Only"/>
      <sheetName val="RC.footing"/>
      <sheetName val="EXF"/>
      <sheetName val="bonusL"/>
      <sheetName val="BOQ"/>
      <sheetName val="Civil-Arch Work"/>
      <sheetName val="BK.Eq&amp;Labour"/>
      <sheetName val="BK Unit Rate"/>
      <sheetName val="ปริมาณวัสดุ"/>
      <sheetName val="ปริมาณรวม"/>
      <sheetName val="Equipment"/>
      <sheetName val="B1P2_Cover"/>
      <sheetName val="Book_1_Summary"/>
      <sheetName val="Warranties_Rate_Only"/>
      <sheetName val="RC_footing"/>
      <sheetName val="B1P2_Cover2"/>
      <sheetName val="Book_1_Summary2"/>
      <sheetName val="Warranties_Rate_Only2"/>
      <sheetName val="RC_footing2"/>
      <sheetName val="B1P2_Cover1"/>
      <sheetName val="Book_1_Summary1"/>
      <sheetName val="Warranties_Rate_Only1"/>
      <sheetName val="RC_footing1"/>
      <sheetName val="List"/>
      <sheetName val="Manpower"/>
      <sheetName val="B1 P2 BQ Book 01 Summary etcPTC"/>
      <sheetName val="Civil-Arch_Work"/>
      <sheetName val="BK_Eq&amp;Labour"/>
      <sheetName val="BK_Unit_Rate"/>
      <sheetName val="Factor_F_Data"/>
      <sheetName val="Factor F Data"/>
      <sheetName val="LITF"/>
      <sheetName val="DETAIL "/>
      <sheetName val="F&amp;S"/>
      <sheetName val="DATA"/>
      <sheetName val="splinkler"/>
      <sheetName val="NEW-PANEL"/>
      <sheetName val="Purchase Order"/>
      <sheetName val="Customize Your Purchase Order"/>
      <sheetName val="Cost Data"/>
      <sheetName val="LIST 200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집계표_OPTION_"/>
      <sheetName val="당초"/>
      <sheetName val="단가(자재)"/>
      <sheetName val="단가(노임)"/>
      <sheetName val="기초목록"/>
      <sheetName val="노임단가"/>
      <sheetName val="???"/>
      <sheetName val="예산"/>
      <sheetName val="VC2 10.99"/>
      <sheetName val="BQMPALOC"/>
      <sheetName val="KP1590_E"/>
      <sheetName val="inter"/>
      <sheetName val="Sheet1"/>
      <sheetName val="영업2"/>
      <sheetName val="1월"/>
      <sheetName val="ERECIN"/>
      <sheetName val="INPUT DATA"/>
      <sheetName val="영업3"/>
      <sheetName val="공문"/>
      <sheetName val="금액내역서"/>
      <sheetName val="BQ_Utl_Off"/>
      <sheetName val="??"/>
      <sheetName val="»ê±Ù"/>
      <sheetName val="연돌일위집계"/>
      <sheetName val="갑지"/>
      <sheetName val="BD集計用"/>
      <sheetName val="Final(1)summary"/>
      <sheetName val="집계표 (25,26ဩ"/>
      <sheetName val="DESCRIPTION"/>
      <sheetName val="95삼성급(본사)"/>
      <sheetName val="수입"/>
      <sheetName val="Form 0"/>
      <sheetName val="COVER"/>
      <sheetName val="12CGOU"/>
      <sheetName val="경영혁신본부"/>
      <sheetName val="___"/>
      <sheetName val="세금자료"/>
      <sheetName val="Form D-1"/>
      <sheetName val="Form B-1"/>
      <sheetName val="Form F-1"/>
      <sheetName val="Assist(B-1)"/>
      <sheetName val="Form A"/>
      <sheetName val="General Data"/>
      <sheetName val="__"/>
      <sheetName val="LABOR &amp; 자재"/>
      <sheetName val="제작도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입출재고현황 (2)"/>
      <sheetName val="SANDAN"/>
      <sheetName val="뜃맟뭁돽띿맟?-BLDG"/>
      <sheetName val="CB"/>
      <sheetName val="DHEQSUPT"/>
      <sheetName val="SALA-002"/>
      <sheetName val="DRUM"/>
      <sheetName val="eq_data"/>
      <sheetName val="TTL"/>
      <sheetName val="간접비 총괄"/>
      <sheetName val="주간기성"/>
      <sheetName val="INPUT_DATA"/>
      <sheetName val="General_Data"/>
      <sheetName val="집계표_(25,26ဩ"/>
      <sheetName val="Form_0"/>
      <sheetName val="노임단가표"/>
      <sheetName val="ESCON"/>
      <sheetName val="뜃맟뭁돽띿맟_-BLDG"/>
      <sheetName val="기성내역"/>
      <sheetName val="POWER"/>
      <sheetName val="IN"/>
      <sheetName val="M-EQPT-Z"/>
      <sheetName val="3.공통공사대비"/>
      <sheetName val="???(OPTION)"/>
      <sheetName val="B"/>
      <sheetName val="Price Schedule"/>
      <sheetName val="간접비내역-1"/>
      <sheetName val="Lup2"/>
      <sheetName val="당진1,2호기전선관설치및접지4차공사내역서-을지"/>
      <sheetName val="내역서 耰&quot;_x0000__x0000_"/>
      <sheetName val="_x0008_"/>
      <sheetName val="비교검토"/>
      <sheetName val="내역ࠜĀ_x0000_M4)"/>
      <sheetName val="h-013211-2"/>
      <sheetName val="BOROUGE2"/>
      <sheetName val="PRICES"/>
      <sheetName val="INSTR"/>
      <sheetName val="合成単価作成表-BLDG"/>
      <sheetName val="CAL."/>
      <sheetName val="EQT-ESTN"/>
      <sheetName val="???¡§????"/>
      <sheetName val="????¢ç¢®¡¿????"/>
      <sheetName val="??????????¢ç??????"/>
      <sheetName val="???????¢ç¢®¢¯????"/>
      <sheetName val="???????®¡¿????"/>
      <sheetName val="??????????????????"/>
      <sheetName val="Rate Analysis"/>
      <sheetName val="F4-F7"/>
      <sheetName val="표지"/>
      <sheetName val="Q&amp;pl-V"/>
      <sheetName val="찍기"/>
      <sheetName val="실행"/>
      <sheetName val="Cash2"/>
      <sheetName val="Z"/>
      <sheetName val="WE'T"/>
      <sheetName val="물량"/>
      <sheetName val="WEIGHT LIST"/>
      <sheetName val="산#2-1 (2)"/>
      <sheetName val="POL6차-PIPING"/>
      <sheetName val="산#3-1"/>
      <sheetName val="BEND LOSS"/>
      <sheetName val="EQUIPMENT -2"/>
      <sheetName val="EQUIP"/>
      <sheetName val="공사비 내역 (가)"/>
      <sheetName val="CTEMCOST"/>
      <sheetName val="내역서 耰&quot;??"/>
      <sheetName val="24V"/>
      <sheetName val="내역"/>
      <sheetName val="단면 (2)"/>
      <sheetName val="A"/>
      <sheetName val="6PILE  (돌출)"/>
      <sheetName val="Static Equip"/>
      <sheetName val="CAT_5"/>
      <sheetName val="Form A "/>
      <sheetName val="jobhist"/>
      <sheetName val="LEGEND"/>
      <sheetName val="내역ࠜĀ_x005f_x0000_M4)"/>
      <sheetName val="PROCURE"/>
      <sheetName val="당초내역서"/>
      <sheetName val="내역ࠜĀ"/>
      <sheetName val="내역서 耰&quot;_x005f_x0000__x005f_x0000_"/>
      <sheetName val="_x005f_x0008_"/>
      <sheetName val="SOURCE"/>
      <sheetName val="___(OPTION)"/>
      <sheetName val="___¡§____"/>
      <sheetName val="____¢ç¢®¡¿____"/>
      <sheetName val="__________¢ç______"/>
      <sheetName val="_______¢ç¢®¢¯____"/>
      <sheetName val="_______®¡¿____"/>
      <sheetName val="__________________"/>
      <sheetName val="Sheet6"/>
      <sheetName val="갑지(추정)"/>
      <sheetName val="ELEC_DCI"/>
      <sheetName val="INST_DCI"/>
      <sheetName val="KUWATI(Total)_1"/>
      <sheetName val="OPTION_21"/>
      <sheetName val="OPTION_31"/>
      <sheetName val="집계표_(TOTAL)1"/>
      <sheetName val="집계표_(CIVIL-23)1"/>
      <sheetName val="집계표_(FGRU)1"/>
      <sheetName val="집계표_(25,26)1"/>
      <sheetName val="집계표_(MEROX)1"/>
      <sheetName val="집계표_(NITROGEN)1"/>
      <sheetName val="집계표_(M4)1"/>
      <sheetName val="집계표_(CIVIL4)1"/>
      <sheetName val="집계표_(CIVIL6)1"/>
      <sheetName val="집계표_(CIVIL7)1"/>
      <sheetName val="내역서(DEMO_TOTAL)1"/>
      <sheetName val="내역서_(CIVIL-23)1"/>
      <sheetName val="내역서_(fgru)1"/>
      <sheetName val="내역서_(25&amp;26)1"/>
      <sheetName val="내역서_(MEROX)1"/>
      <sheetName val="내역서_(NITROGEN)1"/>
      <sheetName val="내역서_(M4)1"/>
      <sheetName val="내역서_(CIVIL-4)1"/>
      <sheetName val="내역서_(CIVIL-6)1"/>
      <sheetName val="내역서_(CIVIL-7)1"/>
      <sheetName val="2002년_현장공사비_국내_실적1"/>
      <sheetName val="2003년국내현장공사비_실적1"/>
      <sheetName val="VC2_10_991"/>
      <sheetName val="INPUT_DATA1"/>
      <sheetName val="집계표_(25,26ဩ1"/>
      <sheetName val="Form_01"/>
      <sheetName val="General_Data1"/>
      <sheetName val="Form_D-1"/>
      <sheetName val="Form_B-1"/>
      <sheetName val="Form_F-1"/>
      <sheetName val="Form_A"/>
      <sheetName val="LABOR_&amp;_자재"/>
      <sheetName val="입출재고현황_(2)"/>
      <sheetName val="3_공통공사대비"/>
      <sheetName val="DATA"/>
      <sheetName val="Compare"/>
      <sheetName val="3.Breakdown Direct Paint"/>
      <sheetName val="Spl"/>
      <sheetName val="BID"/>
      <sheetName val="Quantity"/>
      <sheetName val="내역서 耰&quot;__"/>
      <sheetName val="Summary Sheets"/>
      <sheetName val="국내"/>
      <sheetName val="°ßÀûÁ¶°Ç"/>
      <sheetName val="´ëºñÇ¥"/>
      <sheetName val="Áý°èÇ¥ (TOTAL)"/>
      <sheetName val="Áý°èÇ¥ (CIVIL-23)"/>
      <sheetName val="Áý°èÇ¥ (FGRU)"/>
      <sheetName val="Áý°èÇ¥ (25,26)"/>
      <sheetName val="Áý°èÇ¥ (MEROX)"/>
      <sheetName val="Áý°èÇ¥ (NITROGEN)"/>
      <sheetName val="Áý°èÇ¥ (M4)"/>
      <sheetName val="Áý°èÇ¥ (CIVIL4)"/>
      <sheetName val="Áý°èÇ¥ (CIVIL6)"/>
      <sheetName val="Áý°èÇ¥ (CIVIL7)"/>
      <sheetName val="³»¿ª¼­(DEMO TOTAL)"/>
      <sheetName val="³»¿ª¼­ (CIVIL-23)"/>
      <sheetName val="³»¿ª¼­ (fgru)"/>
      <sheetName val="³»¿ª¼­ (25&amp;26)"/>
      <sheetName val="³»¿ª¼­ (MEROX)"/>
      <sheetName val="³»¿ª¼­ (NITROGEN)"/>
      <sheetName val="³»¿ª¼­ (M4)"/>
      <sheetName val="³»¿ª¼­ (CIVIL-4)"/>
      <sheetName val="³»¿ª¼­ (CIVIL-6)"/>
      <sheetName val="³»¿ª¼­ (CIVIL-7)"/>
      <sheetName val="Áý°èÇ¥(OPTION)"/>
      <sheetName val="2002³â ÇöÀå°ø»çºñ ±¹³» ½ÇÀû"/>
      <sheetName val="2003³â±¹³»ÇöÀå°ø»çºñ ½ÇÀû"/>
      <sheetName val="내역ࠜĀ_x005f_x005f_x005f_x0000_M4)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간접비_총괄"/>
      <sheetName val="Price_Schedule"/>
      <sheetName val="내역서_耰&quot;"/>
      <sheetName val=""/>
      <sheetName val="EQUIPMENT_-2"/>
      <sheetName val="CAL_"/>
      <sheetName val="Rate_Analysis"/>
      <sheetName val="내역서_耰&quot;??"/>
      <sheetName val="PBS"/>
      <sheetName val="내역ࠜĀ?M4)"/>
      <sheetName val="고압수량(철거)"/>
      <sheetName val="기계내역서"/>
      <sheetName val="경영혁신본뷀"/>
      <sheetName val="electrical"/>
      <sheetName val="2.2 STAFF Scedule"/>
      <sheetName val="입력시트"/>
      <sheetName val="BCPAB"/>
      <sheetName val="갑지1"/>
      <sheetName val="내역서 耰&quot;_x005f_x005f_x005f_x0000__x005f_x005f_x0000"/>
      <sheetName val="_x005f_x005f_x005f_x0008_"/>
      <sheetName val="AREA"/>
      <sheetName val="바닥판"/>
      <sheetName val="TYPE1"/>
      <sheetName val="철근량"/>
      <sheetName val="토목주소"/>
      <sheetName val="프랜트면허"/>
      <sheetName val="역T형"/>
      <sheetName val="PILE"/>
      <sheetName val="Man Hole"/>
      <sheetName val="대로근거"/>
      <sheetName val="중로근거"/>
      <sheetName val="PRO_DCI"/>
      <sheetName val="HVAC_DCI"/>
      <sheetName val="PIPE_DCI"/>
      <sheetName val="일위대가표"/>
      <sheetName val="조건표"/>
      <sheetName val="일위대가"/>
      <sheetName val="내역표지"/>
      <sheetName val="산출2-기기동력"/>
      <sheetName val="40총괄"/>
      <sheetName val="40집계"/>
      <sheetName val="30신설일위대가"/>
      <sheetName val="30집계표"/>
      <sheetName val="NSCP견적물량"/>
      <sheetName val="공사비예산서(토목분)"/>
      <sheetName val="float&amp;bear"/>
      <sheetName val="Kfracture"/>
      <sheetName val="EQUIPOS"/>
      <sheetName val="직재"/>
      <sheetName val="I一般比"/>
      <sheetName val="7. 월별투입내역서"/>
      <sheetName val="견적"/>
      <sheetName val="9906"/>
      <sheetName val="계측 내역서"/>
      <sheetName val="내역ࠜĀ_M4)"/>
      <sheetName val="내역서_耰&quot;__"/>
      <sheetName val="내역ࠜĀ_x005f_x005f_x005f_x005f_x005f_x005f_x005f_x0000_M4"/>
      <sheetName val="내역서 耰&quot;_x005f_x005f_x005f_x005f_x005f_x005f_x005f_x0000_"/>
      <sheetName val="_x005f_x005f_x005f_x005f_x005f_x005f_x005f_x0008_"/>
      <sheetName val="Insts"/>
      <sheetName val="Vind - BtB"/>
      <sheetName val="LV induction motors"/>
      <sheetName val="인원계획"/>
      <sheetName val="BSD (2)"/>
      <sheetName val="CIVIL"/>
      <sheetName val="ERECT"/>
      <sheetName val="PROSUM"/>
      <sheetName val="Sheet1 (2)"/>
      <sheetName val="수로보호공"/>
      <sheetName val="데이타"/>
      <sheetName val="식재인부"/>
      <sheetName val="MP MOB"/>
      <sheetName val="SummaryC"/>
      <sheetName val="Detail"/>
      <sheetName val="BM DATA SHEET"/>
      <sheetName val="입찰품의서"/>
      <sheetName val="인부신상자료"/>
      <sheetName val="cable-data"/>
      <sheetName val="Z- GENERAL PRICE SUMMARY"/>
      <sheetName val=" Estimate  "/>
      <sheetName val="T 3"/>
      <sheetName val="Piping_물량_정리_"/>
      <sheetName val="KUWATI(Total)_2"/>
      <sheetName val="집계표_(TOTAL)2"/>
      <sheetName val="집계표_(CIVIL-23)2"/>
      <sheetName val="집계표_(FGRU)2"/>
      <sheetName val="집계표_(25,26)2"/>
      <sheetName val="집계표_(MEROX)2"/>
      <sheetName val="집계표_(NITROGEN)2"/>
      <sheetName val="집계표_(M4)2"/>
      <sheetName val="집계표_(CIVIL4)2"/>
      <sheetName val="집계표_(CIVIL6)2"/>
      <sheetName val="집계표_(CIVIL7)2"/>
      <sheetName val="내역서(DEMO_TOTAL)2"/>
      <sheetName val="내역서_(CIVIL-23)2"/>
      <sheetName val="내역서_(fgru)2"/>
      <sheetName val="내역서_(25&amp;26)2"/>
      <sheetName val="내역서_(MEROX)2"/>
      <sheetName val="내역서_(NITROGEN)2"/>
      <sheetName val="내역서_(M4)2"/>
      <sheetName val="내역서_(CIVIL-4)2"/>
      <sheetName val="내역서_(CIVIL-6)2"/>
      <sheetName val="내역서_(CIVIL-7)2"/>
      <sheetName val="OPTION_22"/>
      <sheetName val="OPTION_32"/>
      <sheetName val="2002년_현장공사비_국내_실적2"/>
      <sheetName val="2003년국내현장공사비_실적2"/>
      <sheetName val="VC2_10_992"/>
      <sheetName val="KUWATI(Total)_3"/>
      <sheetName val="집계표_(TOTAL)3"/>
      <sheetName val="집계표_(CIVIL-23)3"/>
      <sheetName val="집계표_(FGRU)3"/>
      <sheetName val="집계표_(25,26)3"/>
      <sheetName val="집계표_(MEROX)3"/>
      <sheetName val="집계표_(NITROGEN)3"/>
      <sheetName val="집계표_(M4)3"/>
      <sheetName val="집계표_(CIVIL4)3"/>
      <sheetName val="집계표_(CIVIL6)3"/>
      <sheetName val="집계표_(CIVIL7)3"/>
      <sheetName val="내역서(DEMO_TOTAL)3"/>
      <sheetName val="내역서_(CIVIL-23)3"/>
      <sheetName val="내역서_(fgru)3"/>
      <sheetName val="내역서_(25&amp;26)3"/>
      <sheetName val="내역서_(MEROX)3"/>
      <sheetName val="내역서_(NITROGEN)3"/>
      <sheetName val="내역서_(M4)3"/>
      <sheetName val="내역서_(CIVIL-4)3"/>
      <sheetName val="내역서_(CIVIL-6)3"/>
      <sheetName val="내역서_(CIVIL-7)3"/>
      <sheetName val="OPTION_23"/>
      <sheetName val="OPTION_33"/>
      <sheetName val="2002년_현장공사비_국내_실적3"/>
      <sheetName val="2003년국내현장공사비_실적3"/>
      <sheetName val="VC2_10_993"/>
      <sheetName val="Direct"/>
      <sheetName val="FORM-12"/>
      <sheetName val="AILC004"/>
      <sheetName val="HORI. VESSEL"/>
      <sheetName val="PI"/>
      <sheetName val="EQUIP LIST"/>
      <sheetName val="TDTKP"/>
      <sheetName val="DK-KH"/>
      <sheetName val="내역서"/>
      <sheetName val="Sheet4"/>
      <sheetName val="cable"/>
      <sheetName val="Form B"/>
      <sheetName val="Resumen"/>
      <sheetName val="Precios Unitarios"/>
      <sheetName val="배관내역"/>
      <sheetName val="Administrative Prices"/>
      <sheetName val="Calc"/>
      <sheetName val="WBS 44"/>
      <sheetName val="WBS 41"/>
      <sheetName val="Precios por Administración"/>
      <sheetName val="Subcon A"/>
      <sheetName val="_x0002__x0000_뻘N_x0000__x0000__x0001_ࠀ역서"/>
      <sheetName val="M_DB"/>
      <sheetName val="DB@Acess"/>
      <sheetName val="집계표"/>
      <sheetName val="변경집계표"/>
      <sheetName val="수주추정"/>
      <sheetName val="Q-7100-001"/>
      <sheetName val="trf(36%)"/>
      <sheetName val="All_2"/>
      <sheetName val="실행집계"/>
      <sheetName val="breakdown of wage rate"/>
      <sheetName val="Indirect Cost"/>
      <sheetName val="Unit"/>
      <sheetName val="내역ࠜĀ_x005f_x005f_x005f_x005f_x005f_x005f_x005f_x005f_x0"/>
      <sheetName val="내역서 耰&quot;_x005f_x005f_x005f_x005f_x005f_x005f_x005f_x005f_"/>
      <sheetName val="_x005f_x005f_x005f_x005f_x005f_x005f_x005f_x005f_x005f_x005f_"/>
      <sheetName val="BATCH"/>
      <sheetName val="Monthly Load"/>
      <sheetName val="Weekly Load"/>
      <sheetName val="내역서 (∮ἀ嘆ɶ_x0000_᠀㬁_x0000_"/>
      <sheetName val="당초_xd8b4_∸ἀ"/>
      <sheetName val="sum"/>
      <sheetName val="Summary"/>
      <sheetName val="Lstsub"/>
      <sheetName val="Hot"/>
      <sheetName val="수량집계"/>
      <sheetName val="총괄집계표"/>
      <sheetName val="Cal"/>
      <sheetName val="97 사업추정(WEKI)"/>
      <sheetName val="Eq. Mobilization"/>
      <sheetName val="DCS"/>
      <sheetName val="FWBS7000,8000"/>
      <sheetName val="ANALYSER"/>
      <sheetName val="총괄표"/>
      <sheetName val="Material Selections"/>
      <sheetName val="출금실적"/>
      <sheetName val="경영현황"/>
      <sheetName val="일일총괄"/>
      <sheetName val="[SANDAN.XLS??"/>
      <sheetName val="RFP002"/>
      <sheetName val="COVER-P"/>
      <sheetName val="criteria"/>
      <sheetName val="품셈"/>
      <sheetName val="Basic_Rate"/>
      <sheetName val="appendix_2_5_final_accounts"/>
      <sheetName val="Format"/>
      <sheetName val="Labour"/>
      <sheetName val="Material"/>
      <sheetName val="Sheet1_(2)"/>
      <sheetName val="BREAKDOWN(철거설치)"/>
      <sheetName val="Piping BQ for one turbine"/>
      <sheetName val="금융"/>
      <sheetName val="INPUT_DATA2"/>
      <sheetName val="집계표_(25,26ဩ2"/>
      <sheetName val="Form_02"/>
      <sheetName val="Form_D-11"/>
      <sheetName val="Form_B-11"/>
      <sheetName val="Form_F-11"/>
      <sheetName val="Form_A1"/>
      <sheetName val="입출재고현황_(2)1"/>
      <sheetName val="General_Data2"/>
      <sheetName val="LABOR_&amp;_자재1"/>
      <sheetName val="간접비_총괄1"/>
      <sheetName val="Price_Schedule1"/>
      <sheetName val="3_공통공사대비1"/>
      <sheetName val="내역서_耰&quot;??1"/>
      <sheetName val="CAL_1"/>
      <sheetName val="Rate_Analysis1"/>
      <sheetName val="EQUIPMENT_-21"/>
      <sheetName val="Static_Equip"/>
      <sheetName val="3_Breakdown_Direct_Paint"/>
      <sheetName val="WEIGHT_LIST"/>
      <sheetName val="산#2-1_(2)"/>
      <sheetName val="BEND_LOSS"/>
      <sheetName val="공사비_내역_(가)"/>
      <sheetName val="단면_(2)"/>
      <sheetName val="내역서_耰&quot;_x005f_x0000__x005f_x0000_"/>
      <sheetName val="6PILE__(돌출)"/>
      <sheetName val="Form_A_"/>
      <sheetName val="내역서_耰&quot;__1"/>
      <sheetName val="Summary_Sheets"/>
      <sheetName val="Civil_1"/>
      <sheetName val="Civil_2"/>
      <sheetName val="Civil_3"/>
      <sheetName val="Site_1"/>
      <sheetName val="Site_2"/>
      <sheetName val="Site_3"/>
      <sheetName val="Site_Faci"/>
      <sheetName val="General"/>
      <sheetName val="Menus"/>
      <sheetName val="BREAKDOWN(신규설치)"/>
      <sheetName val="자바라1"/>
      <sheetName val="Code_Magics"/>
      <sheetName val="Code"/>
      <sheetName val="Curves"/>
      <sheetName val="Note"/>
      <sheetName val="data_dci"/>
      <sheetName val="Heads"/>
      <sheetName val="BASE"/>
      <sheetName val="data_mci"/>
      <sheetName val="BLDG_DCI"/>
      <sheetName val="BLDG_MCI"/>
      <sheetName val="PRO_A"/>
      <sheetName val="Tables"/>
      <sheetName val="Page_2"/>
      <sheetName val="Dbase"/>
      <sheetName val="behind"/>
      <sheetName val="Main"/>
      <sheetName val="costing_CV"/>
      <sheetName val="ITB_COST"/>
      <sheetName val="costing_ESDV"/>
      <sheetName val="costing_FE"/>
      <sheetName val="PROJECT"/>
      <sheetName val="정부노임단가"/>
      <sheetName val="Jobcost"/>
      <sheetName val="Default_Magics"/>
      <sheetName val="BM_DATA_SHEET"/>
      <sheetName val="Graph_(LGEN)"/>
      <sheetName val="PumpSpec"/>
      <sheetName val="costing_MOV"/>
      <sheetName val="PRO"/>
      <sheetName val="out_prog"/>
      <sheetName val="TABLE"/>
      <sheetName val="costing_Press"/>
      <sheetName val="96_121"/>
      <sheetName val="선적schedule_(2)"/>
      <sheetName val="System구분"/>
      <sheetName val="견적기준"/>
      <sheetName val="b_balju-단가단가단가"/>
      <sheetName val="10현장조직"/>
      <sheetName val="할증표"/>
      <sheetName val="choose"/>
      <sheetName val="_x0004__x0000__x000d__x0000__x0003__x0000__x0004__x0000__x0016__x0000__x000d__x0000__x0004_"/>
      <sheetName val="_x000a__x0000__x001b__x0000__x0006__x0000__x0006__x0000__x0008__x0000__x000a__x0000__x0000_"/>
      <sheetName val="Resource table"/>
      <sheetName val="원가"/>
      <sheetName val="중기"/>
      <sheetName val="Total"/>
      <sheetName val="BM-Elec"/>
      <sheetName val="BM-Inst"/>
      <sheetName val="97"/>
      <sheetName val="MANP"/>
      <sheetName val="C"/>
      <sheetName val="Equipment List"/>
      <sheetName val="info"/>
      <sheetName val="TP"/>
      <sheetName val="Form1.SQP"/>
      <sheetName val="Resource"/>
      <sheetName val="공정계획(내부계획25%,내부w.f)"/>
      <sheetName val="_x0002_?뻘N??_x0001_ࠀ역서"/>
      <sheetName val="Utility and Fire flange"/>
      <sheetName val="Heavy Equipments"/>
      <sheetName val="AG Pipe Qty Analysis"/>
      <sheetName val="7422CW00"/>
      <sheetName val="HP-Steamdrum"/>
      <sheetName val="목표세부명세"/>
      <sheetName val="중기일위대가"/>
      <sheetName val="사급자재집계표"/>
      <sheetName val="HVAC(사급자재)"/>
      <sheetName val="U-W"/>
      <sheetName val="결과조달"/>
      <sheetName val="D-623D"/>
      <sheetName val="SCHEDD TAMBAHAN"/>
      <sheetName val="w't table"/>
      <sheetName val="_SANDAN.XLS__"/>
      <sheetName val="_x0002_"/>
      <sheetName val="SFN ORIG"/>
      <sheetName val="SFN"/>
      <sheetName val="R2564AHDTS"/>
      <sheetName val="CPS"/>
      <sheetName val="1350-A"/>
      <sheetName val="수량산출서"/>
      <sheetName val="SS2"/>
      <sheetName val="Preliminaries"/>
      <sheetName val="piping"/>
      <sheetName val="Mech"/>
      <sheetName val="Fire Protection"/>
      <sheetName val="Buildings"/>
      <sheetName val="Instrument"/>
      <sheetName val="입찰내역 발주처 양식"/>
      <sheetName val="LOB"/>
      <sheetName val="MODULE CONFIRM"/>
      <sheetName val="Dir Manpower Other Exp."/>
      <sheetName val="실행내역"/>
      <sheetName val="4-3LEVEL-5 epic.4"/>
      <sheetName val="단가 (2)"/>
      <sheetName val="mto-rev0B"/>
      <sheetName val="Proposal"/>
      <sheetName val="WIND"/>
      <sheetName val="분전반계산서(석관)"/>
      <sheetName val="이자율"/>
      <sheetName val="ITB COST"/>
      <sheetName val="내역서 (∮ἀ嘆ɶ"/>
      <sheetName val="FWBS 1530"/>
      <sheetName val="노임9월"/>
      <sheetName val="INPUT"/>
      <sheetName val="부대비율"/>
      <sheetName val="BOQ-B.DOWN"/>
      <sheetName val="VIZ4"/>
      <sheetName val="VIZ7"/>
      <sheetName val="UZ"/>
      <sheetName val="K_SURFACES"/>
      <sheetName val="실행예산 MM"/>
      <sheetName val="도"/>
      <sheetName val="breakdown_of_wage_rate"/>
      <sheetName val="Indirect_Cost"/>
      <sheetName val="생산계획"/>
      <sheetName val="상반기손익차2총괄"/>
      <sheetName val="VLOOKUP"/>
      <sheetName val="cal-foamglass"/>
      <sheetName val="연습"/>
      <sheetName val="운반"/>
      <sheetName val="설계명세1-1"/>
      <sheetName val="KUWATI(Total)_4"/>
      <sheetName val="OPTION_24"/>
      <sheetName val="OPTION_34"/>
      <sheetName val="집계표_(TOTAL)4"/>
      <sheetName val="집계표_(CIVIL-23)4"/>
      <sheetName val="집계표_(FGRU)4"/>
      <sheetName val="집계표_(25,26)4"/>
      <sheetName val="집계표_(MEROX)4"/>
      <sheetName val="집계표_(NITROGEN)4"/>
      <sheetName val="집계표_(M4)4"/>
      <sheetName val="집계표_(CIVIL4)4"/>
      <sheetName val="집계표_(CIVIL6)4"/>
      <sheetName val="집계표_(CIVIL7)4"/>
      <sheetName val="내역서(DEMO_TOTAL)4"/>
      <sheetName val="내역서_(CIVIL-23)4"/>
      <sheetName val="내역서_(fgru)4"/>
      <sheetName val="내역서_(25&amp;26)4"/>
      <sheetName val="내역서_(MEROX)4"/>
      <sheetName val="내역서_(NITROGEN)4"/>
      <sheetName val="내역서_(M4)4"/>
      <sheetName val="내역서_(CIVIL-4)4"/>
      <sheetName val="내역서_(CIVIL-6)4"/>
      <sheetName val="내역서_(CIVIL-7)4"/>
      <sheetName val="2002년_현장공사비_국내_실적4"/>
      <sheetName val="2003년국내현장공사비_실적4"/>
      <sheetName val="VC2_10_994"/>
      <sheetName val="Áý°èÇ¥_(TOTAL)"/>
      <sheetName val="Áý°èÇ¥_(CIVIL-23)"/>
      <sheetName val="Áý°èÇ¥_(FGRU)"/>
      <sheetName val="Áý°èÇ¥_(25,26)"/>
      <sheetName val="Áý°èÇ¥_(MEROX)"/>
      <sheetName val="Áý°èÇ¥_(NITROGEN)"/>
      <sheetName val="Áý°èÇ¥_(M4)"/>
      <sheetName val="Áý°èÇ¥_(CIVIL4)"/>
      <sheetName val="Áý°èÇ¥_(CIVIL6)"/>
      <sheetName val="Áý°èÇ¥_(CIVIL7)"/>
      <sheetName val="³»¿ª¼­(DEMO_TOTAL)"/>
      <sheetName val="³»¿ª¼­_(CIVIL-23)"/>
      <sheetName val="³»¿ª¼­_(fgru)"/>
      <sheetName val="³»¿ª¼­_(25&amp;26)"/>
      <sheetName val="³»¿ª¼­_(MEROX)"/>
      <sheetName val="³»¿ª¼­_(NITROGEN)"/>
      <sheetName val="³»¿ª¼­_(M4)"/>
      <sheetName val="³»¿ª¼­_(CIVIL-4)"/>
      <sheetName val="³»¿ª¼­_(CIVIL-6)"/>
      <sheetName val="³»¿ª¼­_(CIVIL-7)"/>
      <sheetName val="2002³â_ÇöÀå°ø»çºñ_±¹³»_½ÇÀû"/>
      <sheetName val="2003³â±¹³»ÇöÀå°ø»çºñ_½ÇÀû"/>
      <sheetName val="2_2_STAFF_Scedule"/>
      <sheetName val="내역서_耰&quot;_x005f_x005f_x005f_x0000__x005f_x005f_x0000"/>
      <sheetName val="계측_내역서"/>
      <sheetName val="내역서_耰&quot;_x005f_x005f_x005f_x005f_x005f_x005f_x005f_x0000_"/>
      <sheetName val="Man_Hole"/>
      <sheetName val="7__월별투입내역서"/>
      <sheetName val="MP_MOB"/>
      <sheetName val="Z-_GENERAL_PRICE_SUMMARY"/>
      <sheetName val="_Estimate__"/>
      <sheetName val="T_3"/>
      <sheetName val="EQUIP_LIST"/>
      <sheetName val="HORI__VESSEL"/>
      <sheetName val="Administrative_Prices"/>
      <sheetName val="WBS_44"/>
      <sheetName val="WBS_41"/>
      <sheetName val="Precios_por_Administración"/>
      <sheetName val="Precios_Unitarios"/>
      <sheetName val="Subcon_A"/>
      <sheetName val="Vind_-_BtB"/>
      <sheetName val="LV_induction_motors"/>
      <sheetName val="BSD_(2)"/>
      <sheetName val="내역서_耰&quot;_x005f_x005f_x005f_x005f_x005f_x005f_x005f_x005f_"/>
      <sheetName val="Form_B"/>
      <sheetName val="뻘Nࠀ역서"/>
      <sheetName val="내역서_耰&quot;1"/>
      <sheetName val="97_사업추정(WEKI)"/>
      <sheetName val="FWBS"/>
      <sheetName val="INPUT_DATA3"/>
      <sheetName val="집계표_(25,26ဩ3"/>
      <sheetName val="Form_03"/>
      <sheetName val="Form_D-12"/>
      <sheetName val="Form_B-12"/>
      <sheetName val="Form_F-12"/>
      <sheetName val="Form_A2"/>
      <sheetName val="General_Data3"/>
      <sheetName val="LABOR_&amp;_자재2"/>
      <sheetName val="입출재고현황_(2)2"/>
      <sheetName val="3_공통공사대비2"/>
      <sheetName val="간접비_총괄2"/>
      <sheetName val="Price_Schedule2"/>
      <sheetName val="CAL_2"/>
      <sheetName val="Rate_Analysis2"/>
      <sheetName val="EQUIPMENT_-22"/>
      <sheetName val="공사비_내역_(가)1"/>
      <sheetName val="WEIGHT_LIST1"/>
      <sheetName val="산#2-1_(2)1"/>
      <sheetName val="BEND_LOSS1"/>
      <sheetName val="내역서_耰&quot;??2"/>
      <sheetName val="단면_(2)1"/>
      <sheetName val="6PILE__(돌출)1"/>
      <sheetName val="Static_Equip1"/>
      <sheetName val="Form_A_1"/>
      <sheetName val="내역서_耰&quot;_x005f_x0000__x005f_x0000_1"/>
      <sheetName val="3_Breakdown_Direct_Paint1"/>
      <sheetName val="내역서_耰&quot;__2"/>
      <sheetName val="Summary_Sheets1"/>
      <sheetName val="Civil_11"/>
      <sheetName val="Civil_21"/>
      <sheetName val="Civil_31"/>
      <sheetName val="Site_11"/>
      <sheetName val="Site_21"/>
      <sheetName val="Site_31"/>
      <sheetName val="Site_Faci1"/>
      <sheetName val="Sheet1_(2)1"/>
      <sheetName val="BM_DATA_SHEET1"/>
      <sheetName val="Monthly_Load"/>
      <sheetName val="Weekly_Load"/>
      <sheetName val="내역서_(∮ἀ嘆ɶ᠀㬁"/>
      <sheetName val="Eq__Mobilization"/>
      <sheetName val="[SANDAN_XLS??"/>
      <sheetName val="Piping_BQ_for_one_turbine"/>
      <sheetName val="Material_Selections"/>
      <sheetName val="Resource_table"/>
      <sheetName val="Utility_and_Fire_flange"/>
      <sheetName val="_x000a__x000a_"/>
      <sheetName val="Equipment_List"/>
      <sheetName val="Form1_SQP"/>
      <sheetName val="AG_Pipe_Qty_Analysis"/>
      <sheetName val="공정계획(내부계획25%,내부w_f)"/>
      <sheetName val="Heavy_Equipments"/>
      <sheetName val="CHANNEL"/>
      <sheetName val="PROTECTION "/>
      <sheetName val="CIBATU5OO"/>
      <sheetName val="실행(ALT1)"/>
      <sheetName val="Cash In-Cash Out Actual"/>
      <sheetName val="내역서1999.8최종"/>
      <sheetName val="한강운반비"/>
      <sheetName val="강재"/>
      <sheetName val="OD5000"/>
      <sheetName val="실행철강하도"/>
      <sheetName val="전기"/>
      <sheetName val="Costo-MO"/>
      <sheetName val="SFN_ORIG"/>
      <sheetName val="?뻘N??ࠀ역서"/>
      <sheetName val="_SANDAN_XLS__"/>
      <sheetName val="PROGRESS"/>
      <sheetName val="Database"/>
      <sheetName val="dc1"/>
      <sheetName val="SILICATE"/>
      <sheetName val="_x0004_"/>
      <sheetName val="_x000a_"/>
      <sheetName val="REDUCER"/>
      <sheetName val="plan&amp;section of foundation"/>
      <sheetName val="DESIGN CRITERIA"/>
      <sheetName val="working load at the btm ft."/>
      <sheetName val="stability check"/>
      <sheetName val="design load"/>
      <sheetName val="w't_table"/>
      <sheetName val="breakdown_of_wage_rate1"/>
      <sheetName val="Indirect_Cost1"/>
      <sheetName val="SCHEDD_TAMBAHAN"/>
      <sheetName val="Fire_Protection"/>
      <sheetName val="입찰내역_발주처_양식"/>
      <sheetName val="MODULE_CONFIRM"/>
      <sheetName val="실행예산_MM"/>
      <sheetName val="plan&amp;section_of_foundation"/>
      <sheetName val="working_load_at_the_btm_ft_"/>
      <sheetName val="stability_check"/>
      <sheetName val="design_criteria"/>
      <sheetName val="design_load"/>
      <sheetName val="단가_(2)"/>
      <sheetName val="4-3LEVEL-5_epic_4"/>
      <sheetName val="BOQ-B_DOWN"/>
      <sheetName val="Dir_Manpower_Other_Exp_"/>
      <sheetName val="FWBS_1530"/>
      <sheetName val="DESIGN"/>
      <sheetName val="배수내역"/>
      <sheetName val="판가반영"/>
      <sheetName val="공사내역"/>
      <sheetName val="견적대비표"/>
      <sheetName val="일위대가(계측기설치)"/>
      <sheetName val="EP0618"/>
      <sheetName val="Labor"/>
      <sheetName val="CÓDIGOS"/>
      <sheetName val="MTP"/>
      <sheetName val="TDC COA Sumry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Rekapitulasi"/>
      <sheetName val="BAG-2"/>
      <sheetName val="Overall"/>
      <sheetName val="salary"/>
      <sheetName val="영업소실적"/>
      <sheetName val="PROJECT BRIEF"/>
      <sheetName val="tggwan(mac)"/>
      <sheetName val="BOQ"/>
      <sheetName val="10"/>
      <sheetName val="5"/>
      <sheetName val="1"/>
      <sheetName val="RAB AR&amp;STR"/>
      <sheetName val="D7(1)"/>
      <sheetName val="5-ALAT(1)"/>
      <sheetName val="4-Basic Price"/>
      <sheetName val="Rekap"/>
      <sheetName val="AHS"/>
      <sheetName val="Evaluasi Penw"/>
      <sheetName val="ANALISA"/>
      <sheetName val="I-KAMAR"/>
      <sheetName val="PNT"/>
      <sheetName val="UP MINOR"/>
      <sheetName val="Man Power &amp; Comp"/>
      <sheetName val="MP-PLAN"/>
      <sheetName val="L-TIGA"/>
      <sheetName val="Data List"/>
      <sheetName val="MP_PLAN"/>
      <sheetName val="Unit Price "/>
      <sheetName val="SEX"/>
      <sheetName val="Currency Rate"/>
      <sheetName val="Personnel"/>
      <sheetName val="??-BLDG"/>
      <sheetName val="Garph Work-Cost"/>
      <sheetName val="master"/>
      <sheetName val="MTO"/>
      <sheetName val="Elect_BOM"/>
      <sheetName val="Elect"/>
      <sheetName val="BQ"/>
      <sheetName val="aa_piping"/>
      <sheetName val="CABLE_DATA"/>
      <sheetName val="CIVIL_UP"/>
      <sheetName val="ETUDE_de_Prix__(2)"/>
      <sheetName val="選單"/>
      <sheetName val="CUADRO DE PRECIOS"/>
      <sheetName val="내역ࠜĀ_x005f_x005f_x005f_x0000_M4"/>
      <sheetName val="내역서 耰&quot;_x005f_x005f_x005f_x0000_"/>
      <sheetName val="내역ࠜĀ_x005f_x005f_x005f_x005f_x0"/>
      <sheetName val="내역서 耰&quot;_x005f_x005f_x005f_x005f_"/>
      <sheetName val="_x0002__x0000_뻘N_x0000__x0000__"/>
      <sheetName val="_x0004__x0000__x000d__x0000__x0"/>
      <sheetName val="_x000a__x0000__x001b__x0000__x0"/>
      <sheetName val="_x0002__뻘N___x0001_ࠀ역서"/>
      <sheetName val="내역서 耰&quot;_x005f_x0000__x0000"/>
      <sheetName val="_x005f_x005f_x005f_x005f_"/>
      <sheetName val="내역서_耰&quot;_x005f_x0000__x0000"/>
      <sheetName val="Sum (Case-3)"/>
      <sheetName val="장산"/>
      <sheetName val="Hoja2"/>
      <sheetName val="경제지표"/>
      <sheetName val="1100-1200-1300-1910-2140-LEV 2"/>
      <sheetName val="Material Price"/>
      <sheetName val="KUWATI(Total)_5"/>
      <sheetName val="OPTION_25"/>
      <sheetName val="OPTION_35"/>
      <sheetName val="집계표_(TOTAL)5"/>
      <sheetName val="집계표_(CIVIL-23)5"/>
      <sheetName val="집계표_(FGRU)5"/>
      <sheetName val="집계표_(25,26)5"/>
      <sheetName val="집계표_(MEROX)5"/>
      <sheetName val="집계표_(NITROGEN)5"/>
      <sheetName val="집계표_(M4)5"/>
      <sheetName val="집계표_(CIVIL4)5"/>
      <sheetName val="집계표_(CIVIL6)5"/>
      <sheetName val="집계표_(CIVIL7)5"/>
      <sheetName val="내역서(DEMO_TOTAL)5"/>
      <sheetName val="내역서_(CIVIL-23)5"/>
      <sheetName val="내역서_(fgru)5"/>
      <sheetName val="내역서_(25&amp;26)5"/>
      <sheetName val="내역서_(MEROX)5"/>
      <sheetName val="내역서_(NITROGEN)5"/>
      <sheetName val="내역서_(M4)5"/>
      <sheetName val="내역서_(CIVIL-4)5"/>
      <sheetName val="내역서_(CIVIL-6)5"/>
      <sheetName val="내역서_(CIVIL-7)5"/>
      <sheetName val="2002년_현장공사비_국내_실적5"/>
      <sheetName val="2003년국내현장공사비_실적5"/>
      <sheetName val="VC2_10_995"/>
      <sheetName val="집계표_(25,26ဩ4"/>
      <sheetName val="INPUT_DATA4"/>
      <sheetName val="Form_04"/>
      <sheetName val="Form_D-13"/>
      <sheetName val="Form_B-13"/>
      <sheetName val="Form_F-13"/>
      <sheetName val="Form_A3"/>
      <sheetName val="입출재고현황_(2)3"/>
      <sheetName val="General_Data4"/>
      <sheetName val="LABOR_&amp;_자재3"/>
      <sheetName val="간접비_총괄3"/>
      <sheetName val="Price_Schedule3"/>
      <sheetName val="3_공통공사대비3"/>
      <sheetName val="Rate_Analysis3"/>
      <sheetName val="CAL_3"/>
      <sheetName val="EQUIPMENT_-23"/>
      <sheetName val="내역서_耰&quot;??3"/>
      <sheetName val="WEIGHT_LIST2"/>
      <sheetName val="산#2-1_(2)2"/>
      <sheetName val="BEND_LOSS2"/>
      <sheetName val="공사비_내역_(가)2"/>
      <sheetName val="단면_(2)2"/>
      <sheetName val="내역서_耰&quot;_x005f_x0000__x005f_x0000_2"/>
      <sheetName val="6PILE__(돌출)2"/>
      <sheetName val="Form_A_2"/>
      <sheetName val="Civil_12"/>
      <sheetName val="Civil_22"/>
      <sheetName val="Civil_32"/>
      <sheetName val="Site_12"/>
      <sheetName val="Site_22"/>
      <sheetName val="Site_32"/>
      <sheetName val="Site_Faci2"/>
      <sheetName val="3_Breakdown_Direct_Paint2"/>
      <sheetName val="Static_Equip2"/>
      <sheetName val="Áý°èÇ¥_(TOTAL)1"/>
      <sheetName val="Áý°èÇ¥_(CIVIL-23)1"/>
      <sheetName val="Áý°èÇ¥_(FGRU)1"/>
      <sheetName val="Áý°èÇ¥_(25,26)1"/>
      <sheetName val="Áý°èÇ¥_(MEROX)1"/>
      <sheetName val="Áý°èÇ¥_(NITROGEN)1"/>
      <sheetName val="Áý°èÇ¥_(M4)1"/>
      <sheetName val="Áý°èÇ¥_(CIVIL4)1"/>
      <sheetName val="Áý°èÇ¥_(CIVIL6)1"/>
      <sheetName val="Áý°èÇ¥_(CIVIL7)1"/>
      <sheetName val="³»¿ª¼­(DEMO_TOTAL)1"/>
      <sheetName val="³»¿ª¼­_(CIVIL-23)1"/>
      <sheetName val="³»¿ª¼­_(fgru)1"/>
      <sheetName val="³»¿ª¼­_(25&amp;26)1"/>
      <sheetName val="³»¿ª¼­_(MEROX)1"/>
      <sheetName val="³»¿ª¼­_(NITROGEN)1"/>
      <sheetName val="³»¿ª¼­_(M4)1"/>
      <sheetName val="³»¿ª¼­_(CIVIL-4)1"/>
      <sheetName val="³»¿ª¼­_(CIVIL-6)1"/>
      <sheetName val="³»¿ª¼­_(CIVIL-7)1"/>
      <sheetName val="2002³â_ÇöÀå°ø»çºñ_±¹³»_½ÇÀû1"/>
      <sheetName val="2003³â±¹³»ÇöÀå°ø»çºñ_½ÇÀû1"/>
      <sheetName val="내역서_耰&quot;__3"/>
      <sheetName val="Summary_Sheets2"/>
      <sheetName val="내역서_耰&quot;2"/>
      <sheetName val="Man_Hole1"/>
      <sheetName val="7__월별투입내역서1"/>
      <sheetName val="내역서_耰&quot;_x005f_x005f_x005f_x0000__x005f_x005f_x0001"/>
      <sheetName val="2_2_STAFF_Scedule1"/>
      <sheetName val="계측_내역서1"/>
      <sheetName val="내역서_耰&quot;_x005f_x005f_x005f_x005f_x005f_x005f_x00001"/>
      <sheetName val="Z-_GENERAL_PRICE_SUMMARY1"/>
      <sheetName val="_Estimate__1"/>
      <sheetName val="Sheet1_(2)2"/>
      <sheetName val="T_31"/>
      <sheetName val="Precios_Unitarios1"/>
      <sheetName val="HORI__VESSEL1"/>
      <sheetName val="EQUIP_LIST1"/>
      <sheetName val="MP_MOB1"/>
      <sheetName val="Form_B1"/>
      <sheetName val="Administrative_Prices1"/>
      <sheetName val="WBS_441"/>
      <sheetName val="WBS_411"/>
      <sheetName val="Precios_por_Administración1"/>
      <sheetName val="Subcon_A1"/>
      <sheetName val="Vind_-_BtB1"/>
      <sheetName val="LV_induction_motors1"/>
      <sheetName val="BSD_(2)1"/>
      <sheetName val="BM_DATA_SHEET2"/>
      <sheetName val="내역서_耰&quot;_x005f_x005f_x005f_x005f_x005f_x005f_x005f1"/>
      <sheetName val="97_사업추정(WEKI)1"/>
      <sheetName val="Monthly_Load1"/>
      <sheetName val="Weekly_Load1"/>
      <sheetName val="[SANDAN_XLS??1"/>
      <sheetName val="Piping_BQ_for_one_turbine1"/>
      <sheetName val="Utility_and_Fire_flange1"/>
      <sheetName val="Material_Selections1"/>
      <sheetName val="Eq__Mobilization1"/>
      <sheetName val="_SANDAN_XLS__1"/>
      <sheetName val="Resource_table1"/>
      <sheetName val="KUWATI(Total)_6"/>
      <sheetName val="집계표_(TOTAL)6"/>
      <sheetName val="집계표_(CIVIL-23)6"/>
      <sheetName val="집계표_(FGRU)6"/>
      <sheetName val="집계표_(25,26)6"/>
      <sheetName val="집계표_(MEROX)6"/>
      <sheetName val="집계표_(NITROGEN)6"/>
      <sheetName val="집계표_(M4)6"/>
      <sheetName val="집계표_(CIVIL4)6"/>
      <sheetName val="집계표_(CIVIL6)6"/>
      <sheetName val="집계표_(CIVIL7)6"/>
      <sheetName val="내역서(DEMO_TOTAL)6"/>
      <sheetName val="내역서_(CIVIL-23)6"/>
      <sheetName val="내역서_(fgru)6"/>
      <sheetName val="내역서_(25&amp;26)6"/>
      <sheetName val="내역서_(MEROX)6"/>
      <sheetName val="내역서_(NITROGEN)6"/>
      <sheetName val="내역서_(M4)6"/>
      <sheetName val="내역서_(CIVIL-4)6"/>
      <sheetName val="내역서_(CIVIL-6)6"/>
      <sheetName val="내역서_(CIVIL-7)6"/>
      <sheetName val="OPTION_26"/>
      <sheetName val="OPTION_36"/>
      <sheetName val="2002년_현장공사비_국내_실적6"/>
      <sheetName val="2003년국내현장공사비_실적6"/>
      <sheetName val="VC2_10_996"/>
      <sheetName val="집계표_(25,26ဩ5"/>
      <sheetName val="INPUT_DATA5"/>
      <sheetName val="Form_05"/>
      <sheetName val="Form_D-14"/>
      <sheetName val="Form_B-14"/>
      <sheetName val="Form_F-14"/>
      <sheetName val="Form_A4"/>
      <sheetName val="입출재고현황_(2)4"/>
      <sheetName val="General_Data5"/>
      <sheetName val="LABOR_&amp;_자재4"/>
      <sheetName val="간접비_총괄4"/>
      <sheetName val="Price_Schedule4"/>
      <sheetName val="3_공통공사대비4"/>
      <sheetName val="CAL_4"/>
      <sheetName val="Rate_Analysis4"/>
      <sheetName val="내역서_耰&quot;??4"/>
      <sheetName val="EQUIPMENT_-24"/>
      <sheetName val="6PILE__(돌출)3"/>
      <sheetName val="WEIGHT_LIST3"/>
      <sheetName val="산#2-1_(2)3"/>
      <sheetName val="BEND_LOSS3"/>
      <sheetName val="공사비_내역_(가)3"/>
      <sheetName val="3_Breakdown_Direct_Paint3"/>
      <sheetName val="Static_Equip3"/>
      <sheetName val="단면_(2)3"/>
      <sheetName val="Form_A_3"/>
      <sheetName val="내역서_耰&quot;_x005f_x0000__x005f_x0000_3"/>
      <sheetName val="내역서_耰&quot;__4"/>
      <sheetName val="Summary_Sheets3"/>
      <sheetName val="Civil_13"/>
      <sheetName val="Civil_23"/>
      <sheetName val="Civil_33"/>
      <sheetName val="Site_13"/>
      <sheetName val="Site_23"/>
      <sheetName val="Site_33"/>
      <sheetName val="Site_Faci3"/>
      <sheetName val="Áý°èÇ¥_(TOTAL)2"/>
      <sheetName val="Áý°èÇ¥_(CIVIL-23)2"/>
      <sheetName val="Áý°èÇ¥_(FGRU)2"/>
      <sheetName val="Áý°èÇ¥_(25,26)2"/>
      <sheetName val="Áý°èÇ¥_(MEROX)2"/>
      <sheetName val="Áý°èÇ¥_(NITROGEN)2"/>
      <sheetName val="Áý°èÇ¥_(M4)2"/>
      <sheetName val="Áý°èÇ¥_(CIVIL4)2"/>
      <sheetName val="Áý°èÇ¥_(CIVIL6)2"/>
      <sheetName val="Áý°èÇ¥_(CIVIL7)2"/>
      <sheetName val="³»¿ª¼­(DEMO_TOTAL)2"/>
      <sheetName val="³»¿ª¼­_(CIVIL-23)2"/>
      <sheetName val="³»¿ª¼­_(fgru)2"/>
      <sheetName val="³»¿ª¼­_(25&amp;26)2"/>
      <sheetName val="³»¿ª¼­_(MEROX)2"/>
      <sheetName val="³»¿ª¼­_(NITROGEN)2"/>
      <sheetName val="³»¿ª¼­_(M4)2"/>
      <sheetName val="³»¿ª¼­_(CIVIL-4)2"/>
      <sheetName val="³»¿ª¼­_(CIVIL-6)2"/>
      <sheetName val="³»¿ª¼­_(CIVIL-7)2"/>
      <sheetName val="2002³â_ÇöÀå°ø»çºñ_±¹³»_½ÇÀû2"/>
      <sheetName val="2003³â±¹³»ÇöÀå°ø»çºñ_½ÇÀû2"/>
      <sheetName val="2_2_STAFF_Scedule2"/>
      <sheetName val="EQUIP_LIST2"/>
      <sheetName val="BM_DATA_SHEET3"/>
      <sheetName val="Man_Hole2"/>
      <sheetName val="내역서_耰&quot;_x005f_x005f_x005f_x0000__x005f_x005f_x0002"/>
      <sheetName val="7__월별투입내역서2"/>
      <sheetName val="계측_내역서2"/>
      <sheetName val="내역서_耰&quot;_x005f_x005f_x005f_x005f_x005f_x005f_x00002"/>
      <sheetName val="Vind_-_BtB2"/>
      <sheetName val="LV_induction_motors2"/>
      <sheetName val="BSD_(2)2"/>
      <sheetName val="Sheet1_(2)3"/>
      <sheetName val="Z-_GENERAL_PRICE_SUMMARY2"/>
      <sheetName val="_Estimate__2"/>
      <sheetName val="T_32"/>
      <sheetName val="HORI__VESSEL2"/>
      <sheetName val="Precios_Unitarios2"/>
      <sheetName val="Administrative_Prices2"/>
      <sheetName val="WBS_442"/>
      <sheetName val="WBS_412"/>
      <sheetName val="Precios_por_Administración2"/>
      <sheetName val="Subcon_A2"/>
      <sheetName val="내역서_耰&quot;_x005f_x005f_x005f_x005f_x005f_x005f_x005f2"/>
      <sheetName val="MP_MOB2"/>
      <sheetName val="Form_B2"/>
      <sheetName val="내역서_耰&quot;3"/>
      <sheetName val="[SANDAN_XLS??2"/>
      <sheetName val="Piping_BQ_for_one_turbine2"/>
      <sheetName val="Monthly_Load2"/>
      <sheetName val="Weekly_Load2"/>
      <sheetName val="Material_Selections2"/>
      <sheetName val="Utility_and_Fire_flange2"/>
      <sheetName val="_SANDAN_XLS__2"/>
      <sheetName val="97_사업추정(WEKI)2"/>
      <sheetName val="Eq__Mobilization2"/>
      <sheetName val="breakdown_of_wage_rate2"/>
      <sheetName val="Indirect_Cost2"/>
      <sheetName val="Resource_table2"/>
      <sheetName val="Checklist-Parameters"/>
      <sheetName val="Fillermetal"/>
      <sheetName val="Updating Form-Oct 2011"/>
      <sheetName val="Weld Consumable"/>
      <sheetName val="WQT"/>
      <sheetName val="NDE Cost-Summary"/>
      <sheetName val="9July Above Ground Pipe"/>
      <sheetName val="M 11"/>
      <sheetName val="Process Data 1"/>
      <sheetName val="첨부1-집행내역(요약)"/>
      <sheetName val="예산-내부"/>
      <sheetName val="99. FWBS(Ref)"/>
      <sheetName val="99. Change Rate"/>
      <sheetName val="Library"/>
      <sheetName val="골조시행"/>
      <sheetName val="Discounted Cash Flow"/>
      <sheetName val="Closeout Control"/>
      <sheetName val="Weekl_x0004__x0000__x0016__x0000__x000d__x0000_"/>
      <sheetName val="_x0000__x000e__x0000__x0005_"/>
      <sheetName val="Site Findings Status Sheet"/>
      <sheetName val="CONFIG"/>
      <sheetName val="Datos"/>
      <sheetName val="DB"/>
      <sheetName val=" _x0000__x001b__x0000__x0006__x0000__x0006__x0000__x0008__x0000_ _x0000__x0000_"/>
      <sheetName val="할증 "/>
      <sheetName val="Ocean Transporation Charge"/>
      <sheetName val="HVAC"/>
      <sheetName val="내역서_(N _x000e__x000e__x000e_  _x0012__x0010__x000a_"/>
      <sheetName val="ഀࠀကЀЀԀЀԀ̀ᤀഀ؀Ѐༀ"/>
      <sheetName val="경상"/>
      <sheetName val="SUMMARY (0A)"/>
      <sheetName val="SUMMARY (1A)"/>
      <sheetName val="SUMMARY (1B)"/>
      <sheetName val="SUMMARY (03)"/>
      <sheetName val="F1"/>
      <sheetName val="F2"/>
      <sheetName val="F1(Cable Rack)"/>
      <sheetName val="F2(Cable Rack)"/>
      <sheetName val="F3(Cable Rack)"/>
      <sheetName val="F1 (POLYMER)"/>
      <sheetName val="F2 (POLYMER)"/>
      <sheetName val="F3 (POLYMER)"/>
      <sheetName val="F4 (POLYMER)"/>
      <sheetName val="F5( Polymerization )"/>
      <sheetName val="F6 ( Polymerization )"/>
      <sheetName val="B1 (Grid A-7, -6)"/>
      <sheetName val="B1 (Grid A, B)"/>
      <sheetName val="B1 (Grid C-7, -6)"/>
      <sheetName val="B2 (Grid -7 B, C) (1)"/>
      <sheetName val="B2 (Grid -7 B, C) (2)"/>
      <sheetName val="B2 (Grid -6 B, C) (1)"/>
      <sheetName val="B2 (Grid -6 B, C) (2)"/>
      <sheetName val="F1 (MONOMER)"/>
      <sheetName val="F2 (MONOMER)"/>
      <sheetName val="F3 (MONOMER)"/>
      <sheetName val="90K060C (MONOMER)"/>
      <sheetName val="F1 (EXTRUSION)"/>
      <sheetName val="F2 (EXTRUSION)"/>
      <sheetName val="F3 (EXTRUSION)"/>
      <sheetName val="F4 (EXTRUSION)"/>
      <sheetName val="F5 (EXTRUSION)"/>
      <sheetName val="F6A (EXTRUSION)"/>
      <sheetName val="F6D (EXTRUSION)"/>
      <sheetName val="F7 (EXTRUSION)"/>
      <sheetName val="F8 (EXTRUSION)"/>
      <sheetName val="F9 (EXTRUSION)"/>
      <sheetName val="F10 (EXTRUSION)"/>
      <sheetName val="F11 (EXTRUSION)"/>
      <sheetName val="B1 (Grid F-5`, 4`)"/>
      <sheetName val="B2 (Grid F,E-4`)"/>
      <sheetName val="B2 (Grid F,E-5`)"/>
      <sheetName val="B3 (Grid C,B-4`)"/>
      <sheetName val="B4 (Grid B,A-4`)"/>
      <sheetName val="B5 (Grid E-5`) &amp; (Grid D-5`)"/>
      <sheetName val="B6 (Grid E,D-5')"/>
      <sheetName val="B7 (Grid E,D-5')"/>
      <sheetName val="F-1"/>
      <sheetName val="95D040, A506"/>
      <sheetName val="95P040AB, A507"/>
      <sheetName val="95X020-U08, A602"/>
      <sheetName val="95X020-U07, A606"/>
      <sheetName val="95E040, A509"/>
      <sheetName val="95D024;025, A615"/>
      <sheetName val="95X020-U05, A601"/>
      <sheetName val="95X020-U02, A204"/>
      <sheetName val="Extruder FDN"/>
      <sheetName val="PF1a"/>
      <sheetName val="PF4"/>
      <sheetName val="PF4a"/>
      <sheetName val="PF5"/>
      <sheetName val="BOG COMP. FDN"/>
      <sheetName val="SOG COMP. FDN"/>
      <sheetName val="1G1 (Ground Beam)"/>
      <sheetName val="1G2-1(Ground Beam)"/>
      <sheetName val="1G2-2(Ground Beam)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, 16"/>
      <sheetName val="LO CONSOLE FDN"/>
      <sheetName val="OIL COOLER FDN"/>
      <sheetName val="CW CONSOLE FDN (SOG)"/>
      <sheetName val="PD3"/>
      <sheetName val="SF1"/>
      <sheetName val="PD1"/>
      <sheetName val="PD2"/>
      <sheetName val="PD3 (SOG)"/>
      <sheetName val="SF1 (SOG)"/>
      <sheetName val="SF2 (SOG)"/>
      <sheetName val="SLAB (1S1-1)"/>
      <sheetName val="SLAB (1S1-2)"/>
      <sheetName val="SLAB (1S1-3)"/>
      <sheetName val="COLUMN (+5500)"/>
      <sheetName val="COLUMN (+12500)"/>
      <sheetName val="COLUMN (+15500)"/>
      <sheetName val="ETC."/>
      <sheetName val="ANX3A11"/>
      <sheetName val="5.) Time Delays"/>
      <sheetName val="KP_List"/>
      <sheetName val="예가표"/>
      <sheetName val="Cash Flow bulanan"/>
      <sheetName val="schalt"/>
      <sheetName val="schtng"/>
      <sheetName val="schbhn"/>
      <sheetName val="H.Satuan"/>
      <sheetName val="I_KAMAR"/>
      <sheetName val="Unt rate"/>
      <sheetName val="Equip Rental Summary by Contr"/>
      <sheetName val="Project Equip Rental Summary"/>
      <sheetName val="Contractor Indirect Sumry"/>
      <sheetName val="Project Indirect Sumry"/>
      <sheetName val="COA Sumry by Area"/>
      <sheetName val="COA Sumry by Contr"/>
      <sheetName val="COA Sumry by RG"/>
      <sheetName val="TDC COA Grp Sumry"/>
      <sheetName val="TDC COA Grp Sumry by Area"/>
      <sheetName val="TDC COA Grp Sumry by RG"/>
      <sheetName val="Equipment Sumry"/>
      <sheetName val="TDC Item Dets-Full"/>
      <sheetName val="TDC Item Dets-IPM-Full"/>
      <sheetName val="TDC Item Sumry by Area"/>
      <sheetName val="TDC Item Sumry by RG"/>
      <sheetName val="TDC Key Qty Sumry by RG"/>
      <sheetName val="List - Equipment by Area"/>
      <sheetName val="List - Equipment by Contr"/>
      <sheetName val="Equipment - Unit Costs by Mat"/>
      <sheetName val="List - Equipment by Rep Grp"/>
      <sheetName val="Craft Summary by Contr"/>
      <sheetName val="Project Craft Summary"/>
      <sheetName val="Project Metrics"/>
      <sheetName val="Codes.Pers"/>
      <sheetName val="Engineering&amp;Management"/>
      <sheetName val="Tools &amp; Settings"/>
      <sheetName val="Data Summary"/>
      <sheetName val="Resources"/>
      <sheetName val="FFA"/>
      <sheetName val="Currencies"/>
      <sheetName val="Crew Costs"/>
      <sheetName val="Spread Costs"/>
      <sheetName val="Unique List_Misc"/>
      <sheetName val="7422CW_x0013__x0000_"/>
      <sheetName val="In-House Summary"/>
      <sheetName val="SCH"/>
      <sheetName val="Direct PMS"/>
      <sheetName val="경비실"/>
      <sheetName val="OPT_x0012__x0000__x0010__x0000__x000a__x0000_"/>
      <sheetName val="_x0000__x0013__x0000__x0014_"/>
      <sheetName val="SFN_ORIG1"/>
      <sheetName val="AG_Pipe_Qty_Analysis1"/>
      <sheetName val="Equipment_List1"/>
      <sheetName val="Form1_SQP1"/>
      <sheetName val="공정계획(내부계획25%,내부w_f)1"/>
      <sheetName val="Heavy_Equipments1"/>
      <sheetName val="내역서_(∮ἀ嘆ɶ"/>
      <sheetName val="ITB_COST1"/>
      <sheetName val="KUWATI(Total)_8"/>
      <sheetName val="집계표_(TOTAL)8"/>
      <sheetName val="집계표_(CIVIL-23)8"/>
      <sheetName val="집계표_(FGRU)8"/>
      <sheetName val="집계표_(25,26)8"/>
      <sheetName val="집계표_(MEROX)8"/>
      <sheetName val="집계표_(NITROGEN)8"/>
      <sheetName val="집계표_(M4)8"/>
      <sheetName val="집계표_(CIVIL4)8"/>
      <sheetName val="집계표_(CIVIL6)8"/>
      <sheetName val="집계표_(CIVIL7)8"/>
      <sheetName val="내역서(DEMO_TOTAL)8"/>
      <sheetName val="내역서_(CIVIL-23)8"/>
      <sheetName val="내역서_(fgru)8"/>
      <sheetName val="내역서_(25&amp;26)8"/>
      <sheetName val="내역서_(MEROX)8"/>
      <sheetName val="내역서_(NITROGEN)8"/>
      <sheetName val="내역서_(M4)8"/>
      <sheetName val="내역서_(CIVIL-4)8"/>
      <sheetName val="내역서_(CIVIL-6)8"/>
      <sheetName val="내역서_(CIVIL-7)8"/>
      <sheetName val="OPTION_28"/>
      <sheetName val="OPTION_38"/>
      <sheetName val="2002년_현장공사비_국내_실적8"/>
      <sheetName val="2003년국내현장공사비_실적8"/>
      <sheetName val="VC2_10_998"/>
      <sheetName val="집계표_(25,26ဩ7"/>
      <sheetName val="INPUT_DATA7"/>
      <sheetName val="Form_07"/>
      <sheetName val="Form_D-16"/>
      <sheetName val="Form_B-16"/>
      <sheetName val="Form_F-16"/>
      <sheetName val="Form_A6"/>
      <sheetName val="입출재고현황_(2)6"/>
      <sheetName val="General_Data7"/>
      <sheetName val="LABOR_&amp;_자재6"/>
      <sheetName val="간접비_총괄6"/>
      <sheetName val="Price_Schedule6"/>
      <sheetName val="3_공통공사대비6"/>
      <sheetName val="CAL_6"/>
      <sheetName val="Rate_Analysis6"/>
      <sheetName val="내역서_耰&quot;??6"/>
      <sheetName val="EQUIPMENT_-26"/>
      <sheetName val="6PILE__(돌출)5"/>
      <sheetName val="WEIGHT_LIST5"/>
      <sheetName val="산#2-1_(2)5"/>
      <sheetName val="BEND_LOSS5"/>
      <sheetName val="공사비_내역_(가)5"/>
      <sheetName val="3_Breakdown_Direct_Paint5"/>
      <sheetName val="Static_Equip5"/>
      <sheetName val="단면_(2)5"/>
      <sheetName val="Form_A_5"/>
      <sheetName val="내역서_耰&quot;_x005f_x0000__x005f_x0000_5"/>
      <sheetName val="내역서_耰&quot;__6"/>
      <sheetName val="Summary_Sheets5"/>
      <sheetName val="Civil_15"/>
      <sheetName val="Civil_25"/>
      <sheetName val="Civil_35"/>
      <sheetName val="Site_15"/>
      <sheetName val="Site_25"/>
      <sheetName val="Site_35"/>
      <sheetName val="Site_Faci5"/>
      <sheetName val="Áý°èÇ¥_(TOTAL)4"/>
      <sheetName val="Áý°èÇ¥_(CIVIL-23)4"/>
      <sheetName val="Áý°èÇ¥_(FGRU)4"/>
      <sheetName val="Áý°èÇ¥_(25,26)4"/>
      <sheetName val="Áý°èÇ¥_(MEROX)4"/>
      <sheetName val="Áý°èÇ¥_(NITROGEN)4"/>
      <sheetName val="Áý°èÇ¥_(M4)4"/>
      <sheetName val="Áý°èÇ¥_(CIVIL4)4"/>
      <sheetName val="Áý°èÇ¥_(CIVIL6)4"/>
      <sheetName val="Áý°èÇ¥_(CIVIL7)4"/>
      <sheetName val="³»¿ª¼­(DEMO_TOTAL)4"/>
      <sheetName val="³»¿ª¼­_(CIVIL-23)4"/>
      <sheetName val="³»¿ª¼­_(fgru)4"/>
      <sheetName val="³»¿ª¼­_(25&amp;26)4"/>
      <sheetName val="³»¿ª¼­_(MEROX)4"/>
      <sheetName val="³»¿ª¼­_(NITROGEN)4"/>
      <sheetName val="³»¿ª¼­_(M4)4"/>
      <sheetName val="³»¿ª¼­_(CIVIL-4)4"/>
      <sheetName val="³»¿ª¼­_(CIVIL-6)4"/>
      <sheetName val="³»¿ª¼­_(CIVIL-7)4"/>
      <sheetName val="2002³â_ÇöÀå°ø»çºñ_±¹³»_½ÇÀû4"/>
      <sheetName val="2003³â±¹³»ÇöÀå°ø»çºñ_½ÇÀû4"/>
      <sheetName val="2_2_STAFF_Scedule4"/>
      <sheetName val="EQUIP_LIST4"/>
      <sheetName val="BM_DATA_SHEET5"/>
      <sheetName val="Man_Hole4"/>
      <sheetName val="내역서_耰&quot;_x005f_x005f_x005f_x0000__x005f_x005f_x0004"/>
      <sheetName val="7__월별투입내역서4"/>
      <sheetName val="계측_내역서4"/>
      <sheetName val="내역서_耰&quot;_x005f_x005f_x005f_x005f_x005f_x005f_x00004"/>
      <sheetName val="Vind_-_BtB4"/>
      <sheetName val="LV_induction_motors4"/>
      <sheetName val="BSD_(2)4"/>
      <sheetName val="Sheet1_(2)5"/>
      <sheetName val="Z-_GENERAL_PRICE_SUMMARY4"/>
      <sheetName val="_Estimate__4"/>
      <sheetName val="T_34"/>
      <sheetName val="HORI__VESSEL4"/>
      <sheetName val="Precios_Unitarios4"/>
      <sheetName val="Administrative_Prices4"/>
      <sheetName val="WBS_444"/>
      <sheetName val="WBS_414"/>
      <sheetName val="Precios_por_Administración4"/>
      <sheetName val="Subcon_A4"/>
      <sheetName val="내역서_耰&quot;_x005f_x005f_x005f_x005f_x005f_x005f_x005f4"/>
      <sheetName val="MP_MOB4"/>
      <sheetName val="Form_B4"/>
      <sheetName val="내역서_耰&quot;5"/>
      <sheetName val="[SANDAN_XLS??4"/>
      <sheetName val="Piping_BQ_for_one_turbine4"/>
      <sheetName val="Monthly_Load4"/>
      <sheetName val="Weekly_Load4"/>
      <sheetName val="Material_Selections4"/>
      <sheetName val="Utility_and_Fire_flange4"/>
      <sheetName val="_SANDAN_XLS__4"/>
      <sheetName val="97_사업추정(WEKI)4"/>
      <sheetName val="Eq__Mobilization4"/>
      <sheetName val="breakdown_of_wage_rate4"/>
      <sheetName val="Indirect_Cost4"/>
      <sheetName val="Resource_table4"/>
      <sheetName val="Heavy_Equipments2"/>
      <sheetName val="AG_Pipe_Qty_Analysis2"/>
      <sheetName val="입찰내역_발주처_양식1"/>
      <sheetName val="Equipment_List2"/>
      <sheetName val="Form1_SQP2"/>
      <sheetName val="공정계획(내부계획25%,내부w_f)2"/>
      <sheetName val="FWBS_15301"/>
      <sheetName val="Fire_Protection1"/>
      <sheetName val="SFN_ORIG2"/>
      <sheetName val="내역서_(∮ἀ嘆ɶ1"/>
      <sheetName val="Dir_Manpower_Other_Exp_1"/>
      <sheetName val="SCHEDD_TAMBAHAN1"/>
      <sheetName val="w't_table1"/>
      <sheetName val="실행예산_MM1"/>
      <sheetName val="BOQ-B_DOWN1"/>
      <sheetName val="단가_(2)1"/>
      <sheetName val="4-3LEVEL-5_epic_41"/>
      <sheetName val="ITB_COST2"/>
      <sheetName val="KUWATI(Total)_7"/>
      <sheetName val="집계표_(TOTAL)7"/>
      <sheetName val="집계표_(CIVIL-23)7"/>
      <sheetName val="집계표_(FGRU)7"/>
      <sheetName val="집계표_(25,26)7"/>
      <sheetName val="집계표_(MEROX)7"/>
      <sheetName val="집계표_(NITROGEN)7"/>
      <sheetName val="집계표_(M4)7"/>
      <sheetName val="집계표_(CIVIL4)7"/>
      <sheetName val="집계표_(CIVIL6)7"/>
      <sheetName val="집계표_(CIVIL7)7"/>
      <sheetName val="내역서(DEMO_TOTAL)7"/>
      <sheetName val="내역서_(CIVIL-23)7"/>
      <sheetName val="내역서_(fgru)7"/>
      <sheetName val="내역서_(25&amp;26)7"/>
      <sheetName val="내역서_(MEROX)7"/>
      <sheetName val="내역서_(NITROGEN)7"/>
      <sheetName val="내역서_(M4)7"/>
      <sheetName val="내역서_(CIVIL-4)7"/>
      <sheetName val="내역서_(CIVIL-6)7"/>
      <sheetName val="내역서_(CIVIL-7)7"/>
      <sheetName val="OPTION_27"/>
      <sheetName val="OPTION_37"/>
      <sheetName val="2002년_현장공사비_국내_실적7"/>
      <sheetName val="2003년국내현장공사비_실적7"/>
      <sheetName val="VC2_10_997"/>
      <sheetName val="집계표_(25,26ဩ6"/>
      <sheetName val="INPUT_DATA6"/>
      <sheetName val="Form_06"/>
      <sheetName val="Form_D-15"/>
      <sheetName val="Form_B-15"/>
      <sheetName val="Form_F-15"/>
      <sheetName val="Form_A5"/>
      <sheetName val="입출재고현황_(2)5"/>
      <sheetName val="General_Data6"/>
      <sheetName val="LABOR_&amp;_자재5"/>
      <sheetName val="간접비_총괄5"/>
      <sheetName val="Price_Schedule5"/>
      <sheetName val="3_공통공사대비5"/>
      <sheetName val="CAL_5"/>
      <sheetName val="Rate_Analysis5"/>
      <sheetName val="내역서_耰&quot;??5"/>
      <sheetName val="EQUIPMENT_-25"/>
      <sheetName val="6PILE__(돌출)4"/>
      <sheetName val="WEIGHT_LIST4"/>
      <sheetName val="산#2-1_(2)4"/>
      <sheetName val="BEND_LOSS4"/>
      <sheetName val="공사비_내역_(가)4"/>
      <sheetName val="3_Breakdown_Direct_Paint4"/>
      <sheetName val="Static_Equip4"/>
      <sheetName val="단면_(2)4"/>
      <sheetName val="Form_A_4"/>
      <sheetName val="내역서_耰&quot;_x005f_x0000__x005f_x0000_4"/>
      <sheetName val="내역서_耰&quot;__5"/>
      <sheetName val="Summary_Sheets4"/>
      <sheetName val="Civil_14"/>
      <sheetName val="Civil_24"/>
      <sheetName val="Civil_34"/>
      <sheetName val="Site_14"/>
      <sheetName val="Site_24"/>
      <sheetName val="Site_34"/>
      <sheetName val="Site_Faci4"/>
      <sheetName val="Áý°èÇ¥_(TOTAL)3"/>
      <sheetName val="Áý°èÇ¥_(CIVIL-23)3"/>
      <sheetName val="Áý°èÇ¥_(FGRU)3"/>
      <sheetName val="Áý°èÇ¥_(25,26)3"/>
      <sheetName val="Áý°èÇ¥_(MEROX)3"/>
      <sheetName val="Áý°èÇ¥_(NITROGEN)3"/>
      <sheetName val="Áý°èÇ¥_(M4)3"/>
      <sheetName val="Áý°èÇ¥_(CIVIL4)3"/>
      <sheetName val="Áý°èÇ¥_(CIVIL6)3"/>
      <sheetName val="Áý°èÇ¥_(CIVIL7)3"/>
      <sheetName val="³»¿ª¼­(DEMO_TOTAL)3"/>
      <sheetName val="³»¿ª¼­_(CIVIL-23)3"/>
      <sheetName val="³»¿ª¼­_(fgru)3"/>
      <sheetName val="³»¿ª¼­_(25&amp;26)3"/>
      <sheetName val="³»¿ª¼­_(MEROX)3"/>
      <sheetName val="³»¿ª¼­_(NITROGEN)3"/>
      <sheetName val="³»¿ª¼­_(M4)3"/>
      <sheetName val="³»¿ª¼­_(CIVIL-4)3"/>
      <sheetName val="³»¿ª¼­_(CIVIL-6)3"/>
      <sheetName val="³»¿ª¼­_(CIVIL-7)3"/>
      <sheetName val="2002³â_ÇöÀå°ø»çºñ_±¹³»_½ÇÀû3"/>
      <sheetName val="2003³â±¹³»ÇöÀå°ø»çºñ_½ÇÀû3"/>
      <sheetName val="2_2_STAFF_Scedule3"/>
      <sheetName val="EQUIP_LIST3"/>
      <sheetName val="BM_DATA_SHEET4"/>
      <sheetName val="Man_Hole3"/>
      <sheetName val="내역서_耰&quot;_x005f_x005f_x005f_x0000__x005f_x005f_x0003"/>
      <sheetName val="7__월별투입내역서3"/>
      <sheetName val="계측_내역서3"/>
      <sheetName val="내역서_耰&quot;_x005f_x005f_x005f_x005f_x005f_x005f_x00003"/>
      <sheetName val="Vind_-_BtB3"/>
      <sheetName val="LV_induction_motors3"/>
      <sheetName val="BSD_(2)3"/>
      <sheetName val="Sheet1_(2)4"/>
      <sheetName val="Z-_GENERAL_PRICE_SUMMARY3"/>
      <sheetName val="_Estimate__3"/>
      <sheetName val="T_33"/>
      <sheetName val="HORI__VESSEL3"/>
      <sheetName val="Precios_Unitarios3"/>
      <sheetName val="Administrative_Prices3"/>
      <sheetName val="WBS_443"/>
      <sheetName val="WBS_413"/>
      <sheetName val="Precios_por_Administración3"/>
      <sheetName val="Subcon_A3"/>
      <sheetName val="내역서_耰&quot;_x005f_x005f_x005f_x005f_x005f_x005f_x005f3"/>
      <sheetName val="MP_MOB3"/>
      <sheetName val="Form_B3"/>
      <sheetName val="내역서_耰&quot;4"/>
      <sheetName val="[SANDAN_XLS??3"/>
      <sheetName val="Piping_BQ_for_one_turbine3"/>
      <sheetName val="Monthly_Load3"/>
      <sheetName val="Weekly_Load3"/>
      <sheetName val="Material_Selections3"/>
      <sheetName val="Utility_and_Fire_flange3"/>
      <sheetName val="_SANDAN_XLS__3"/>
      <sheetName val="97_사업추정(WEKI)3"/>
      <sheetName val="Eq__Mobilization3"/>
      <sheetName val="breakdown_of_wage_rate3"/>
      <sheetName val="Indirect_Cost3"/>
      <sheetName val="Resource_table3"/>
      <sheetName val="검측서"/>
      <sheetName val="노임이"/>
      <sheetName val="Item code"/>
      <sheetName val="업체코드"/>
      <sheetName val="배수공"/>
      <sheetName val="시행분석"/>
      <sheetName val="AUX"/>
      <sheetName val="Aux."/>
      <sheetName val="PROTECTION_"/>
      <sheetName val="CUADRO_DE_PRECIOS"/>
      <sheetName val="Cash_In-Cash_Out_Actual"/>
      <sheetName val="w't_table2"/>
      <sheetName val="SCHEDD_TAMBAHAN2"/>
      <sheetName val="Fire_Protection2"/>
      <sheetName val="입찰내역_발주처_양식2"/>
      <sheetName val="Dir_Manpower_Other_Exp_2"/>
      <sheetName val="MODULE_CONFIRM1"/>
      <sheetName val="PROTECTION_1"/>
      <sheetName val="CUADRO_DE_PRECIOS1"/>
      <sheetName val="Cash_In-Cash_Out_Actual1"/>
      <sheetName val="Equipment_List3"/>
      <sheetName val="Form1_SQP3"/>
      <sheetName val="공정계획(내부계획25%,내부w_f)3"/>
      <sheetName val="Heavy_Equipments3"/>
      <sheetName val="AG_Pipe_Qty_Analysis3"/>
      <sheetName val="SFN_ORIG3"/>
      <sheetName val="w't_table3"/>
      <sheetName val="SCHEDD_TAMBAHAN3"/>
      <sheetName val="Fire_Protection3"/>
      <sheetName val="입찰내역_발주처_양식3"/>
      <sheetName val="Dir_Manpower_Other_Exp_3"/>
      <sheetName val="FWBS_15302"/>
      <sheetName val="내역서_(∮ἀ嘆ɶ2"/>
      <sheetName val="4-3LEVEL-5_epic_42"/>
      <sheetName val="단가_(2)2"/>
      <sheetName val="실행예산_MM2"/>
      <sheetName val="MODULE_CONFIRM2"/>
      <sheetName val="PROTECTION_2"/>
      <sheetName val="BOQ-B_DOWN2"/>
      <sheetName val="ITB_COST3"/>
      <sheetName val="CUADRO_DE_PRECIOS2"/>
      <sheetName val="Cash_In-Cash_Out_Actual2"/>
      <sheetName val="Equipment_List4"/>
      <sheetName val="Form1_SQP4"/>
      <sheetName val="공정계획(내부계획25%,내부w_f)4"/>
      <sheetName val="Heavy_Equipments4"/>
      <sheetName val="AG_Pipe_Qty_Analysis4"/>
      <sheetName val="SFN_ORIG4"/>
      <sheetName val="w't_table4"/>
      <sheetName val="SCHEDD_TAMBAHAN4"/>
      <sheetName val="Fire_Protection4"/>
      <sheetName val="입찰내역_발주처_양식4"/>
      <sheetName val="Dir_Manpower_Other_Exp_4"/>
      <sheetName val="FWBS_15303"/>
      <sheetName val="내역서_(∮ἀ嘆ɶ3"/>
      <sheetName val="4-3LEVEL-5_epic_43"/>
      <sheetName val="단가_(2)3"/>
      <sheetName val="실행예산_MM3"/>
      <sheetName val="MODULE_CONFIRM3"/>
      <sheetName val="PROTECTION_3"/>
      <sheetName val="BOQ-B_DOWN3"/>
      <sheetName val="ITB_COST4"/>
      <sheetName val="CUADRO_DE_PRECIOS3"/>
      <sheetName val="Cash_In-Cash_Out_Actual3"/>
      <sheetName val="KUWATI(Total)_9"/>
      <sheetName val="집계표_(TOTAL)9"/>
      <sheetName val="집계표_(CIVIL-23)9"/>
      <sheetName val="집계표_(FGRU)9"/>
      <sheetName val="집계표_(25,26)9"/>
      <sheetName val="집계표_(MEROX)9"/>
      <sheetName val="집계표_(NITROGEN)9"/>
      <sheetName val="집계표_(M4)9"/>
      <sheetName val="집계표_(CIVIL4)9"/>
      <sheetName val="집계표_(CIVIL6)9"/>
      <sheetName val="집계표_(CIVIL7)9"/>
      <sheetName val="내역서(DEMO_TOTAL)9"/>
      <sheetName val="내역서_(CIVIL-23)9"/>
      <sheetName val="내역서_(fgru)9"/>
      <sheetName val="내역서_(25&amp;26)9"/>
      <sheetName val="내역서_(MEROX)9"/>
      <sheetName val="내역서_(NITROGEN)9"/>
      <sheetName val="내역서_(M4)9"/>
      <sheetName val="내역서_(CIVIL-4)9"/>
      <sheetName val="내역서_(CIVIL-6)9"/>
      <sheetName val="내역서_(CIVIL-7)9"/>
      <sheetName val="OPTION_29"/>
      <sheetName val="OPTION_39"/>
      <sheetName val="2002년_현장공사비_국내_실적9"/>
      <sheetName val="2003년국내현장공사비_실적9"/>
      <sheetName val="VC2_10_999"/>
      <sheetName val="집계표_(25,26ဩ8"/>
      <sheetName val="INPUT_DATA8"/>
      <sheetName val="입출재고현황_(2)7"/>
      <sheetName val="Form_08"/>
      <sheetName val="Form_D-17"/>
      <sheetName val="Form_B-17"/>
      <sheetName val="Form_F-17"/>
      <sheetName val="Form_A7"/>
      <sheetName val="General_Data8"/>
      <sheetName val="LABOR_&amp;_자재7"/>
      <sheetName val="Price_Schedule7"/>
      <sheetName val="간접비_총괄7"/>
      <sheetName val="3_공통공사대비7"/>
      <sheetName val="Rate_Analysis7"/>
      <sheetName val="CAL_7"/>
      <sheetName val="WEIGHT_LIST6"/>
      <sheetName val="산#2-1_(2)6"/>
      <sheetName val="BEND_LOSS6"/>
      <sheetName val="공사비_내역_(가)6"/>
      <sheetName val="내역서_耰&quot;??7"/>
      <sheetName val="EQUIPMENT_-27"/>
      <sheetName val="6PILE__(돌출)6"/>
      <sheetName val="Static_Equip6"/>
      <sheetName val="단면_(2)6"/>
      <sheetName val="Form_A_6"/>
      <sheetName val="내역서_耰&quot;_x005f_x0000__x005f_x0000_6"/>
      <sheetName val="3_Breakdown_Direct_Paint6"/>
      <sheetName val="내역서_耰&quot;__7"/>
      <sheetName val="Summary_Sheets6"/>
      <sheetName val="Civil_16"/>
      <sheetName val="Civil_26"/>
      <sheetName val="Civil_36"/>
      <sheetName val="Site_16"/>
      <sheetName val="Site_26"/>
      <sheetName val="Site_36"/>
      <sheetName val="Site_Faci6"/>
      <sheetName val="Administrative_Prices5"/>
      <sheetName val="WBS_445"/>
      <sheetName val="WBS_415"/>
      <sheetName val="Precios_por_Administración5"/>
      <sheetName val="Precios_Unitarios5"/>
      <sheetName val="Subcon_A5"/>
      <sheetName val="BM_DATA_SHEET6"/>
      <sheetName val="Áý°èÇ¥_(TOTAL)5"/>
      <sheetName val="Áý°èÇ¥_(CIVIL-23)5"/>
      <sheetName val="Áý°èÇ¥_(FGRU)5"/>
      <sheetName val="Áý°èÇ¥_(25,26)5"/>
      <sheetName val="Áý°èÇ¥_(MEROX)5"/>
      <sheetName val="Áý°èÇ¥_(NITROGEN)5"/>
      <sheetName val="Áý°èÇ¥_(M4)5"/>
      <sheetName val="Áý°èÇ¥_(CIVIL4)5"/>
      <sheetName val="Áý°èÇ¥_(CIVIL6)5"/>
      <sheetName val="Áý°èÇ¥_(CIVIL7)5"/>
      <sheetName val="³»¿ª¼­(DEMO_TOTAL)5"/>
      <sheetName val="³»¿ª¼­_(CIVIL-23)5"/>
      <sheetName val="³»¿ª¼­_(fgru)5"/>
      <sheetName val="³»¿ª¼­_(25&amp;26)5"/>
      <sheetName val="³»¿ª¼­_(MEROX)5"/>
      <sheetName val="³»¿ª¼­_(NITROGEN)5"/>
      <sheetName val="³»¿ª¼­_(M4)5"/>
      <sheetName val="³»¿ª¼­_(CIVIL-4)5"/>
      <sheetName val="³»¿ª¼­_(CIVIL-6)5"/>
      <sheetName val="³»¿ª¼­_(CIVIL-7)5"/>
      <sheetName val="2002³â_ÇöÀå°ø»çºñ_±¹³»_½ÇÀû5"/>
      <sheetName val="2003³â±¹³»ÇöÀå°ø»çºñ_½ÇÀû5"/>
      <sheetName val="EQUIP_LIST5"/>
      <sheetName val="Z-_GENERAL_PRICE_SUMMARY5"/>
      <sheetName val="_Estimate__5"/>
      <sheetName val="2_2_STAFF_Scedule5"/>
      <sheetName val="내역서_耰&quot;_x005f_x005f_x005f_x0000__x005f_x005f_x0005"/>
      <sheetName val="계측_내역서5"/>
      <sheetName val="Man_Hole5"/>
      <sheetName val="Sheet1_(2)6"/>
      <sheetName val="내역서_耰&quot;_x005f_x005f_x005f_x005f_x005f_x005f_x00005"/>
      <sheetName val="7__월별투입내역서5"/>
      <sheetName val="T_35"/>
      <sheetName val="HORI__VESSEL5"/>
      <sheetName val="Vind_-_BtB5"/>
      <sheetName val="LV_induction_motors5"/>
      <sheetName val="BSD_(2)5"/>
      <sheetName val="Monthly_Load5"/>
      <sheetName val="Weekly_Load5"/>
      <sheetName val="MP_MOB5"/>
      <sheetName val="Form_B5"/>
      <sheetName val="Material_Selections5"/>
      <sheetName val="내역서_耰&quot;_x005f_x005f_x005f_x005f_x005f_x005f_x005f5"/>
      <sheetName val="97_사업추정(WEKI)5"/>
      <sheetName val="breakdown_of_wage_rate5"/>
      <sheetName val="Indirect_Cost5"/>
      <sheetName val="[SANDAN_XLS??5"/>
      <sheetName val="Eq__Mobilization5"/>
      <sheetName val="Resource_table5"/>
      <sheetName val="Piping_BQ_for_one_turbine5"/>
      <sheetName val="Utility_and_Fire_flange5"/>
      <sheetName val="Equipment_List5"/>
      <sheetName val="Form1_SQP5"/>
      <sheetName val="공정계획(내부계획25%,내부w_f)5"/>
      <sheetName val="Heavy_Equipments5"/>
      <sheetName val="AG_Pipe_Qty_Analysis5"/>
      <sheetName val="_SANDAN_XLS__5"/>
      <sheetName val="SFN_ORIG5"/>
      <sheetName val="w't_table5"/>
      <sheetName val="SCHEDD_TAMBAHAN5"/>
      <sheetName val="Fire_Protection5"/>
      <sheetName val="입찰내역_발주처_양식5"/>
      <sheetName val="Dir_Manpower_Other_Exp_5"/>
      <sheetName val="FWBS_15304"/>
      <sheetName val="내역서_(∮ἀ嘆ɶ4"/>
      <sheetName val="4-3LEVEL-5_epic_44"/>
      <sheetName val="단가_(2)4"/>
      <sheetName val="실행예산_MM4"/>
      <sheetName val="MODULE_CONFIRM4"/>
      <sheetName val="PROTECTION_4"/>
      <sheetName val="BOQ-B_DOWN4"/>
      <sheetName val="ITB_COST5"/>
      <sheetName val="CUADRO_DE_PRECIOS4"/>
      <sheetName val="Cash_In-Cash_Out_Actual4"/>
      <sheetName val="Pengesahan "/>
      <sheetName val="BILL"/>
      <sheetName val="  "/>
      <sheetName val=" "/>
      <sheetName val="breakdown of wage ra`f"/>
      <sheetName val="breakdown of wage ra"/>
      <sheetName val="breakdown of wage rað-"/>
      <sheetName val="2.Overall Summary "/>
      <sheetName val="내역서 耰&quot;"/>
      <sheetName val="내역ࠜĀM4)"/>
      <sheetName val="ค่าขนส่ง"/>
      <sheetName val="nHDD"/>
      <sheetName val="ค่าขนส่ง(6ล้อ)"/>
      <sheetName val="ค่าขนส่ง(พ่วง)"/>
      <sheetName val="配管単価"/>
      <sheetName val="Mat"/>
      <sheetName val="제출계산서"/>
      <sheetName val="tific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/>
      <sheetData sheetId="459"/>
      <sheetData sheetId="460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/>
      <sheetData sheetId="630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 refreshError="1"/>
      <sheetData sheetId="732" refreshError="1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/>
      <sheetData sheetId="814"/>
      <sheetData sheetId="815" refreshError="1"/>
      <sheetData sheetId="816" refreshError="1"/>
      <sheetData sheetId="817"/>
      <sheetData sheetId="818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/>
      <sheetData sheetId="1626"/>
      <sheetData sheetId="1627"/>
      <sheetData sheetId="1628"/>
      <sheetData sheetId="1629"/>
      <sheetData sheetId="1630"/>
      <sheetData sheetId="1631"/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/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/>
      <sheetData sheetId="1660"/>
      <sheetData sheetId="1661"/>
      <sheetData sheetId="1662"/>
      <sheetData sheetId="1663"/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 refreshError="1"/>
      <sheetData sheetId="1825" refreshError="1"/>
      <sheetData sheetId="1826" refreshError="1"/>
      <sheetData sheetId="1827" refreshError="1"/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อาดัม( คิด) (2)"/>
      <sheetName val="back up(1st)"/>
      <sheetName val="back up(1st) (2)"/>
      <sheetName val="พื้น-ฝ้า-บัว "/>
      <sheetName val="ผนังภายใน"/>
      <sheetName val="ผนังรอบนอก"/>
      <sheetName val="Stair"/>
      <sheetName val="Door &amp; Window"/>
      <sheetName val="Door &amp; Window (2)"/>
      <sheetName val="สุขภัณฑ์"/>
      <sheetName val="สุขภัณฑ์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</sheetNames>
    <sheetDataSet>
      <sheetData sheetId="0"/>
      <sheetData sheetId="1"/>
      <sheetData sheetId="2"/>
      <sheetData sheetId="3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ยงานแผน"/>
      <sheetName val="กสย.11 หน้า 1,3"/>
      <sheetName val="ใบปะหน้าประมาณการ"/>
      <sheetName val="รายละเอียด"/>
      <sheetName val="อัตราราคางาน"/>
      <sheetName val="บัญชีสรุป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อาคาร"/>
      <sheetName val="ภูมิทัศน์"/>
      <sheetName val="เครื่องเสียง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ราคากลาง 2"/>
      <sheetName val="Factor F 1"/>
      <sheetName val="ค่าคุมงาน"/>
      <sheetName val="CORRING 1"/>
      <sheetName val="SHEET PILE 1"/>
      <sheetName val="งานซ๋อมพื้นคอนกรีต 1"/>
      <sheetName val="ตัดสกัดพื้นคอนกรีต 1"/>
      <sheetName val="MAEKER 1"/>
      <sheetName val="6 ท่อ 1"/>
      <sheetName val="4 ท่อ 1"/>
      <sheetName val="2 ท่อ 1"/>
      <sheetName val="RISER_2 1"/>
      <sheetName val="RISER_6 1"/>
    </sheetNames>
    <sheetDataSet>
      <sheetData sheetId="0" refreshError="1">
        <row r="2">
          <cell r="A2" t="str">
            <v>งานแก้ไขย้าย ท่อ RISER  24 KV. ให้ บ. ท่อน้ำไทย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N2" t="str">
            <v>ส/ย ทวีวัฒนา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ชป.325"/>
      <sheetName val="รายละเอียด"/>
      <sheetName val="งานดิน"/>
      <sheetName val="แผนเงินสด"/>
    </sheetNames>
    <sheetDataSet>
      <sheetData sheetId="0"/>
      <sheetData sheetId="1"/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กรอกแบบ"/>
      <sheetName val="ค่าขนส่ง"/>
      <sheetName val="อัตรา1"/>
      <sheetName val="ใบปะหน้า"/>
      <sheetName val="แผนการปฏิบัติงานก่อสร้าง"/>
      <sheetName val="ข้อ 4"/>
      <sheetName val="เรื่องเดิม"/>
      <sheetName val="รายละเอียด"/>
      <sheetName val="สรุปปริมาณงาน"/>
      <sheetName val="ตารางอัตราฯ"/>
      <sheetName val="ต้นทุนต่อหน่วย"/>
      <sheetName val="ท่อส่งน้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ใบสรุปราคา"/>
      <sheetName val="สรุปหมวดงาน"/>
      <sheetName val="boq"/>
      <sheetName val="รวมราคาทั้งสิ้น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A"/>
      <sheetName val="실행철강하도"/>
      <sheetName val="Store"/>
      <sheetName val="รวมราคาทั้งสิ้น"/>
      <sheetName val="form"/>
      <sheetName val="e4"/>
      <sheetName val="EST-FOOTING (G)"/>
      <sheetName val="H1.0"/>
      <sheetName val="ประมาณการประตูหน้าต่าง "/>
      <sheetName val="QUANTITY COMPARISON"/>
      <sheetName val="Bill No. 2 - Carpark"/>
      <sheetName val="แบบเดิม"/>
      <sheetName val="หน้า ปมก"/>
      <sheetName val="covere"/>
      <sheetName val="code"/>
      <sheetName val="Document"/>
      <sheetName val="ภูมิทัศน์"/>
      <sheetName val="EST_FOOTING _G_"/>
      <sheetName val="Worksheet"/>
      <sheetName val="Struc. "/>
      <sheetName val="boq"/>
    </sheetNames>
    <sheetDataSet>
      <sheetData sheetId="0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TRANSFORMER , GENERATOR AND HIGH-VOLTAGE EQUIPMENT</v>
          </cell>
        </row>
        <row r="6">
          <cell r="C6">
            <v>1</v>
          </cell>
          <cell r="D6" t="str">
            <v>OIL IMMERSED TRANSFORMER</v>
          </cell>
        </row>
        <row r="7">
          <cell r="D7" t="str">
            <v>33 KV. OIL IMMERSED TRANS</v>
          </cell>
        </row>
        <row r="8">
          <cell r="C8">
            <v>101</v>
          </cell>
          <cell r="D8" t="str">
            <v>-  OIL IMMERSED TRANS. 100 KVA.</v>
          </cell>
          <cell r="E8">
            <v>137000</v>
          </cell>
          <cell r="F8">
            <v>2500</v>
          </cell>
          <cell r="G8" t="str">
            <v>SET</v>
          </cell>
        </row>
        <row r="9">
          <cell r="C9">
            <v>102</v>
          </cell>
          <cell r="D9" t="str">
            <v>-  OIL IMMERSED TRANS. 160 KVA.</v>
          </cell>
          <cell r="E9">
            <v>148000</v>
          </cell>
          <cell r="F9">
            <v>2500</v>
          </cell>
          <cell r="G9" t="str">
            <v>SET</v>
          </cell>
        </row>
        <row r="10">
          <cell r="C10">
            <v>103</v>
          </cell>
          <cell r="D10" t="str">
            <v>-  OIL IMMERSED TRANS. 250 KVA.</v>
          </cell>
          <cell r="E10">
            <v>193000</v>
          </cell>
          <cell r="F10">
            <v>2500</v>
          </cell>
          <cell r="G10" t="str">
            <v>SET</v>
          </cell>
        </row>
        <row r="11">
          <cell r="C11">
            <v>104</v>
          </cell>
          <cell r="D11" t="str">
            <v>-  OIL IMMERSED TRANS. 315 KVA.</v>
          </cell>
          <cell r="E11">
            <v>262000</v>
          </cell>
          <cell r="F11">
            <v>3000</v>
          </cell>
          <cell r="G11" t="str">
            <v>SET</v>
          </cell>
        </row>
        <row r="12">
          <cell r="C12">
            <v>105</v>
          </cell>
          <cell r="D12" t="str">
            <v>-  OIL IMMERSED TRANS. 400 KVA.</v>
          </cell>
          <cell r="E12">
            <v>297500</v>
          </cell>
          <cell r="F12">
            <v>3000</v>
          </cell>
          <cell r="G12" t="str">
            <v>SET</v>
          </cell>
        </row>
        <row r="13">
          <cell r="C13">
            <v>106</v>
          </cell>
          <cell r="D13" t="str">
            <v>-  OIL IMMERSED TRANS. 500 KVA.</v>
          </cell>
          <cell r="E13">
            <v>323000</v>
          </cell>
          <cell r="F13">
            <v>3000</v>
          </cell>
          <cell r="G13" t="str">
            <v>SET</v>
          </cell>
        </row>
        <row r="14">
          <cell r="C14">
            <v>107</v>
          </cell>
          <cell r="D14" t="str">
            <v>-  OIL IMMERSED TRANS. 630 KVA.</v>
          </cell>
          <cell r="E14">
            <v>359000</v>
          </cell>
          <cell r="F14">
            <v>5000</v>
          </cell>
          <cell r="G14" t="str">
            <v>SET</v>
          </cell>
        </row>
        <row r="15">
          <cell r="C15">
            <v>108</v>
          </cell>
          <cell r="D15" t="str">
            <v>-  OIL IMMERSED TRANS. 800 KVA.</v>
          </cell>
          <cell r="E15">
            <v>446000</v>
          </cell>
          <cell r="F15">
            <v>5000</v>
          </cell>
          <cell r="G15" t="str">
            <v>SET</v>
          </cell>
        </row>
        <row r="16">
          <cell r="C16">
            <v>109</v>
          </cell>
          <cell r="D16" t="str">
            <v>-  OIL IMMERSED TRANS. 1,000 KVA.</v>
          </cell>
          <cell r="E16">
            <v>542000</v>
          </cell>
          <cell r="F16">
            <v>6000</v>
          </cell>
          <cell r="G16" t="str">
            <v>SET</v>
          </cell>
        </row>
        <row r="17">
          <cell r="C17">
            <v>110</v>
          </cell>
          <cell r="D17" t="str">
            <v>-  OIL IMMERSED TRANS. 1,250 KVA.</v>
          </cell>
          <cell r="E17">
            <v>595000</v>
          </cell>
          <cell r="F17">
            <v>6000</v>
          </cell>
          <cell r="G17" t="str">
            <v>SET</v>
          </cell>
        </row>
        <row r="18">
          <cell r="C18">
            <v>111</v>
          </cell>
          <cell r="D18" t="str">
            <v>-  OIL IMMERSED TRANS. 1,500 KVA.</v>
          </cell>
          <cell r="E18">
            <v>680000</v>
          </cell>
          <cell r="F18">
            <v>6500</v>
          </cell>
          <cell r="G18" t="str">
            <v>SET</v>
          </cell>
        </row>
        <row r="19">
          <cell r="C19">
            <v>112</v>
          </cell>
          <cell r="D19" t="str">
            <v>-  OIL IMMERSED TRANS. 2,000 KVA.</v>
          </cell>
          <cell r="E19">
            <v>855000</v>
          </cell>
          <cell r="F19">
            <v>7000</v>
          </cell>
          <cell r="G19" t="str">
            <v>SET</v>
          </cell>
        </row>
        <row r="20">
          <cell r="C20">
            <v>113</v>
          </cell>
          <cell r="D20" t="str">
            <v>-  OIL IMMERSED TRANS. 2,500 KVA.</v>
          </cell>
          <cell r="E20">
            <v>1046000</v>
          </cell>
          <cell r="F20">
            <v>7500</v>
          </cell>
          <cell r="G20" t="str">
            <v>SET</v>
          </cell>
        </row>
        <row r="21">
          <cell r="C21">
            <v>114</v>
          </cell>
          <cell r="D21" t="str">
            <v>-  OIL IMMERSED TRANS. 3,000 KVA.</v>
          </cell>
          <cell r="E21">
            <v>1256000</v>
          </cell>
          <cell r="F21">
            <v>8500</v>
          </cell>
          <cell r="G21" t="str">
            <v>SET</v>
          </cell>
        </row>
        <row r="22">
          <cell r="D22" t="str">
            <v>22 - 24 KV หรือ 11 - 12 KV. OIL IMMERSED TRANS</v>
          </cell>
        </row>
        <row r="23">
          <cell r="C23">
            <v>115</v>
          </cell>
          <cell r="D23" t="str">
            <v>-  OIL IMMERSED TRANS. 100 KVA.</v>
          </cell>
          <cell r="E23">
            <v>104000</v>
          </cell>
          <cell r="F23">
            <v>2500</v>
          </cell>
          <cell r="G23" t="str">
            <v>SET</v>
          </cell>
        </row>
        <row r="24">
          <cell r="C24">
            <v>116</v>
          </cell>
          <cell r="D24" t="str">
            <v>-  OIL IMMERSED TRANS. 160 KVA.</v>
          </cell>
          <cell r="E24">
            <v>131000</v>
          </cell>
          <cell r="F24">
            <v>2500</v>
          </cell>
          <cell r="G24" t="str">
            <v>SET</v>
          </cell>
        </row>
        <row r="25">
          <cell r="C25">
            <v>117</v>
          </cell>
          <cell r="D25" t="str">
            <v>-  OIL IMMERSED TRANS. 200 KVA.</v>
          </cell>
          <cell r="E25">
            <v>154000</v>
          </cell>
          <cell r="F25">
            <v>2500</v>
          </cell>
          <cell r="G25" t="str">
            <v>SET</v>
          </cell>
        </row>
        <row r="26">
          <cell r="C26">
            <v>118</v>
          </cell>
          <cell r="D26" t="str">
            <v>-  OIL IMMERSED TRANS. 250 KVA.</v>
          </cell>
          <cell r="E26">
            <v>171000</v>
          </cell>
          <cell r="F26">
            <v>3000</v>
          </cell>
          <cell r="G26" t="str">
            <v>SET</v>
          </cell>
        </row>
        <row r="27">
          <cell r="C27">
            <v>119</v>
          </cell>
          <cell r="D27" t="str">
            <v>-  OIL IMMERSED TRANS. 315 KVA.</v>
          </cell>
          <cell r="E27">
            <v>227500</v>
          </cell>
          <cell r="F27">
            <v>3000</v>
          </cell>
          <cell r="G27" t="str">
            <v>SET</v>
          </cell>
        </row>
        <row r="28">
          <cell r="C28">
            <v>120</v>
          </cell>
          <cell r="D28" t="str">
            <v>-  OIL IMMERSED TRANS. 400 KVA.</v>
          </cell>
          <cell r="E28">
            <v>262000</v>
          </cell>
          <cell r="F28">
            <v>3000</v>
          </cell>
          <cell r="G28" t="str">
            <v>SET</v>
          </cell>
        </row>
        <row r="29">
          <cell r="C29">
            <v>121</v>
          </cell>
          <cell r="D29" t="str">
            <v>-  OIL IMMERSED TRANS. 500 KVA.</v>
          </cell>
          <cell r="E29">
            <v>289000</v>
          </cell>
          <cell r="F29">
            <v>3000</v>
          </cell>
          <cell r="G29" t="str">
            <v>SET</v>
          </cell>
        </row>
        <row r="30">
          <cell r="C30">
            <v>122</v>
          </cell>
          <cell r="D30" t="str">
            <v>-  OIL IMMERSED TRANS. 630 KVA.</v>
          </cell>
          <cell r="E30">
            <v>323000</v>
          </cell>
          <cell r="F30">
            <v>5000</v>
          </cell>
          <cell r="G30" t="str">
            <v>SET</v>
          </cell>
        </row>
        <row r="31">
          <cell r="C31">
            <v>123</v>
          </cell>
          <cell r="D31" t="str">
            <v>-  OIL IMMERSED TRANS. 800 KVA.</v>
          </cell>
          <cell r="E31">
            <v>402000</v>
          </cell>
          <cell r="F31">
            <v>5000</v>
          </cell>
          <cell r="G31" t="str">
            <v>SET</v>
          </cell>
        </row>
        <row r="32">
          <cell r="C32">
            <v>124</v>
          </cell>
          <cell r="D32" t="str">
            <v>-  OIL IMMERSED TRANS. 1,000 KVA.</v>
          </cell>
          <cell r="E32">
            <v>480000</v>
          </cell>
          <cell r="F32">
            <v>6000</v>
          </cell>
          <cell r="G32" t="str">
            <v>SET</v>
          </cell>
        </row>
        <row r="33">
          <cell r="C33">
            <v>125</v>
          </cell>
          <cell r="D33" t="str">
            <v>-  OIL IMMERSED TRANS. 1,250 KVA.</v>
          </cell>
          <cell r="E33">
            <v>542000</v>
          </cell>
          <cell r="F33">
            <v>6000</v>
          </cell>
          <cell r="G33" t="str">
            <v>SET</v>
          </cell>
        </row>
        <row r="34">
          <cell r="C34">
            <v>126</v>
          </cell>
          <cell r="D34" t="str">
            <v>-  OIL IMMERSED TRANS. 1,600 KVA.</v>
          </cell>
          <cell r="E34">
            <v>629000</v>
          </cell>
          <cell r="F34">
            <v>6000</v>
          </cell>
          <cell r="G34" t="str">
            <v>SET</v>
          </cell>
        </row>
        <row r="35">
          <cell r="C35">
            <v>127</v>
          </cell>
          <cell r="D35" t="str">
            <v>-  OIL IMMERSED TRANS. 2,000 KVA.</v>
          </cell>
          <cell r="E35">
            <v>785000</v>
          </cell>
          <cell r="F35">
            <v>7000</v>
          </cell>
          <cell r="G35" t="str">
            <v>SET</v>
          </cell>
        </row>
        <row r="36">
          <cell r="C36">
            <v>128</v>
          </cell>
          <cell r="D36" t="str">
            <v>-  OIL IMMERSED TRANS. 2,500 KVA.</v>
          </cell>
          <cell r="E36">
            <v>959000</v>
          </cell>
          <cell r="F36">
            <v>7000</v>
          </cell>
          <cell r="G36" t="str">
            <v>SET</v>
          </cell>
        </row>
        <row r="37">
          <cell r="C37">
            <v>129</v>
          </cell>
          <cell r="D37" t="str">
            <v>-  OIL IMMERSED TRANS. 3,150 KVA.</v>
          </cell>
          <cell r="E37">
            <v>1133000</v>
          </cell>
          <cell r="F37">
            <v>8000</v>
          </cell>
          <cell r="G37" t="str">
            <v>SET</v>
          </cell>
        </row>
        <row r="38">
          <cell r="C38">
            <v>2</v>
          </cell>
          <cell r="D38" t="str">
            <v>DRY TYPE CAST RESIN TRANSFORMER</v>
          </cell>
        </row>
        <row r="39">
          <cell r="D39" t="str">
            <v>22 - 24 KV OR 11 - 12 KV.  CAST RESIN TRANS</v>
          </cell>
        </row>
        <row r="40">
          <cell r="C40">
            <v>201</v>
          </cell>
          <cell r="D40" t="str">
            <v>-  CAST RESIN TRANS. 100 KVA.</v>
          </cell>
          <cell r="E40">
            <v>180000</v>
          </cell>
          <cell r="F40">
            <v>7000</v>
          </cell>
          <cell r="G40" t="str">
            <v>SET</v>
          </cell>
        </row>
        <row r="41">
          <cell r="C41">
            <v>202</v>
          </cell>
          <cell r="D41" t="str">
            <v>-  CAST RESIN TRANS. 160 KVA.</v>
          </cell>
          <cell r="E41">
            <v>243000</v>
          </cell>
          <cell r="F41">
            <v>7000</v>
          </cell>
          <cell r="G41" t="str">
            <v>SET</v>
          </cell>
        </row>
        <row r="42">
          <cell r="C42">
            <v>203</v>
          </cell>
          <cell r="D42" t="str">
            <v>-  CAST RESIN TRANS. 250 KVA.</v>
          </cell>
          <cell r="E42">
            <v>304000</v>
          </cell>
          <cell r="F42">
            <v>8000</v>
          </cell>
          <cell r="G42" t="str">
            <v>SET</v>
          </cell>
        </row>
        <row r="43">
          <cell r="C43">
            <v>204</v>
          </cell>
          <cell r="D43" t="str">
            <v>-  CAST RESIN TRANS. 315 KVA.</v>
          </cell>
          <cell r="E43">
            <v>342000</v>
          </cell>
          <cell r="F43">
            <v>8000</v>
          </cell>
          <cell r="G43" t="str">
            <v>SET</v>
          </cell>
        </row>
        <row r="44">
          <cell r="C44">
            <v>205</v>
          </cell>
          <cell r="D44" t="str">
            <v>-  CAST RESIN TRANS. 400 KVA.</v>
          </cell>
          <cell r="E44">
            <v>410000</v>
          </cell>
          <cell r="F44">
            <v>10000</v>
          </cell>
          <cell r="G44" t="str">
            <v>SET</v>
          </cell>
        </row>
        <row r="45">
          <cell r="C45">
            <v>206</v>
          </cell>
          <cell r="D45" t="str">
            <v>-  CAST RESIN TRANS. 500 KVA.</v>
          </cell>
          <cell r="E45">
            <v>486000</v>
          </cell>
          <cell r="F45">
            <v>10000</v>
          </cell>
          <cell r="G45" t="str">
            <v>SET</v>
          </cell>
        </row>
        <row r="46">
          <cell r="C46">
            <v>207</v>
          </cell>
          <cell r="D46" t="str">
            <v>-  CAST RESIN TRANS. 630 KVA.</v>
          </cell>
          <cell r="E46">
            <v>574000</v>
          </cell>
          <cell r="F46">
            <v>12000</v>
          </cell>
          <cell r="G46" t="str">
            <v>SET</v>
          </cell>
        </row>
        <row r="47">
          <cell r="C47">
            <v>208</v>
          </cell>
          <cell r="D47" t="str">
            <v>-  CAST RESIN TRANS. 800 KVA.</v>
          </cell>
          <cell r="E47">
            <v>673000</v>
          </cell>
          <cell r="F47">
            <v>12000</v>
          </cell>
          <cell r="G47" t="str">
            <v>SET</v>
          </cell>
        </row>
        <row r="48">
          <cell r="C48">
            <v>209</v>
          </cell>
          <cell r="D48" t="str">
            <v>-  CAST RESIN TRANS. 1,000 KVA.</v>
          </cell>
          <cell r="E48">
            <v>830000</v>
          </cell>
          <cell r="F48">
            <v>15000</v>
          </cell>
          <cell r="G48" t="str">
            <v>SET</v>
          </cell>
        </row>
        <row r="49">
          <cell r="C49">
            <v>210</v>
          </cell>
          <cell r="D49" t="str">
            <v>-  CAST RESIN TRANS. 1,250 KVA.</v>
          </cell>
          <cell r="E49">
            <v>991000</v>
          </cell>
          <cell r="F49">
            <v>15000</v>
          </cell>
          <cell r="G49" t="str">
            <v>SET</v>
          </cell>
        </row>
        <row r="50">
          <cell r="C50">
            <v>211</v>
          </cell>
          <cell r="D50" t="str">
            <v>-  CAST RESIN TRANS. 1,600 KVA.</v>
          </cell>
          <cell r="E50">
            <v>1137000</v>
          </cell>
          <cell r="F50">
            <v>15000</v>
          </cell>
          <cell r="G50" t="str">
            <v>SET</v>
          </cell>
        </row>
        <row r="51">
          <cell r="C51">
            <v>212</v>
          </cell>
          <cell r="D51" t="str">
            <v>-  CAST RESIN TRANS. 2,000 KVA.</v>
          </cell>
          <cell r="E51">
            <v>1425000</v>
          </cell>
          <cell r="F51">
            <v>18000</v>
          </cell>
          <cell r="G51" t="str">
            <v>SET</v>
          </cell>
        </row>
        <row r="52">
          <cell r="C52">
            <v>213</v>
          </cell>
          <cell r="D52" t="str">
            <v>-  CAST RESIN TRANS. 2,500 KVA.</v>
          </cell>
          <cell r="E52">
            <v>1700000</v>
          </cell>
          <cell r="F52">
            <v>20000</v>
          </cell>
          <cell r="G52" t="str">
            <v>SET</v>
          </cell>
        </row>
        <row r="53">
          <cell r="C53">
            <v>214</v>
          </cell>
          <cell r="D53" t="str">
            <v>-  CAST RESIN TRANS. 3,000 KVA.</v>
          </cell>
          <cell r="E53">
            <v>1902000</v>
          </cell>
          <cell r="F53">
            <v>22000</v>
          </cell>
          <cell r="G53" t="str">
            <v>SET</v>
          </cell>
        </row>
        <row r="54">
          <cell r="D54" t="str">
            <v>SPACE</v>
          </cell>
        </row>
        <row r="55">
          <cell r="C55">
            <v>3</v>
          </cell>
          <cell r="D55" t="str">
            <v>PAD MOUNTED TRANSFORMER</v>
          </cell>
        </row>
        <row r="56">
          <cell r="D56" t="str">
            <v>11 - 12 OR 22 - 24 KA. PAD MOUNTED TRANS</v>
          </cell>
        </row>
        <row r="57">
          <cell r="C57">
            <v>301</v>
          </cell>
          <cell r="D57" t="str">
            <v>-  PAD MOUNTED TRANS. 100 KVA.</v>
          </cell>
          <cell r="E57">
            <v>100000</v>
          </cell>
          <cell r="F57">
            <v>2500</v>
          </cell>
          <cell r="G57" t="str">
            <v>SET</v>
          </cell>
        </row>
        <row r="58">
          <cell r="C58">
            <v>302</v>
          </cell>
          <cell r="D58" t="str">
            <v>-  PAD MOUNTED TRANS. 160 KVA.</v>
          </cell>
          <cell r="E58">
            <v>131000</v>
          </cell>
          <cell r="F58">
            <v>2500</v>
          </cell>
          <cell r="G58" t="str">
            <v>SET</v>
          </cell>
        </row>
        <row r="59">
          <cell r="C59">
            <v>303</v>
          </cell>
          <cell r="D59" t="str">
            <v>-  PAD MOUNTED TRANS. 250 KVA.</v>
          </cell>
          <cell r="E59">
            <v>165000</v>
          </cell>
          <cell r="F59">
            <v>2500</v>
          </cell>
          <cell r="G59" t="str">
            <v>SET</v>
          </cell>
        </row>
        <row r="60">
          <cell r="C60">
            <v>304</v>
          </cell>
          <cell r="D60" t="str">
            <v>-  PAD MOUNTED TRANS. 315 KVA.</v>
          </cell>
          <cell r="E60">
            <v>185000</v>
          </cell>
          <cell r="F60">
            <v>3000</v>
          </cell>
          <cell r="G60" t="str">
            <v>SET</v>
          </cell>
        </row>
        <row r="61">
          <cell r="C61">
            <v>305</v>
          </cell>
          <cell r="D61" t="str">
            <v>-  PAD MOUNTED TRANS. 400 KVA.</v>
          </cell>
          <cell r="E61">
            <v>222000</v>
          </cell>
          <cell r="F61">
            <v>3000</v>
          </cell>
          <cell r="G61" t="str">
            <v>SET</v>
          </cell>
        </row>
        <row r="62">
          <cell r="C62">
            <v>306</v>
          </cell>
          <cell r="D62" t="str">
            <v>-  PAD MOUNTED TRANS. 500 KVA.</v>
          </cell>
          <cell r="E62">
            <v>263000</v>
          </cell>
          <cell r="F62">
            <v>3000</v>
          </cell>
          <cell r="G62" t="str">
            <v>SET</v>
          </cell>
        </row>
        <row r="63">
          <cell r="C63">
            <v>307</v>
          </cell>
          <cell r="D63" t="str">
            <v>-  PAD MOUNTED TRANS. 630 KVA.</v>
          </cell>
          <cell r="E63">
            <v>311000</v>
          </cell>
          <cell r="F63">
            <v>5000</v>
          </cell>
          <cell r="G63" t="str">
            <v>SET</v>
          </cell>
        </row>
        <row r="64">
          <cell r="C64">
            <v>308</v>
          </cell>
          <cell r="D64" t="str">
            <v>-  PAD MOUNTED TRANS. 800 KVA.</v>
          </cell>
          <cell r="E64">
            <v>364000</v>
          </cell>
          <cell r="F64">
            <v>5000</v>
          </cell>
          <cell r="G64" t="str">
            <v>SET</v>
          </cell>
        </row>
        <row r="65">
          <cell r="C65">
            <v>309</v>
          </cell>
          <cell r="D65" t="str">
            <v>-  PAD MOUNTED TRANS. 1,000 KVA.</v>
          </cell>
          <cell r="E65">
            <v>450000</v>
          </cell>
          <cell r="F65">
            <v>6000</v>
          </cell>
          <cell r="G65" t="str">
            <v>SET</v>
          </cell>
        </row>
        <row r="66">
          <cell r="C66">
            <v>310</v>
          </cell>
          <cell r="D66" t="str">
            <v>-  PAD MOUNTED TRANS. 1,250 KVA.</v>
          </cell>
          <cell r="E66">
            <v>537000</v>
          </cell>
          <cell r="F66">
            <v>6000</v>
          </cell>
          <cell r="G66" t="str">
            <v>SET</v>
          </cell>
        </row>
        <row r="67">
          <cell r="C67">
            <v>311</v>
          </cell>
          <cell r="D67" t="str">
            <v>-  PAD MOUNTED TRANS. 1,500 KVA.</v>
          </cell>
          <cell r="E67">
            <v>616000</v>
          </cell>
          <cell r="F67">
            <v>6000</v>
          </cell>
          <cell r="G67" t="str">
            <v>SET</v>
          </cell>
        </row>
        <row r="68">
          <cell r="C68">
            <v>312</v>
          </cell>
          <cell r="D68" t="str">
            <v>-  PAD MOUNTED TRANS. 2,000 KVA.</v>
          </cell>
          <cell r="E68">
            <v>772000</v>
          </cell>
          <cell r="F68">
            <v>7000</v>
          </cell>
          <cell r="G68" t="str">
            <v>SET</v>
          </cell>
        </row>
        <row r="69">
          <cell r="C69">
            <v>313</v>
          </cell>
          <cell r="D69" t="str">
            <v>-  PAD MOUNTED TRANS. 2,500 KVA.</v>
          </cell>
          <cell r="E69">
            <v>921000</v>
          </cell>
          <cell r="F69">
            <v>7000</v>
          </cell>
          <cell r="G69" t="str">
            <v>SET</v>
          </cell>
        </row>
        <row r="70">
          <cell r="C70">
            <v>314</v>
          </cell>
          <cell r="D70" t="str">
            <v>-  PAD MOUNTED TRANS. 3,000 KVA.</v>
          </cell>
          <cell r="E70">
            <v>1030000</v>
          </cell>
          <cell r="F70">
            <v>8000</v>
          </cell>
          <cell r="G70" t="str">
            <v>SET</v>
          </cell>
        </row>
        <row r="71">
          <cell r="D71" t="str">
            <v>OIL IMMERSED TRANSFORMER</v>
          </cell>
        </row>
        <row r="72">
          <cell r="D72" t="str">
            <v>33 KA. PAD MOUNTED TRANS</v>
          </cell>
        </row>
        <row r="73">
          <cell r="C73">
            <v>315</v>
          </cell>
          <cell r="D73" t="str">
            <v>-  PAD MOUNTED TRANS. 100 KVA.</v>
          </cell>
          <cell r="E73">
            <v>106000</v>
          </cell>
          <cell r="F73">
            <v>2500</v>
          </cell>
          <cell r="G73" t="str">
            <v>SET</v>
          </cell>
        </row>
        <row r="74">
          <cell r="C74">
            <v>316</v>
          </cell>
          <cell r="D74" t="str">
            <v>-  PAD MOUNTED TRANS. 160 KVA.</v>
          </cell>
          <cell r="E74">
            <v>139000</v>
          </cell>
          <cell r="F74">
            <v>2500</v>
          </cell>
          <cell r="G74" t="str">
            <v>SET</v>
          </cell>
        </row>
        <row r="75">
          <cell r="C75">
            <v>317</v>
          </cell>
          <cell r="D75" t="str">
            <v>-  PAD MOUNTED TRANS. 250 KVA.</v>
          </cell>
          <cell r="E75">
            <v>176000</v>
          </cell>
          <cell r="F75">
            <v>2500</v>
          </cell>
          <cell r="G75" t="str">
            <v>SET</v>
          </cell>
        </row>
        <row r="76">
          <cell r="C76">
            <v>318</v>
          </cell>
          <cell r="D76" t="str">
            <v>-  PAD MOUNTED TRANS. 315 KVA.</v>
          </cell>
          <cell r="E76">
            <v>197000</v>
          </cell>
          <cell r="F76">
            <v>3000</v>
          </cell>
          <cell r="G76" t="str">
            <v>SET</v>
          </cell>
        </row>
        <row r="77">
          <cell r="C77">
            <v>319</v>
          </cell>
          <cell r="D77" t="str">
            <v>-  PAD MOUNTED TRANS. 400 KVA.</v>
          </cell>
          <cell r="E77">
            <v>237000</v>
          </cell>
          <cell r="F77">
            <v>3000</v>
          </cell>
          <cell r="G77" t="str">
            <v>SET</v>
          </cell>
        </row>
        <row r="78">
          <cell r="C78">
            <v>320</v>
          </cell>
          <cell r="D78" t="str">
            <v>-  PAD MOUNTED TRANS. 500 KVA.</v>
          </cell>
          <cell r="E78">
            <v>280000</v>
          </cell>
          <cell r="F78">
            <v>3000</v>
          </cell>
          <cell r="G78" t="str">
            <v>SET</v>
          </cell>
        </row>
        <row r="79">
          <cell r="C79">
            <v>321</v>
          </cell>
          <cell r="D79" t="str">
            <v>-  PAD MOUNTED TRANS. 630 KVA.</v>
          </cell>
          <cell r="E79">
            <v>331000</v>
          </cell>
          <cell r="F79">
            <v>5000</v>
          </cell>
          <cell r="G79" t="str">
            <v>SET</v>
          </cell>
        </row>
        <row r="80">
          <cell r="C80">
            <v>322</v>
          </cell>
          <cell r="D80" t="str">
            <v>-  PAD MOUNTED TRANS. 800 KVA.</v>
          </cell>
          <cell r="E80">
            <v>388000</v>
          </cell>
          <cell r="F80">
            <v>5000</v>
          </cell>
          <cell r="G80" t="str">
            <v>SET</v>
          </cell>
        </row>
        <row r="81">
          <cell r="C81">
            <v>323</v>
          </cell>
          <cell r="D81" t="str">
            <v>-  PAD MOUNTED TRANS. 1,000 KVA.</v>
          </cell>
          <cell r="E81">
            <v>480000</v>
          </cell>
          <cell r="F81">
            <v>6000</v>
          </cell>
          <cell r="G81" t="str">
            <v>SET</v>
          </cell>
        </row>
        <row r="82">
          <cell r="C82">
            <v>324</v>
          </cell>
          <cell r="D82" t="str">
            <v>-  PAD MOUNTED TRANS. 1,250 KVA.</v>
          </cell>
          <cell r="E82">
            <v>572000</v>
          </cell>
          <cell r="F82">
            <v>6000</v>
          </cell>
          <cell r="G82" t="str">
            <v>SET</v>
          </cell>
        </row>
        <row r="83">
          <cell r="C83">
            <v>325</v>
          </cell>
          <cell r="D83" t="str">
            <v>-  PAD MOUNTED TRANS. 1,500 KVA.</v>
          </cell>
          <cell r="E83">
            <v>657000</v>
          </cell>
          <cell r="F83">
            <v>6500</v>
          </cell>
          <cell r="G83" t="str">
            <v>SET</v>
          </cell>
        </row>
        <row r="84">
          <cell r="C84">
            <v>326</v>
          </cell>
          <cell r="D84" t="str">
            <v>-  PAD MOUNTED TRANS. 2,000 KVA.</v>
          </cell>
          <cell r="E84">
            <v>823000</v>
          </cell>
          <cell r="F84">
            <v>7000</v>
          </cell>
          <cell r="G84" t="str">
            <v>SET</v>
          </cell>
        </row>
        <row r="85">
          <cell r="C85">
            <v>327</v>
          </cell>
          <cell r="D85" t="str">
            <v>-  PAD MOUNTED TRANS. 2,500 KVA.</v>
          </cell>
          <cell r="E85">
            <v>982000</v>
          </cell>
          <cell r="F85">
            <v>7500</v>
          </cell>
          <cell r="G85" t="str">
            <v>SET</v>
          </cell>
        </row>
        <row r="86">
          <cell r="C86">
            <v>328</v>
          </cell>
          <cell r="D86" t="str">
            <v>-  PAD MOUNTED TRANS. 3,000 KVA.</v>
          </cell>
          <cell r="E86">
            <v>1110000</v>
          </cell>
          <cell r="F86">
            <v>8500</v>
          </cell>
          <cell r="G86" t="str">
            <v>SET</v>
          </cell>
        </row>
        <row r="87">
          <cell r="C87">
            <v>4</v>
          </cell>
          <cell r="D87" t="str">
            <v>GENERATOR SET</v>
          </cell>
        </row>
        <row r="88">
          <cell r="C88">
            <v>401</v>
          </cell>
          <cell r="D88" t="str">
            <v>-  GEN. SET 35 KVA. (PRIME)</v>
          </cell>
          <cell r="E88">
            <v>456000</v>
          </cell>
          <cell r="F88">
            <v>8000</v>
          </cell>
          <cell r="G88" t="str">
            <v>SET</v>
          </cell>
        </row>
        <row r="89">
          <cell r="C89">
            <v>402</v>
          </cell>
          <cell r="D89" t="str">
            <v>-  GEN. SET 50 KVA. (PRIME)</v>
          </cell>
          <cell r="E89">
            <v>546000</v>
          </cell>
          <cell r="F89">
            <v>8000</v>
          </cell>
          <cell r="G89" t="str">
            <v>SET</v>
          </cell>
        </row>
        <row r="90">
          <cell r="C90">
            <v>403</v>
          </cell>
          <cell r="D90" t="str">
            <v>-  GEN. SET 60 KVA. (PRIME)</v>
          </cell>
          <cell r="E90">
            <v>592000</v>
          </cell>
          <cell r="F90">
            <v>1000</v>
          </cell>
          <cell r="G90" t="str">
            <v>SET</v>
          </cell>
        </row>
        <row r="91">
          <cell r="C91">
            <v>404</v>
          </cell>
          <cell r="D91" t="str">
            <v>-  GEN. SET 80 KVA. (PRIME)</v>
          </cell>
          <cell r="E91">
            <v>600000</v>
          </cell>
          <cell r="F91">
            <v>1000</v>
          </cell>
          <cell r="G91" t="str">
            <v>SET</v>
          </cell>
        </row>
        <row r="92">
          <cell r="C92">
            <v>405</v>
          </cell>
          <cell r="D92" t="str">
            <v>-  GEN. SET 100 KVA. (PRIME)</v>
          </cell>
          <cell r="E92">
            <v>683000</v>
          </cell>
          <cell r="F92">
            <v>15000</v>
          </cell>
          <cell r="G92" t="str">
            <v>SET</v>
          </cell>
        </row>
        <row r="93">
          <cell r="C93">
            <v>406</v>
          </cell>
          <cell r="D93" t="str">
            <v>-  GEN. SET 130 KVA. (PRIME)</v>
          </cell>
          <cell r="E93">
            <v>900000</v>
          </cell>
          <cell r="F93">
            <v>15000</v>
          </cell>
          <cell r="G93" t="str">
            <v>SET</v>
          </cell>
        </row>
        <row r="94">
          <cell r="C94">
            <v>407</v>
          </cell>
          <cell r="D94" t="str">
            <v>-  GEN. SET 170 KVA. (PRIME)</v>
          </cell>
          <cell r="E94">
            <v>1100000</v>
          </cell>
          <cell r="F94">
            <v>20000</v>
          </cell>
          <cell r="G94" t="str">
            <v>SET</v>
          </cell>
        </row>
        <row r="95">
          <cell r="C95">
            <v>408</v>
          </cell>
          <cell r="D95" t="str">
            <v>-  GEN. SET 200 KVA. (PRIME)</v>
          </cell>
          <cell r="E95">
            <v>1200000</v>
          </cell>
          <cell r="F95">
            <v>20000</v>
          </cell>
          <cell r="G95" t="str">
            <v>SET</v>
          </cell>
        </row>
        <row r="96">
          <cell r="C96">
            <v>409</v>
          </cell>
          <cell r="D96" t="str">
            <v>-  GEN. SET 230 KVA. (PRIME)</v>
          </cell>
          <cell r="E96">
            <v>1350000</v>
          </cell>
          <cell r="F96">
            <v>20000</v>
          </cell>
          <cell r="G96" t="str">
            <v>SET</v>
          </cell>
        </row>
        <row r="97">
          <cell r="C97">
            <v>410</v>
          </cell>
          <cell r="D97" t="str">
            <v>-  GEN. SET 250 KVA. (PRIME)</v>
          </cell>
          <cell r="E97">
            <v>1350000</v>
          </cell>
          <cell r="F97">
            <v>25000</v>
          </cell>
          <cell r="G97" t="str">
            <v>SET</v>
          </cell>
        </row>
        <row r="98">
          <cell r="C98">
            <v>411</v>
          </cell>
          <cell r="D98" t="str">
            <v>-  GEN. SET 300 KVA. (PRIME)</v>
          </cell>
          <cell r="E98">
            <v>1514000</v>
          </cell>
          <cell r="F98">
            <v>25000</v>
          </cell>
          <cell r="G98" t="str">
            <v>SET</v>
          </cell>
        </row>
        <row r="99">
          <cell r="C99">
            <v>412</v>
          </cell>
          <cell r="D99" t="str">
            <v>-  GEN. SET 320 KVA. (PRIME)</v>
          </cell>
          <cell r="E99">
            <v>1600000</v>
          </cell>
          <cell r="F99">
            <v>25000</v>
          </cell>
          <cell r="G99" t="str">
            <v>SET</v>
          </cell>
        </row>
        <row r="100">
          <cell r="C100">
            <v>413</v>
          </cell>
          <cell r="D100" t="str">
            <v>-  GEN. SET 360 KVA. (PRIME)</v>
          </cell>
          <cell r="E100">
            <v>1884000</v>
          </cell>
          <cell r="F100">
            <v>25000</v>
          </cell>
          <cell r="G100" t="str">
            <v>SET</v>
          </cell>
        </row>
        <row r="101">
          <cell r="C101">
            <v>414</v>
          </cell>
          <cell r="D101" t="str">
            <v>-  GEN. SET 380 KVA. (PRIME)</v>
          </cell>
          <cell r="E101">
            <v>1950000</v>
          </cell>
          <cell r="F101">
            <v>25000</v>
          </cell>
          <cell r="G101" t="str">
            <v>SET</v>
          </cell>
        </row>
        <row r="102">
          <cell r="C102">
            <v>415</v>
          </cell>
          <cell r="D102" t="str">
            <v>-  GEN. SET 450 KVA. (PRIME)</v>
          </cell>
          <cell r="E102">
            <v>2000000</v>
          </cell>
          <cell r="F102">
            <v>30000</v>
          </cell>
          <cell r="G102" t="str">
            <v>SET</v>
          </cell>
        </row>
        <row r="103">
          <cell r="C103">
            <v>416</v>
          </cell>
          <cell r="D103" t="str">
            <v>-  GEN. SET 500 KVA. (PRIME)</v>
          </cell>
          <cell r="E103">
            <v>2190000</v>
          </cell>
          <cell r="F103">
            <v>30000</v>
          </cell>
          <cell r="G103" t="str">
            <v>SET</v>
          </cell>
        </row>
        <row r="104">
          <cell r="C104">
            <v>417</v>
          </cell>
          <cell r="D104" t="str">
            <v>-  GEN. SET 650 KVA. (PRIME)</v>
          </cell>
          <cell r="E104">
            <v>2897000</v>
          </cell>
          <cell r="F104">
            <v>30000</v>
          </cell>
          <cell r="G104" t="str">
            <v>SET</v>
          </cell>
        </row>
        <row r="105">
          <cell r="C105">
            <v>418</v>
          </cell>
          <cell r="D105" t="str">
            <v>-  GEN. SET 720 KVA. (PRIME)</v>
          </cell>
          <cell r="E105">
            <v>3200000</v>
          </cell>
          <cell r="F105">
            <v>35000</v>
          </cell>
          <cell r="G105" t="str">
            <v>SET</v>
          </cell>
        </row>
        <row r="106">
          <cell r="C106">
            <v>419</v>
          </cell>
          <cell r="D106" t="str">
            <v>-  GEN. SET 760 KVA. (PRIME)</v>
          </cell>
          <cell r="E106">
            <v>3700000</v>
          </cell>
          <cell r="F106">
            <v>35000</v>
          </cell>
          <cell r="G106" t="str">
            <v>SET</v>
          </cell>
        </row>
        <row r="107">
          <cell r="C107">
            <v>420</v>
          </cell>
          <cell r="D107" t="str">
            <v>-  GEN. SET 720 KVA. (PRIME)</v>
          </cell>
          <cell r="E107">
            <v>3963000</v>
          </cell>
          <cell r="F107">
            <v>40000</v>
          </cell>
          <cell r="G107" t="str">
            <v>SET</v>
          </cell>
        </row>
        <row r="108">
          <cell r="C108">
            <v>421</v>
          </cell>
          <cell r="D108" t="str">
            <v>-  GEN. SET 1,000 KVA. (PRIME)</v>
          </cell>
          <cell r="E108">
            <v>4683000</v>
          </cell>
          <cell r="F108">
            <v>45000</v>
          </cell>
          <cell r="G108" t="str">
            <v>SET</v>
          </cell>
        </row>
        <row r="109">
          <cell r="C109">
            <v>422</v>
          </cell>
          <cell r="D109" t="str">
            <v>-  GEN. SET 1,250 KVA. (PRIME)</v>
          </cell>
          <cell r="E109">
            <v>5400000</v>
          </cell>
          <cell r="F109">
            <v>50000</v>
          </cell>
          <cell r="G109" t="str">
            <v>SET</v>
          </cell>
        </row>
        <row r="110">
          <cell r="C110">
            <v>423</v>
          </cell>
          <cell r="D110" t="str">
            <v>-  GEN. SET 1,375 KVA. (PRIME)</v>
          </cell>
          <cell r="E110">
            <v>6330000</v>
          </cell>
          <cell r="F110">
            <v>50000</v>
          </cell>
          <cell r="G110" t="str">
            <v>SET</v>
          </cell>
        </row>
        <row r="111">
          <cell r="D111" t="str">
            <v>SPACE</v>
          </cell>
        </row>
        <row r="112">
          <cell r="C112">
            <v>431</v>
          </cell>
          <cell r="D112" t="str">
            <v>-  GEN. SET 30 KVA. (STAND-BY)</v>
          </cell>
          <cell r="E112">
            <v>411000</v>
          </cell>
          <cell r="F112">
            <v>6000</v>
          </cell>
          <cell r="G112" t="str">
            <v>SET</v>
          </cell>
        </row>
        <row r="113">
          <cell r="C113">
            <v>432</v>
          </cell>
          <cell r="D113" t="str">
            <v>-  GEN. SET 45 KVA. (STAND-BY)</v>
          </cell>
          <cell r="E113">
            <v>456000</v>
          </cell>
          <cell r="F113">
            <v>6000</v>
          </cell>
          <cell r="G113" t="str">
            <v>SET</v>
          </cell>
        </row>
        <row r="114">
          <cell r="C114">
            <v>433</v>
          </cell>
          <cell r="D114" t="str">
            <v>-  GEN. SET 50 KVA. (STAND-BY)</v>
          </cell>
          <cell r="E114">
            <v>546000</v>
          </cell>
          <cell r="F114">
            <v>8000</v>
          </cell>
          <cell r="G114" t="str">
            <v>SET</v>
          </cell>
        </row>
        <row r="115">
          <cell r="C115">
            <v>434</v>
          </cell>
          <cell r="D115" t="str">
            <v>-  GEN. SET 70 KVA. (STAND-BY)</v>
          </cell>
          <cell r="E115">
            <v>570000</v>
          </cell>
          <cell r="F115">
            <v>8000</v>
          </cell>
          <cell r="G115" t="str">
            <v>SET</v>
          </cell>
        </row>
        <row r="116">
          <cell r="C116">
            <v>435</v>
          </cell>
          <cell r="D116" t="str">
            <v>-  GEN. SET 90 KVA. (STAND-BY)</v>
          </cell>
          <cell r="E116">
            <v>590000</v>
          </cell>
          <cell r="F116">
            <v>10000</v>
          </cell>
          <cell r="G116" t="str">
            <v>SET</v>
          </cell>
        </row>
        <row r="117">
          <cell r="C117">
            <v>436</v>
          </cell>
          <cell r="D117" t="str">
            <v>-  GEN. SET 110 KVA. (STAND-BY)</v>
          </cell>
          <cell r="E117">
            <v>670000</v>
          </cell>
          <cell r="F117">
            <v>10000</v>
          </cell>
          <cell r="G117" t="str">
            <v>SET</v>
          </cell>
        </row>
        <row r="118">
          <cell r="C118">
            <v>437</v>
          </cell>
          <cell r="D118" t="str">
            <v>-  GEN. SET 150 KVA. (STAND-BY)</v>
          </cell>
          <cell r="E118">
            <v>900000</v>
          </cell>
          <cell r="F118">
            <v>15000</v>
          </cell>
          <cell r="G118" t="str">
            <v>SET</v>
          </cell>
        </row>
        <row r="119">
          <cell r="C119">
            <v>438</v>
          </cell>
          <cell r="D119" t="str">
            <v>-  GEN. SET 190 KVA. (STAND-BY)</v>
          </cell>
          <cell r="E119">
            <v>920000</v>
          </cell>
          <cell r="F119">
            <v>15000</v>
          </cell>
          <cell r="G119" t="str">
            <v>SET</v>
          </cell>
        </row>
        <row r="120">
          <cell r="C120">
            <v>439</v>
          </cell>
          <cell r="D120" t="str">
            <v>-  GEN. SET 210 KVA. (STAND-BY)</v>
          </cell>
          <cell r="E120">
            <v>1100000</v>
          </cell>
          <cell r="F120">
            <v>20000</v>
          </cell>
          <cell r="G120" t="str">
            <v>SET</v>
          </cell>
        </row>
        <row r="121">
          <cell r="C121">
            <v>440</v>
          </cell>
          <cell r="D121" t="str">
            <v>-  GEN. SET 250 KVA. (STAND-BY)</v>
          </cell>
          <cell r="E121">
            <v>1214000</v>
          </cell>
          <cell r="F121">
            <v>20000</v>
          </cell>
          <cell r="G121" t="str">
            <v>SET</v>
          </cell>
        </row>
        <row r="122">
          <cell r="C122">
            <v>441</v>
          </cell>
          <cell r="D122" t="str">
            <v>-  GEN. SET 280 KVA. (STAND-BY)</v>
          </cell>
          <cell r="E122">
            <v>1350000</v>
          </cell>
          <cell r="F122">
            <v>20000</v>
          </cell>
          <cell r="G122" t="str">
            <v>SET</v>
          </cell>
        </row>
        <row r="123">
          <cell r="C123">
            <v>442</v>
          </cell>
          <cell r="D123" t="str">
            <v>-  GEN. SET 310 KVA. (STAND-BY)</v>
          </cell>
          <cell r="E123">
            <v>1510000</v>
          </cell>
          <cell r="F123">
            <v>25000</v>
          </cell>
          <cell r="G123" t="str">
            <v>SET</v>
          </cell>
        </row>
        <row r="124">
          <cell r="C124">
            <v>443</v>
          </cell>
          <cell r="D124" t="str">
            <v>-  GEN. SET 330 KVA. (STAND-BY)</v>
          </cell>
          <cell r="E124">
            <v>1550000</v>
          </cell>
          <cell r="F124">
            <v>25000</v>
          </cell>
          <cell r="G124" t="str">
            <v>SET</v>
          </cell>
        </row>
        <row r="125">
          <cell r="C125">
            <v>444</v>
          </cell>
          <cell r="D125" t="str">
            <v>-  GEN. SET 345 KVA. (STAND-BY)</v>
          </cell>
          <cell r="E125">
            <v>1600000</v>
          </cell>
          <cell r="F125">
            <v>25000</v>
          </cell>
          <cell r="G125" t="str">
            <v>SET</v>
          </cell>
        </row>
        <row r="126">
          <cell r="C126">
            <v>445</v>
          </cell>
          <cell r="D126" t="str">
            <v>-  GEN. SET 390 KVA. (STAND-BY)</v>
          </cell>
          <cell r="E126">
            <v>1884000</v>
          </cell>
          <cell r="F126">
            <v>25000</v>
          </cell>
          <cell r="G126" t="str">
            <v>SET</v>
          </cell>
        </row>
        <row r="127">
          <cell r="C127">
            <v>446</v>
          </cell>
          <cell r="D127" t="str">
            <v>-  GEN. SET 415 KVA. (STAND-BY)</v>
          </cell>
          <cell r="E127">
            <v>1900000</v>
          </cell>
          <cell r="F127">
            <v>25000</v>
          </cell>
          <cell r="G127" t="str">
            <v>SET</v>
          </cell>
        </row>
        <row r="128">
          <cell r="C128">
            <v>447</v>
          </cell>
          <cell r="D128" t="str">
            <v>-  GEN. SET 500 KVA. (STAND-BY)</v>
          </cell>
          <cell r="E128">
            <v>2063000</v>
          </cell>
          <cell r="F128">
            <v>25000</v>
          </cell>
          <cell r="G128" t="str">
            <v>SET</v>
          </cell>
        </row>
        <row r="129">
          <cell r="C129">
            <v>448</v>
          </cell>
          <cell r="D129" t="str">
            <v>-  GEN. SET 560 KVA. (STAND-BY)</v>
          </cell>
          <cell r="E129">
            <v>2195000</v>
          </cell>
          <cell r="F129">
            <v>30000</v>
          </cell>
          <cell r="G129" t="str">
            <v>SET</v>
          </cell>
        </row>
        <row r="130">
          <cell r="C130">
            <v>449</v>
          </cell>
          <cell r="D130" t="str">
            <v>-  GEN. SET 700 KVA. (STAND-BY)</v>
          </cell>
          <cell r="E130">
            <v>2897000</v>
          </cell>
          <cell r="F130">
            <v>30000</v>
          </cell>
          <cell r="G130" t="str">
            <v>SET</v>
          </cell>
        </row>
        <row r="131">
          <cell r="C131">
            <v>450</v>
          </cell>
          <cell r="D131" t="str">
            <v>-  GEN. SET 800 KVA. (STAND-BY)</v>
          </cell>
          <cell r="E131">
            <v>3664000</v>
          </cell>
          <cell r="F131">
            <v>30000</v>
          </cell>
          <cell r="G131" t="str">
            <v>SET</v>
          </cell>
        </row>
        <row r="132">
          <cell r="C132">
            <v>451</v>
          </cell>
          <cell r="D132" t="str">
            <v>-  GEN. SET 830 KVA. (STAND-BY)</v>
          </cell>
          <cell r="E132">
            <v>3826000</v>
          </cell>
          <cell r="F132">
            <v>35000</v>
          </cell>
          <cell r="G132" t="str">
            <v>SET</v>
          </cell>
        </row>
        <row r="133">
          <cell r="C133">
            <v>452</v>
          </cell>
          <cell r="D133" t="str">
            <v>-  GEN. SET 1,000 KVA. (STAND-BY)</v>
          </cell>
          <cell r="E133">
            <v>3963000</v>
          </cell>
          <cell r="F133">
            <v>35000</v>
          </cell>
          <cell r="G133" t="str">
            <v>SET</v>
          </cell>
        </row>
        <row r="134">
          <cell r="C134">
            <v>453</v>
          </cell>
          <cell r="D134" t="str">
            <v>-  GEN. SET 1,125 KVA. (STAND-BY)</v>
          </cell>
          <cell r="E134">
            <v>4683000</v>
          </cell>
          <cell r="F134">
            <v>40000</v>
          </cell>
          <cell r="G134" t="str">
            <v>SET</v>
          </cell>
        </row>
        <row r="135">
          <cell r="C135">
            <v>454</v>
          </cell>
          <cell r="D135" t="str">
            <v>-  GEN. SET 1,400 KVA. (STAND-BY)</v>
          </cell>
          <cell r="E135">
            <v>5400000</v>
          </cell>
          <cell r="F135">
            <v>45000</v>
          </cell>
          <cell r="G135" t="str">
            <v>SET</v>
          </cell>
        </row>
        <row r="136">
          <cell r="C136">
            <v>455</v>
          </cell>
          <cell r="D136" t="str">
            <v>-  GEN. SET 1,550 KVA. (STAND-BY)</v>
          </cell>
          <cell r="E136">
            <v>6330000</v>
          </cell>
          <cell r="F136">
            <v>50000</v>
          </cell>
          <cell r="G136" t="str">
            <v>SET</v>
          </cell>
        </row>
        <row r="137">
          <cell r="C137">
            <v>456</v>
          </cell>
          <cell r="D137" t="str">
            <v>-  GEN. SET 1,600 KVA. (STAND-BY)</v>
          </cell>
          <cell r="E137">
            <v>7000000</v>
          </cell>
          <cell r="F137">
            <v>50000</v>
          </cell>
          <cell r="G137" t="str">
            <v>SET</v>
          </cell>
        </row>
        <row r="138">
          <cell r="D138" t="str">
            <v>SPACE</v>
          </cell>
        </row>
        <row r="139">
          <cell r="C139">
            <v>5</v>
          </cell>
          <cell r="D139" t="str">
            <v>HIGH-VOLTAGE EQUIPMENT</v>
          </cell>
        </row>
        <row r="140">
          <cell r="C140">
            <v>501</v>
          </cell>
          <cell r="D140" t="str">
            <v>-  LIGHTNING ARRESTER 21 KV. 5 KA.</v>
          </cell>
          <cell r="E140">
            <v>3000</v>
          </cell>
          <cell r="F140">
            <v>200</v>
          </cell>
          <cell r="G140" t="str">
            <v>EA.</v>
          </cell>
        </row>
        <row r="141">
          <cell r="C141">
            <v>502</v>
          </cell>
          <cell r="D141" t="str">
            <v>-  LIGHTNING ARRESTER 24 KV. 5 KA.</v>
          </cell>
          <cell r="E141">
            <v>3000</v>
          </cell>
          <cell r="F141">
            <v>200</v>
          </cell>
          <cell r="G141" t="str">
            <v>EA.</v>
          </cell>
        </row>
        <row r="142">
          <cell r="C142">
            <v>503</v>
          </cell>
          <cell r="D142" t="str">
            <v>-  LIGHTNING ARRESTER 30 KV. 5 KA.</v>
          </cell>
          <cell r="E142">
            <v>5800</v>
          </cell>
          <cell r="F142">
            <v>200</v>
          </cell>
          <cell r="G142" t="str">
            <v>EA.</v>
          </cell>
        </row>
        <row r="143">
          <cell r="C143">
            <v>504</v>
          </cell>
          <cell r="D143" t="str">
            <v>-  LIGHTNING ARRESTER 20 KV. 10 KA.</v>
          </cell>
          <cell r="E143">
            <v>6000</v>
          </cell>
          <cell r="F143">
            <v>200</v>
          </cell>
          <cell r="G143" t="str">
            <v>EA.</v>
          </cell>
        </row>
        <row r="144">
          <cell r="C144">
            <v>505</v>
          </cell>
          <cell r="D144" t="str">
            <v>-  LIGHTNING ARRESTER 24 KV. 10 KA.</v>
          </cell>
          <cell r="E144">
            <v>6000</v>
          </cell>
          <cell r="F144">
            <v>200</v>
          </cell>
          <cell r="G144" t="str">
            <v>EA.</v>
          </cell>
        </row>
        <row r="145">
          <cell r="C145">
            <v>506</v>
          </cell>
          <cell r="D145" t="str">
            <v>-  LIGHTNING ARRESTER 30 KV. 10 KA.</v>
          </cell>
          <cell r="E145">
            <v>7500</v>
          </cell>
          <cell r="F145">
            <v>200</v>
          </cell>
          <cell r="G145" t="str">
            <v>EA.</v>
          </cell>
        </row>
        <row r="146">
          <cell r="C146">
            <v>507</v>
          </cell>
          <cell r="D146" t="str">
            <v>-  CURRENT TRANSFORMER 24 KV.</v>
          </cell>
          <cell r="E146">
            <v>22000</v>
          </cell>
          <cell r="F146">
            <v>0</v>
          </cell>
          <cell r="G146" t="str">
            <v>EA.</v>
          </cell>
        </row>
        <row r="147">
          <cell r="C147">
            <v>508</v>
          </cell>
          <cell r="D147" t="str">
            <v>-  CURRENT TRANSFORMER 36 KV.</v>
          </cell>
          <cell r="E147">
            <v>25000</v>
          </cell>
          <cell r="F147">
            <v>0</v>
          </cell>
          <cell r="G147" t="str">
            <v>EA.</v>
          </cell>
        </row>
        <row r="148">
          <cell r="C148">
            <v>509</v>
          </cell>
          <cell r="D148" t="str">
            <v>-  VOLTAGE TRANSFORMER 24 KV.</v>
          </cell>
          <cell r="E148">
            <v>32000</v>
          </cell>
          <cell r="F148">
            <v>0</v>
          </cell>
          <cell r="G148" t="str">
            <v>EA.</v>
          </cell>
        </row>
        <row r="149">
          <cell r="C149">
            <v>510</v>
          </cell>
          <cell r="D149" t="str">
            <v>-  VOLTAGE TRANSFORMER 36 KV.</v>
          </cell>
          <cell r="E149">
            <v>50000</v>
          </cell>
          <cell r="F149">
            <v>0</v>
          </cell>
          <cell r="G149" t="str">
            <v>EA.</v>
          </cell>
        </row>
        <row r="150">
          <cell r="C150">
            <v>511</v>
          </cell>
          <cell r="D150" t="str">
            <v>-  35 SQ.MM. TERMINATOR 24 KV. INDOOR TYPE</v>
          </cell>
          <cell r="E150">
            <v>1750</v>
          </cell>
          <cell r="F150">
            <v>1000</v>
          </cell>
          <cell r="G150" t="str">
            <v>SET</v>
          </cell>
        </row>
        <row r="151">
          <cell r="C151">
            <v>512</v>
          </cell>
          <cell r="D151" t="str">
            <v>-  70 SQ.MM. TERMINATOR 24 KV. INDOOR TYPE</v>
          </cell>
          <cell r="E151">
            <v>1850</v>
          </cell>
          <cell r="F151">
            <v>1000</v>
          </cell>
          <cell r="G151" t="str">
            <v>SET</v>
          </cell>
        </row>
        <row r="152">
          <cell r="C152">
            <v>513</v>
          </cell>
          <cell r="D152" t="str">
            <v>-  185 SQ.MM. TERMINATOR 24 KV. INDOOR TYPE</v>
          </cell>
          <cell r="E152">
            <v>2100</v>
          </cell>
          <cell r="F152">
            <v>1000</v>
          </cell>
          <cell r="G152" t="str">
            <v>SET</v>
          </cell>
        </row>
        <row r="153">
          <cell r="C153">
            <v>514</v>
          </cell>
          <cell r="D153" t="str">
            <v>-  400 SQ.MM. TERMINATOR 24 KV. INDOOR TYPE</v>
          </cell>
          <cell r="E153">
            <v>2380</v>
          </cell>
          <cell r="F153">
            <v>1000</v>
          </cell>
          <cell r="G153" t="str">
            <v>SET</v>
          </cell>
        </row>
        <row r="154">
          <cell r="C154">
            <v>515</v>
          </cell>
          <cell r="D154" t="str">
            <v>-  50 SQ.MM. TERMINATOR 36 KV. INDOOR TYPE</v>
          </cell>
          <cell r="E154">
            <v>2750</v>
          </cell>
          <cell r="F154">
            <v>1000</v>
          </cell>
          <cell r="G154" t="str">
            <v>SET</v>
          </cell>
        </row>
        <row r="155">
          <cell r="C155">
            <v>516</v>
          </cell>
          <cell r="D155" t="str">
            <v>-  120 SQ.MM. TERMINATOR 36 KV. INDOOR TYPE</v>
          </cell>
          <cell r="E155">
            <v>3150</v>
          </cell>
          <cell r="F155">
            <v>1000</v>
          </cell>
          <cell r="G155" t="str">
            <v>SET</v>
          </cell>
        </row>
        <row r="156">
          <cell r="C156">
            <v>517</v>
          </cell>
          <cell r="D156" t="str">
            <v>-  185 SQ.MM. TERMINATOR 36 KV. INDOOR TYPE</v>
          </cell>
          <cell r="E156">
            <v>3380</v>
          </cell>
          <cell r="F156">
            <v>1000</v>
          </cell>
          <cell r="G156" t="str">
            <v>SET</v>
          </cell>
        </row>
        <row r="157">
          <cell r="C157">
            <v>518</v>
          </cell>
          <cell r="D157" t="str">
            <v>-  500 SQ.MM. TERMINATOR 36 KV. INDOOR TYPE</v>
          </cell>
          <cell r="E157">
            <v>3800</v>
          </cell>
          <cell r="F157">
            <v>1000</v>
          </cell>
          <cell r="G157" t="str">
            <v>SET</v>
          </cell>
        </row>
        <row r="158">
          <cell r="C158">
            <v>519</v>
          </cell>
          <cell r="D158" t="str">
            <v>-  35 SQ.MM. TERMINATOR 24 KV. OUTDOOR TYPE</v>
          </cell>
          <cell r="E158">
            <v>4400</v>
          </cell>
          <cell r="F158">
            <v>1000</v>
          </cell>
          <cell r="G158" t="str">
            <v>SET</v>
          </cell>
        </row>
        <row r="159">
          <cell r="C159">
            <v>520</v>
          </cell>
          <cell r="D159" t="str">
            <v>-  70 SQ.MM. TERMINATOR 24 KV. OUTDOOR TYPE</v>
          </cell>
          <cell r="E159">
            <v>4600</v>
          </cell>
          <cell r="F159">
            <v>1000</v>
          </cell>
          <cell r="G159" t="str">
            <v>SET</v>
          </cell>
        </row>
        <row r="160">
          <cell r="C160">
            <v>521</v>
          </cell>
          <cell r="D160" t="str">
            <v>-  185 SQ.MM. TERMINATOR 24 KV. OUTDOOR TYPE</v>
          </cell>
          <cell r="E160">
            <v>4950</v>
          </cell>
          <cell r="F160">
            <v>1200</v>
          </cell>
          <cell r="G160" t="str">
            <v>SET</v>
          </cell>
        </row>
        <row r="161">
          <cell r="C161">
            <v>522</v>
          </cell>
          <cell r="D161" t="str">
            <v>-  400 SQ.MM. TERMINATOR 24 KV. OUTDOOR TYPE</v>
          </cell>
          <cell r="E161">
            <v>5400</v>
          </cell>
          <cell r="F161">
            <v>1200</v>
          </cell>
          <cell r="G161" t="str">
            <v>SET</v>
          </cell>
        </row>
        <row r="162">
          <cell r="C162">
            <v>523</v>
          </cell>
          <cell r="D162" t="str">
            <v>-  50 SQ.MM. TERMINATOR 36 KV. OUTDOOR TYPE</v>
          </cell>
          <cell r="E162">
            <v>6300</v>
          </cell>
          <cell r="F162">
            <v>1000</v>
          </cell>
          <cell r="G162" t="str">
            <v>SET</v>
          </cell>
        </row>
        <row r="163">
          <cell r="C163">
            <v>524</v>
          </cell>
          <cell r="D163" t="str">
            <v>-  120 SQ.MM. TERMINATOR 36 KV. OUTDOOR TYPE</v>
          </cell>
          <cell r="E163">
            <v>6800</v>
          </cell>
          <cell r="F163">
            <v>1000</v>
          </cell>
          <cell r="G163" t="str">
            <v>SET</v>
          </cell>
        </row>
        <row r="164">
          <cell r="C164">
            <v>525</v>
          </cell>
          <cell r="D164" t="str">
            <v>-  185 SQ.MM. TERMINATOR 36 KV. OUTDOOR TYPE</v>
          </cell>
          <cell r="E164">
            <v>7600</v>
          </cell>
          <cell r="F164">
            <v>1200</v>
          </cell>
          <cell r="G164" t="str">
            <v>SET</v>
          </cell>
        </row>
        <row r="165">
          <cell r="C165">
            <v>526</v>
          </cell>
          <cell r="D165" t="str">
            <v>-  500 SQ.MM. TERMINATOR 36 KV. OUTDOOR TYPE</v>
          </cell>
          <cell r="E165">
            <v>8000</v>
          </cell>
          <cell r="F165">
            <v>1200</v>
          </cell>
          <cell r="G165" t="str">
            <v>SET</v>
          </cell>
        </row>
        <row r="166">
          <cell r="D166" t="str">
            <v>SPACE</v>
          </cell>
        </row>
        <row r="167">
          <cell r="D167" t="str">
            <v>MANHOLE</v>
          </cell>
        </row>
        <row r="168">
          <cell r="C168">
            <v>551</v>
          </cell>
          <cell r="D168" t="str">
            <v>-  MANHOLE TYPE C</v>
          </cell>
          <cell r="E168">
            <v>15000</v>
          </cell>
          <cell r="F168">
            <v>5000</v>
          </cell>
          <cell r="G168" t="str">
            <v>LOT</v>
          </cell>
        </row>
        <row r="169">
          <cell r="C169">
            <v>552</v>
          </cell>
          <cell r="D169" t="str">
            <v>-  MANHOLE TYPE C - 1</v>
          </cell>
          <cell r="E169">
            <v>19000</v>
          </cell>
          <cell r="F169">
            <v>5000</v>
          </cell>
          <cell r="G169" t="str">
            <v>LOT</v>
          </cell>
        </row>
        <row r="170">
          <cell r="C170">
            <v>553</v>
          </cell>
          <cell r="D170" t="str">
            <v>-  MANHOLE TYPE C - 2</v>
          </cell>
          <cell r="E170">
            <v>14000</v>
          </cell>
          <cell r="F170">
            <v>5000</v>
          </cell>
          <cell r="G170" t="str">
            <v>LOT</v>
          </cell>
        </row>
        <row r="171">
          <cell r="C171">
            <v>554</v>
          </cell>
          <cell r="D171" t="str">
            <v>-  MANHOLE TYPE C - 3</v>
          </cell>
          <cell r="E171">
            <v>15000</v>
          </cell>
          <cell r="F171">
            <v>5000</v>
          </cell>
          <cell r="G171" t="str">
            <v>LOT</v>
          </cell>
        </row>
        <row r="172">
          <cell r="C172">
            <v>555</v>
          </cell>
          <cell r="D172" t="str">
            <v>-  MANHOLE TYPE A - 1</v>
          </cell>
          <cell r="E172">
            <v>40000</v>
          </cell>
          <cell r="F172">
            <v>25000</v>
          </cell>
          <cell r="G172" t="str">
            <v>LOT</v>
          </cell>
        </row>
        <row r="173">
          <cell r="C173">
            <v>556</v>
          </cell>
          <cell r="D173" t="str">
            <v>-  MANHOLE TYPE A - 1/1</v>
          </cell>
          <cell r="E173">
            <v>60000</v>
          </cell>
          <cell r="F173">
            <v>25000</v>
          </cell>
          <cell r="G173" t="str">
            <v>LOT</v>
          </cell>
        </row>
        <row r="174">
          <cell r="C174">
            <v>557</v>
          </cell>
          <cell r="D174" t="str">
            <v>-  MANHOLE TYPE A - 1/2</v>
          </cell>
          <cell r="E174">
            <v>54000</v>
          </cell>
          <cell r="F174">
            <v>22000</v>
          </cell>
          <cell r="G174" t="str">
            <v>LOT</v>
          </cell>
        </row>
        <row r="175">
          <cell r="C175">
            <v>558</v>
          </cell>
          <cell r="D175" t="str">
            <v>-  MANHOLE TYPE A - 1/3</v>
          </cell>
          <cell r="E175">
            <v>54000</v>
          </cell>
          <cell r="F175">
            <v>22000</v>
          </cell>
          <cell r="G175" t="str">
            <v>LOT</v>
          </cell>
        </row>
        <row r="176">
          <cell r="C176">
            <v>559</v>
          </cell>
          <cell r="D176" t="str">
            <v>-  MANHOLE TYPE A - 2</v>
          </cell>
          <cell r="E176">
            <v>49000</v>
          </cell>
          <cell r="F176">
            <v>17000</v>
          </cell>
          <cell r="G176" t="str">
            <v>LOT</v>
          </cell>
        </row>
        <row r="177">
          <cell r="C177">
            <v>560</v>
          </cell>
          <cell r="D177" t="str">
            <v>-  MANHOLE TYPE A - 2/1</v>
          </cell>
          <cell r="E177">
            <v>50000</v>
          </cell>
          <cell r="F177">
            <v>17000</v>
          </cell>
          <cell r="G177" t="str">
            <v>LOT</v>
          </cell>
        </row>
        <row r="178">
          <cell r="C178">
            <v>561</v>
          </cell>
          <cell r="D178" t="str">
            <v>-  MANHOLE TYPE A - 3</v>
          </cell>
          <cell r="E178">
            <v>42000</v>
          </cell>
          <cell r="F178">
            <v>15000</v>
          </cell>
          <cell r="G178" t="str">
            <v>LOT</v>
          </cell>
        </row>
        <row r="179">
          <cell r="C179">
            <v>562</v>
          </cell>
          <cell r="D179" t="str">
            <v>-  MANHOLE TYPE A - 3/1</v>
          </cell>
          <cell r="E179">
            <v>43000</v>
          </cell>
          <cell r="F179">
            <v>16000</v>
          </cell>
          <cell r="G179" t="str">
            <v>LOT</v>
          </cell>
        </row>
        <row r="180">
          <cell r="C180">
            <v>563</v>
          </cell>
          <cell r="D180" t="str">
            <v>-  MANHOLE TYPE A - 4/1</v>
          </cell>
          <cell r="E180">
            <v>60000</v>
          </cell>
          <cell r="F180">
            <v>20000</v>
          </cell>
          <cell r="G180" t="str">
            <v>LOT</v>
          </cell>
        </row>
        <row r="181">
          <cell r="C181">
            <v>564</v>
          </cell>
          <cell r="D181" t="str">
            <v>-  MANHOLE TYPE B - 3/1</v>
          </cell>
          <cell r="E181">
            <v>165000</v>
          </cell>
          <cell r="F181">
            <v>33000</v>
          </cell>
          <cell r="G181" t="str">
            <v>LOT</v>
          </cell>
        </row>
        <row r="182">
          <cell r="C182">
            <v>565</v>
          </cell>
          <cell r="D182" t="str">
            <v>-  MANHOLE TYPE B - 3/15</v>
          </cell>
          <cell r="E182">
            <v>144000</v>
          </cell>
          <cell r="F182">
            <v>46000</v>
          </cell>
          <cell r="G182" t="str">
            <v>LOT</v>
          </cell>
        </row>
        <row r="183">
          <cell r="C183">
            <v>566</v>
          </cell>
          <cell r="D183" t="str">
            <v>-  MANHOLE TYPE B - 3/3</v>
          </cell>
          <cell r="E183">
            <v>110000</v>
          </cell>
          <cell r="F183">
            <v>39000</v>
          </cell>
          <cell r="G183" t="str">
            <v>LOT</v>
          </cell>
        </row>
        <row r="184">
          <cell r="C184">
            <v>567</v>
          </cell>
          <cell r="D184" t="str">
            <v>-  MANHOLE TYPE B - 3/4</v>
          </cell>
          <cell r="E184">
            <v>136000</v>
          </cell>
          <cell r="F184">
            <v>37000</v>
          </cell>
          <cell r="G184" t="str">
            <v>LOT</v>
          </cell>
        </row>
        <row r="185">
          <cell r="C185">
            <v>568</v>
          </cell>
          <cell r="D185" t="str">
            <v>-  MANHOLE TYPE B - 4/1</v>
          </cell>
          <cell r="E185">
            <v>93000</v>
          </cell>
          <cell r="F185">
            <v>29000</v>
          </cell>
          <cell r="G185" t="str">
            <v>LOT</v>
          </cell>
        </row>
        <row r="186">
          <cell r="C186">
            <v>6</v>
          </cell>
          <cell r="D186" t="str">
            <v>HIGH-VOLTAGE SWITCHING EQUIPMENT</v>
          </cell>
        </row>
        <row r="187">
          <cell r="D187" t="str">
            <v>DROPOUT FUSE CUTOUT</v>
          </cell>
        </row>
        <row r="188">
          <cell r="C188">
            <v>601</v>
          </cell>
          <cell r="D188" t="str">
            <v>-  DROPOUT FUSE CUTOUT 24 KV. 100A. 10 KA.</v>
          </cell>
          <cell r="E188">
            <v>6000</v>
          </cell>
          <cell r="F188">
            <v>500</v>
          </cell>
          <cell r="G188" t="str">
            <v>EA.</v>
          </cell>
        </row>
        <row r="189">
          <cell r="C189">
            <v>602</v>
          </cell>
          <cell r="D189" t="str">
            <v>-  DROPOUT FUSE CUTOUT 24 KV. 200A. 10 KA.</v>
          </cell>
          <cell r="E189">
            <v>7500</v>
          </cell>
          <cell r="F189">
            <v>500</v>
          </cell>
          <cell r="G189" t="str">
            <v>EA.</v>
          </cell>
        </row>
        <row r="190">
          <cell r="C190">
            <v>603</v>
          </cell>
          <cell r="D190" t="str">
            <v>-  DROPOUT FUSE CUTOUT 36 KV. 100A. 10 KA.</v>
          </cell>
          <cell r="E190">
            <v>6000</v>
          </cell>
          <cell r="F190">
            <v>500</v>
          </cell>
          <cell r="G190" t="str">
            <v>EA.</v>
          </cell>
        </row>
        <row r="191">
          <cell r="C191">
            <v>604</v>
          </cell>
          <cell r="D191" t="str">
            <v>-  DROPOUT FUSE CUTOUT 36 KV. 200A. 10 KA.</v>
          </cell>
          <cell r="E191">
            <v>14000</v>
          </cell>
          <cell r="F191">
            <v>500</v>
          </cell>
          <cell r="G191" t="str">
            <v>EA.</v>
          </cell>
        </row>
        <row r="192">
          <cell r="D192" t="str">
            <v>SPACE</v>
          </cell>
        </row>
        <row r="193">
          <cell r="D193" t="str">
            <v>LOAD BREAK  (POLE MOUNTED)</v>
          </cell>
        </row>
        <row r="194">
          <cell r="C194">
            <v>611</v>
          </cell>
          <cell r="D194" t="str">
            <v>-  LOAD BREAK SWITCH 25 KV. 600A.</v>
          </cell>
          <cell r="E194">
            <v>200000</v>
          </cell>
          <cell r="F194">
            <v>5000</v>
          </cell>
          <cell r="G194" t="str">
            <v>EA.</v>
          </cell>
        </row>
        <row r="195">
          <cell r="C195">
            <v>612</v>
          </cell>
          <cell r="D195" t="str">
            <v>-  LOAD BREAK SWITCH 35 KV. 600A.</v>
          </cell>
          <cell r="E195">
            <v>288000</v>
          </cell>
          <cell r="F195">
            <v>5000</v>
          </cell>
          <cell r="G195" t="str">
            <v>EA.</v>
          </cell>
        </row>
        <row r="196">
          <cell r="C196">
            <v>613</v>
          </cell>
          <cell r="D196" t="str">
            <v>-  SF6. LOAD BREAK SWITCH 25 KV. 400A. MANUAL OPERATE</v>
          </cell>
          <cell r="E196">
            <v>300000</v>
          </cell>
          <cell r="F196">
            <v>7000</v>
          </cell>
          <cell r="G196" t="str">
            <v>EA.</v>
          </cell>
        </row>
        <row r="197">
          <cell r="C197">
            <v>614</v>
          </cell>
          <cell r="D197" t="str">
            <v>-  SF6. LOAD BREAK SWITCH 25 KV. 400A. MANUAL AND ELECTRIC OPERATE</v>
          </cell>
          <cell r="E197">
            <v>380000</v>
          </cell>
          <cell r="F197">
            <v>7000</v>
          </cell>
          <cell r="G197" t="str">
            <v>EA.</v>
          </cell>
        </row>
        <row r="198">
          <cell r="D198" t="str">
            <v>SPACE</v>
          </cell>
        </row>
        <row r="199">
          <cell r="D199" t="str">
            <v>DISCONNECTING SWITCH</v>
          </cell>
        </row>
        <row r="200">
          <cell r="C200">
            <v>616</v>
          </cell>
          <cell r="D200" t="str">
            <v>-  DISCONNECTING SWITCH 24 KV. 600A.</v>
          </cell>
          <cell r="E200">
            <v>11000</v>
          </cell>
          <cell r="F200">
            <v>1500</v>
          </cell>
          <cell r="G200" t="str">
            <v>EA.</v>
          </cell>
        </row>
        <row r="201">
          <cell r="C201">
            <v>617</v>
          </cell>
          <cell r="D201" t="str">
            <v>-  DISCONNECTING SWITCH 36 KV. 600A.</v>
          </cell>
          <cell r="E201">
            <v>25000</v>
          </cell>
          <cell r="F201">
            <v>1500</v>
          </cell>
          <cell r="G201" t="str">
            <v>EA.</v>
          </cell>
        </row>
        <row r="202">
          <cell r="C202">
            <v>618</v>
          </cell>
          <cell r="D202" t="str">
            <v>-  DISCONNECTING SWITCH 24 KV. 1,200A.</v>
          </cell>
          <cell r="E202">
            <v>25000</v>
          </cell>
          <cell r="F202">
            <v>1500</v>
          </cell>
          <cell r="G202" t="str">
            <v>EA.</v>
          </cell>
        </row>
        <row r="203">
          <cell r="C203">
            <v>619</v>
          </cell>
          <cell r="D203" t="str">
            <v>-  DISCONNECTING SWITCH 36 KV. 1,200A.</v>
          </cell>
          <cell r="E203">
            <v>35000</v>
          </cell>
          <cell r="F203">
            <v>1500</v>
          </cell>
          <cell r="G203" t="str">
            <v>EA.</v>
          </cell>
        </row>
        <row r="204">
          <cell r="D204" t="str">
            <v>SPACE</v>
          </cell>
        </row>
        <row r="205">
          <cell r="D205" t="str">
            <v>LOAD BREAK SWITCH  (INDOOR)</v>
          </cell>
        </row>
        <row r="206">
          <cell r="C206">
            <v>626</v>
          </cell>
          <cell r="D206" t="str">
            <v>-  LOAD BREAK SWITCH 24 KV. 630A. (NONFUSE)</v>
          </cell>
          <cell r="E206">
            <v>70000</v>
          </cell>
          <cell r="F206">
            <v>0</v>
          </cell>
          <cell r="G206" t="str">
            <v>EA.</v>
          </cell>
        </row>
        <row r="207">
          <cell r="C207">
            <v>627</v>
          </cell>
          <cell r="D207" t="str">
            <v>-  LOAD BREAK SWITCH 36 KV. 630A. (NONFUSE)</v>
          </cell>
          <cell r="E207">
            <v>85000</v>
          </cell>
          <cell r="F207">
            <v>0</v>
          </cell>
          <cell r="G207" t="str">
            <v>EA.</v>
          </cell>
        </row>
        <row r="208">
          <cell r="C208">
            <v>628</v>
          </cell>
          <cell r="D208" t="str">
            <v>-  LOAD BREAK SWITCH 24 KV. 630A. (W./FUSE)</v>
          </cell>
          <cell r="E208">
            <v>86000</v>
          </cell>
          <cell r="F208">
            <v>0</v>
          </cell>
          <cell r="G208" t="str">
            <v>EA.</v>
          </cell>
        </row>
        <row r="209">
          <cell r="C209">
            <v>629</v>
          </cell>
          <cell r="D209" t="str">
            <v>-  LOAD BREAK SWITCH 36 KV. 630A. (W./FUSE)</v>
          </cell>
          <cell r="E209">
            <v>115000</v>
          </cell>
          <cell r="F209">
            <v>0</v>
          </cell>
          <cell r="G209" t="str">
            <v>EA.</v>
          </cell>
        </row>
        <row r="210">
          <cell r="D210" t="str">
            <v>SPACE</v>
          </cell>
        </row>
        <row r="211">
          <cell r="C211">
            <v>636</v>
          </cell>
          <cell r="D211" t="str">
            <v xml:space="preserve">-  LOAD BREAK SWITCH 24 KV. 200A. </v>
          </cell>
          <cell r="E211">
            <v>514000</v>
          </cell>
          <cell r="F211">
            <v>8000</v>
          </cell>
          <cell r="G211" t="str">
            <v>EA.</v>
          </cell>
        </row>
        <row r="212">
          <cell r="C212">
            <v>637</v>
          </cell>
          <cell r="D212" t="str">
            <v xml:space="preserve">-  LOAD BREAK SWITCH 24 KV. 200A. </v>
          </cell>
          <cell r="E212">
            <v>819000</v>
          </cell>
          <cell r="F212">
            <v>10000</v>
          </cell>
          <cell r="G212" t="str">
            <v>EA.</v>
          </cell>
        </row>
        <row r="213">
          <cell r="C213">
            <v>638</v>
          </cell>
          <cell r="D213" t="str">
            <v xml:space="preserve">-  LOAD BREAK SWITCH 24 KV. 200A. </v>
          </cell>
          <cell r="E213">
            <v>1123000</v>
          </cell>
          <cell r="F213">
            <v>15000</v>
          </cell>
          <cell r="G213" t="str">
            <v>EA.</v>
          </cell>
        </row>
        <row r="214">
          <cell r="C214">
            <v>639</v>
          </cell>
          <cell r="D214" t="str">
            <v xml:space="preserve">-  LOAD BREAK SWITCH 24 KV. 200A. </v>
          </cell>
          <cell r="E214">
            <v>1224000</v>
          </cell>
          <cell r="F214">
            <v>10000</v>
          </cell>
          <cell r="G214" t="str">
            <v>EA.</v>
          </cell>
        </row>
        <row r="215">
          <cell r="C215">
            <v>640</v>
          </cell>
          <cell r="D215" t="str">
            <v xml:space="preserve">-  LOAD BREAK SWITCH 24 KV. 200A. </v>
          </cell>
          <cell r="E215">
            <v>2238000</v>
          </cell>
          <cell r="F215">
            <v>15000</v>
          </cell>
          <cell r="G215" t="str">
            <v>EA.</v>
          </cell>
        </row>
        <row r="216">
          <cell r="C216">
            <v>641</v>
          </cell>
          <cell r="D216" t="str">
            <v xml:space="preserve">-  LOAD BREAK SWITCH 24 KV. 200A. </v>
          </cell>
          <cell r="E216">
            <v>3252000</v>
          </cell>
          <cell r="F216">
            <v>18000</v>
          </cell>
          <cell r="G216" t="str">
            <v>EA.</v>
          </cell>
        </row>
        <row r="217">
          <cell r="D217" t="str">
            <v>SPACE</v>
          </cell>
        </row>
        <row r="218">
          <cell r="D218" t="str">
            <v>RING MAIN UNIT (SF6)</v>
          </cell>
        </row>
        <row r="219">
          <cell r="C219">
            <v>651</v>
          </cell>
          <cell r="D219" t="str">
            <v>-  3 FUNC 400A. RING MAIN UNIT (DISCONNECTING SWITCH)</v>
          </cell>
          <cell r="E219">
            <v>702000</v>
          </cell>
          <cell r="F219">
            <v>10000</v>
          </cell>
          <cell r="G219" t="str">
            <v>SET</v>
          </cell>
        </row>
        <row r="220">
          <cell r="C220">
            <v>652</v>
          </cell>
          <cell r="D220" t="str">
            <v>-  3 FUNC 400A. RING MAIN UNIT (CIRCUIT BREAKER))</v>
          </cell>
          <cell r="E220">
            <v>702000</v>
          </cell>
          <cell r="F220">
            <v>10000</v>
          </cell>
          <cell r="G220" t="str">
            <v>SET</v>
          </cell>
        </row>
        <row r="221">
          <cell r="C221">
            <v>653</v>
          </cell>
          <cell r="D221" t="str">
            <v>-  4 FUNC 400A. RING MAIN UNIT (DISCONNECTING SWITCH)</v>
          </cell>
          <cell r="E221">
            <v>1014000</v>
          </cell>
          <cell r="F221">
            <v>12000</v>
          </cell>
          <cell r="G221" t="str">
            <v>SET</v>
          </cell>
        </row>
        <row r="222">
          <cell r="C222">
            <v>654</v>
          </cell>
          <cell r="D222" t="str">
            <v>-  4 FUNC 400A. RING MAIN UNIT (CIRCUIT BREAKER))</v>
          </cell>
          <cell r="E222">
            <v>1014000</v>
          </cell>
          <cell r="F222">
            <v>12000</v>
          </cell>
          <cell r="G222" t="str">
            <v>SET</v>
          </cell>
        </row>
        <row r="223">
          <cell r="C223">
            <v>655</v>
          </cell>
          <cell r="D223" t="str">
            <v>-  3 FUNC 600A. RING MAIN UNIT (DISCONNECTING SWITCH)</v>
          </cell>
          <cell r="E223">
            <v>819000</v>
          </cell>
          <cell r="F223">
            <v>12000</v>
          </cell>
          <cell r="G223" t="str">
            <v>SET</v>
          </cell>
        </row>
        <row r="224">
          <cell r="C224">
            <v>656</v>
          </cell>
          <cell r="D224" t="str">
            <v>-  3 FUNC 600A. RING MAIN UNIT (CIRCUIT BREAKER))</v>
          </cell>
          <cell r="E224">
            <v>819000</v>
          </cell>
          <cell r="F224">
            <v>12000</v>
          </cell>
          <cell r="G224" t="str">
            <v>SET</v>
          </cell>
        </row>
        <row r="225">
          <cell r="C225">
            <v>657</v>
          </cell>
          <cell r="D225" t="str">
            <v>-  4 FUNC 600A. RING MAIN UNIT (DISCONNECTING SWITCH)</v>
          </cell>
          <cell r="E225">
            <v>1131000</v>
          </cell>
          <cell r="F225">
            <v>15000</v>
          </cell>
          <cell r="G225" t="str">
            <v>SET</v>
          </cell>
        </row>
        <row r="226">
          <cell r="C226">
            <v>658</v>
          </cell>
          <cell r="D226" t="str">
            <v>-  4 FUNC 600A. RING MAIN UNIT (CIRCUIT BREAKER))</v>
          </cell>
          <cell r="E226">
            <v>1131000</v>
          </cell>
          <cell r="F226">
            <v>15000</v>
          </cell>
          <cell r="G226" t="str">
            <v>SET</v>
          </cell>
        </row>
        <row r="227">
          <cell r="D227" t="str">
            <v>SPACE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-A"/>
      <sheetName val="SH-B"/>
      <sheetName val="SH-C"/>
      <sheetName val="SH-D"/>
      <sheetName val="SH-E"/>
      <sheetName val="SH-F"/>
      <sheetName val="SH-G"/>
      <sheetName val="SH_F"/>
      <sheetName val="ประมาณการประตูหน้าต่าง "/>
      <sheetName val="Store"/>
      <sheetName val="ประมาณการประตูหน้าต่าง_1"/>
      <sheetName val="ประมาณการประตูหน้าต่าง_"/>
      <sheetName val="e4"/>
      <sheetName val="รวมราคาทั้งสิ้น"/>
      <sheetName val="SH_A"/>
      <sheetName val="SH_G"/>
      <sheetName val="SH_B"/>
      <sheetName val="SH_C"/>
      <sheetName val="SH_D"/>
      <sheetName val="SH_E"/>
      <sheetName val="정부노임단가"/>
      <sheetName val="2000전체분"/>
      <sheetName val="2000년1차"/>
      <sheetName val="차액보증"/>
      <sheetName val="Equipment"/>
      <sheetName val="Book 1 Summary"/>
      <sheetName val="บทสรุปผู้บริหาร"/>
      <sheetName val="BOQ1 (2)"/>
      <sheetName val="EST-FOOTING (G)"/>
      <sheetName val="QUANTITY COMPARISON"/>
      <sheetName val="แบบเดิม"/>
      <sheetName val="Bill No. 2 - Carpark"/>
      <sheetName val="ประมาณการประตูหน้าต่าง_2"/>
      <sheetName val="Book_1_Summary"/>
      <sheetName val="PL"/>
      <sheetName val="Main Sum (Hotel &amp; Residences)"/>
      <sheetName val="ตารางวันหยุด"/>
      <sheetName val="Summary POL Equip"/>
      <sheetName val="Equipment Rental Price"/>
      <sheetName val="ราคาบ้านแต่ละไตรมาส"/>
      <sheetName val="งานระบบไฟฟ้าและสื่อสาร"/>
      <sheetName val="電気設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C3" t="str">
            <v>N0.</v>
          </cell>
          <cell r="D3" t="str">
            <v>DESCRIPTION</v>
          </cell>
          <cell r="E3" t="str">
            <v xml:space="preserve">UNIT  </v>
          </cell>
          <cell r="F3" t="str">
            <v xml:space="preserve">LABOUR </v>
          </cell>
          <cell r="G3" t="str">
            <v>UNIT</v>
          </cell>
        </row>
        <row r="4">
          <cell r="E4" t="str">
            <v>COST</v>
          </cell>
          <cell r="F4" t="str">
            <v>COST</v>
          </cell>
        </row>
        <row r="5">
          <cell r="D5" t="str">
            <v>TELEPHONE, TELECOMMUNICATION AND</v>
          </cell>
        </row>
        <row r="6">
          <cell r="D6" t="str">
            <v>FIRE ALARM SYSTEM</v>
          </cell>
        </row>
        <row r="7">
          <cell r="D7" t="str">
            <v>TELEPHONE</v>
          </cell>
        </row>
        <row r="8">
          <cell r="C8">
            <v>1</v>
          </cell>
          <cell r="D8" t="str">
            <v>TELEPHONE WIRE</v>
          </cell>
        </row>
        <row r="9">
          <cell r="C9">
            <v>101</v>
          </cell>
          <cell r="D9" t="str">
            <v>-  2/C - 0.5 MM. TIEV</v>
          </cell>
          <cell r="E9">
            <v>4.7</v>
          </cell>
          <cell r="F9">
            <v>1</v>
          </cell>
          <cell r="G9" t="str">
            <v>M.</v>
          </cell>
        </row>
        <row r="10">
          <cell r="C10">
            <v>102</v>
          </cell>
          <cell r="D10" t="str">
            <v>-  3/C - 0.5 MM. TIEV</v>
          </cell>
          <cell r="E10">
            <v>5.4</v>
          </cell>
          <cell r="F10">
            <v>1</v>
          </cell>
          <cell r="G10" t="str">
            <v>M.</v>
          </cell>
        </row>
        <row r="11">
          <cell r="C11">
            <v>103</v>
          </cell>
          <cell r="D11" t="str">
            <v>-  4/C - 0.5 MM. TIEV</v>
          </cell>
          <cell r="E11">
            <v>6.4</v>
          </cell>
          <cell r="F11">
            <v>1</v>
          </cell>
          <cell r="G11" t="str">
            <v>M.</v>
          </cell>
        </row>
        <row r="12">
          <cell r="C12">
            <v>104</v>
          </cell>
          <cell r="D12" t="str">
            <v>-  5/C - 0.5 MM. TIEV</v>
          </cell>
          <cell r="E12">
            <v>7.9</v>
          </cell>
          <cell r="F12">
            <v>1</v>
          </cell>
          <cell r="G12" t="str">
            <v>M.</v>
          </cell>
        </row>
        <row r="13">
          <cell r="C13">
            <v>105</v>
          </cell>
          <cell r="D13" t="str">
            <v>-  6/C - 0.5 MM. TIEV</v>
          </cell>
          <cell r="E13">
            <v>8.5</v>
          </cell>
          <cell r="F13">
            <v>1</v>
          </cell>
          <cell r="G13" t="str">
            <v>M.</v>
          </cell>
        </row>
        <row r="14">
          <cell r="C14">
            <v>106</v>
          </cell>
          <cell r="D14" t="str">
            <v>-  2/C - 0.65 MM. TIEV</v>
          </cell>
          <cell r="E14">
            <v>6.15</v>
          </cell>
          <cell r="F14">
            <v>1</v>
          </cell>
          <cell r="G14" t="str">
            <v>M.</v>
          </cell>
        </row>
        <row r="15">
          <cell r="C15">
            <v>107</v>
          </cell>
          <cell r="D15" t="str">
            <v>-  3/C - 0.65 MM. TIEV</v>
          </cell>
          <cell r="E15">
            <v>7.35</v>
          </cell>
          <cell r="F15">
            <v>1</v>
          </cell>
          <cell r="G15" t="str">
            <v>M.</v>
          </cell>
        </row>
        <row r="16">
          <cell r="C16">
            <v>108</v>
          </cell>
          <cell r="D16" t="str">
            <v>-  4/C - 0.65 MM. TIEV</v>
          </cell>
          <cell r="E16">
            <v>8.8000000000000007</v>
          </cell>
          <cell r="F16">
            <v>1</v>
          </cell>
          <cell r="G16" t="str">
            <v>M.</v>
          </cell>
        </row>
        <row r="17">
          <cell r="C17">
            <v>109</v>
          </cell>
          <cell r="D17" t="str">
            <v>-  5/C - 0.65 MM. TIEV</v>
          </cell>
          <cell r="E17">
            <v>10.4</v>
          </cell>
          <cell r="F17">
            <v>1</v>
          </cell>
          <cell r="G17" t="str">
            <v>M.</v>
          </cell>
        </row>
        <row r="18">
          <cell r="C18">
            <v>110</v>
          </cell>
          <cell r="D18" t="str">
            <v>-  6/C - 0.65 MM. TIEV</v>
          </cell>
          <cell r="E18">
            <v>12.2</v>
          </cell>
          <cell r="F18">
            <v>1</v>
          </cell>
          <cell r="G18" t="str">
            <v>M.</v>
          </cell>
        </row>
        <row r="19">
          <cell r="C19">
            <v>111</v>
          </cell>
          <cell r="D19" t="str">
            <v>-  4 PRS. - 0.5 MM. TPEV</v>
          </cell>
          <cell r="E19">
            <v>23</v>
          </cell>
          <cell r="F19">
            <v>1</v>
          </cell>
          <cell r="G19" t="str">
            <v>M.</v>
          </cell>
        </row>
        <row r="20">
          <cell r="C20">
            <v>112</v>
          </cell>
          <cell r="D20" t="str">
            <v>-  5 PRS. - 0.5 MM. TPEV</v>
          </cell>
          <cell r="E20">
            <v>30</v>
          </cell>
          <cell r="F20">
            <v>2</v>
          </cell>
          <cell r="G20" t="str">
            <v>M.</v>
          </cell>
        </row>
        <row r="21">
          <cell r="C21">
            <v>113</v>
          </cell>
          <cell r="D21" t="str">
            <v>-  6 PRS. - 0.5 MM. TPEV</v>
          </cell>
          <cell r="E21">
            <v>31</v>
          </cell>
          <cell r="F21">
            <v>2</v>
          </cell>
          <cell r="G21" t="str">
            <v>M.</v>
          </cell>
        </row>
        <row r="22">
          <cell r="C22">
            <v>114</v>
          </cell>
          <cell r="D22" t="str">
            <v>-  8 PRS. - 0.5 MM. TPEV</v>
          </cell>
          <cell r="E22">
            <v>34</v>
          </cell>
          <cell r="F22">
            <v>4</v>
          </cell>
          <cell r="G22" t="str">
            <v>M.</v>
          </cell>
        </row>
        <row r="23">
          <cell r="C23">
            <v>115</v>
          </cell>
          <cell r="D23" t="str">
            <v>-  10 PRS. - 0.5 MM. TPEV</v>
          </cell>
          <cell r="E23">
            <v>40</v>
          </cell>
          <cell r="F23">
            <v>6</v>
          </cell>
          <cell r="G23" t="str">
            <v>M.</v>
          </cell>
        </row>
        <row r="24">
          <cell r="C24">
            <v>116</v>
          </cell>
          <cell r="D24" t="str">
            <v>-  12 PRS. - 0.5 MM. TPEV</v>
          </cell>
          <cell r="E24">
            <v>45</v>
          </cell>
          <cell r="F24">
            <v>7</v>
          </cell>
          <cell r="G24" t="str">
            <v>M.</v>
          </cell>
        </row>
        <row r="25">
          <cell r="C25">
            <v>117</v>
          </cell>
          <cell r="D25" t="str">
            <v>-  15 PRS. - 0.5 MM. TPEV</v>
          </cell>
          <cell r="E25">
            <v>50</v>
          </cell>
          <cell r="F25">
            <v>9</v>
          </cell>
          <cell r="G25" t="str">
            <v>M.</v>
          </cell>
        </row>
        <row r="26">
          <cell r="C26">
            <v>118</v>
          </cell>
          <cell r="D26" t="str">
            <v>-  20 PRS. - 0.5 MM. TPEV</v>
          </cell>
          <cell r="E26">
            <v>60</v>
          </cell>
          <cell r="F26">
            <v>11</v>
          </cell>
          <cell r="G26" t="str">
            <v>M.</v>
          </cell>
        </row>
        <row r="27">
          <cell r="C27">
            <v>119</v>
          </cell>
          <cell r="D27" t="str">
            <v>-  25 PRS. - 0.5 MM. TPEV</v>
          </cell>
          <cell r="E27">
            <v>71</v>
          </cell>
          <cell r="F27">
            <v>13</v>
          </cell>
          <cell r="G27" t="str">
            <v>M.</v>
          </cell>
        </row>
        <row r="28">
          <cell r="C28">
            <v>120</v>
          </cell>
          <cell r="D28" t="str">
            <v>-  30 PRS. - 0.5 MM. TPEV</v>
          </cell>
          <cell r="E28">
            <v>85</v>
          </cell>
          <cell r="F28">
            <v>15</v>
          </cell>
          <cell r="G28" t="str">
            <v>M.</v>
          </cell>
        </row>
        <row r="29">
          <cell r="C29">
            <v>121</v>
          </cell>
          <cell r="D29" t="str">
            <v>-  40 PRS. - 0.5 MM. TPEV</v>
          </cell>
          <cell r="E29">
            <v>103</v>
          </cell>
          <cell r="F29">
            <v>17</v>
          </cell>
          <cell r="G29" t="str">
            <v>M.</v>
          </cell>
        </row>
        <row r="30">
          <cell r="C30">
            <v>122</v>
          </cell>
          <cell r="D30" t="str">
            <v>-  50 PRS. - 0.5 MM. TPEV</v>
          </cell>
          <cell r="E30">
            <v>120</v>
          </cell>
          <cell r="F30">
            <v>20</v>
          </cell>
          <cell r="G30" t="str">
            <v>M.</v>
          </cell>
        </row>
        <row r="31">
          <cell r="D31" t="str">
            <v>SPACE</v>
          </cell>
        </row>
        <row r="32">
          <cell r="C32">
            <v>127</v>
          </cell>
          <cell r="D32" t="str">
            <v>-  4 PRS. - 0.65 MM. TPEV</v>
          </cell>
          <cell r="E32">
            <v>34</v>
          </cell>
          <cell r="F32">
            <v>1</v>
          </cell>
          <cell r="G32" t="str">
            <v>M.</v>
          </cell>
        </row>
        <row r="33">
          <cell r="C33">
            <v>128</v>
          </cell>
          <cell r="D33" t="str">
            <v>-  5 PRS. - 0.65 MM. TPEV</v>
          </cell>
          <cell r="E33">
            <v>38</v>
          </cell>
          <cell r="F33">
            <v>2</v>
          </cell>
          <cell r="G33" t="str">
            <v>M.</v>
          </cell>
        </row>
        <row r="34">
          <cell r="C34">
            <v>129</v>
          </cell>
          <cell r="D34" t="str">
            <v>-  6 PRS. - 0.65 MM. TPEV</v>
          </cell>
          <cell r="E34">
            <v>41</v>
          </cell>
          <cell r="F34">
            <v>2</v>
          </cell>
          <cell r="G34" t="str">
            <v>M.</v>
          </cell>
        </row>
        <row r="35">
          <cell r="C35">
            <v>130</v>
          </cell>
          <cell r="D35" t="str">
            <v>-  8 PRS. - 0.65 MM. TPEV</v>
          </cell>
          <cell r="E35">
            <v>47</v>
          </cell>
          <cell r="F35">
            <v>4</v>
          </cell>
          <cell r="G35" t="str">
            <v>M.</v>
          </cell>
        </row>
        <row r="36">
          <cell r="C36">
            <v>131</v>
          </cell>
          <cell r="D36" t="str">
            <v>-  10 PRS. - 0.65 MM. TPEV</v>
          </cell>
          <cell r="E36">
            <v>55</v>
          </cell>
          <cell r="F36">
            <v>6</v>
          </cell>
          <cell r="G36" t="str">
            <v>M.</v>
          </cell>
        </row>
        <row r="37">
          <cell r="C37">
            <v>132</v>
          </cell>
          <cell r="D37" t="str">
            <v>-  12 PRS. - 0.65 MM. TPEV</v>
          </cell>
          <cell r="E37">
            <v>62</v>
          </cell>
          <cell r="F37">
            <v>7</v>
          </cell>
          <cell r="G37" t="str">
            <v>M.</v>
          </cell>
        </row>
        <row r="38">
          <cell r="C38">
            <v>133</v>
          </cell>
          <cell r="D38" t="str">
            <v>-  15 PRS. - 0.65 MM. TPEV</v>
          </cell>
          <cell r="E38">
            <v>70</v>
          </cell>
          <cell r="F38">
            <v>9</v>
          </cell>
          <cell r="G38" t="str">
            <v>M.</v>
          </cell>
        </row>
        <row r="39">
          <cell r="C39">
            <v>134</v>
          </cell>
          <cell r="D39" t="str">
            <v>-  20 PRS. - 0.65 MM. TPEV</v>
          </cell>
          <cell r="E39">
            <v>85</v>
          </cell>
          <cell r="F39">
            <v>11</v>
          </cell>
          <cell r="G39" t="str">
            <v>M.</v>
          </cell>
        </row>
        <row r="40">
          <cell r="C40">
            <v>135</v>
          </cell>
          <cell r="D40" t="str">
            <v>-  25 PRS. - 0.65 MM. TPEV</v>
          </cell>
          <cell r="E40">
            <v>100</v>
          </cell>
          <cell r="F40">
            <v>13</v>
          </cell>
          <cell r="G40" t="str">
            <v>M.</v>
          </cell>
        </row>
        <row r="41">
          <cell r="C41">
            <v>136</v>
          </cell>
          <cell r="D41" t="str">
            <v>-  30 PRS. - 0.65 MM. TPEV</v>
          </cell>
          <cell r="E41">
            <v>116</v>
          </cell>
          <cell r="F41">
            <v>15</v>
          </cell>
          <cell r="G41" t="str">
            <v>M.</v>
          </cell>
        </row>
        <row r="42">
          <cell r="C42">
            <v>137</v>
          </cell>
          <cell r="D42" t="str">
            <v>-  40 PRS. - 0.65 MM. TPEV</v>
          </cell>
          <cell r="E42">
            <v>145</v>
          </cell>
          <cell r="F42">
            <v>17</v>
          </cell>
          <cell r="G42" t="str">
            <v>M.</v>
          </cell>
        </row>
        <row r="43">
          <cell r="C43">
            <v>138</v>
          </cell>
          <cell r="D43" t="str">
            <v>-  50 PRS. - 0.65 MM. TPEV</v>
          </cell>
          <cell r="E43">
            <v>175</v>
          </cell>
          <cell r="F43">
            <v>20</v>
          </cell>
          <cell r="G43" t="str">
            <v>M.</v>
          </cell>
        </row>
        <row r="44">
          <cell r="C44">
            <v>139</v>
          </cell>
          <cell r="D44" t="str">
            <v>-  4 PRS. - 0.5 MM. AP</v>
          </cell>
          <cell r="E44">
            <v>82</v>
          </cell>
          <cell r="F44">
            <v>6</v>
          </cell>
          <cell r="G44" t="str">
            <v>M.</v>
          </cell>
        </row>
        <row r="45">
          <cell r="C45">
            <v>140</v>
          </cell>
          <cell r="D45" t="str">
            <v>-  5 PRS. - 0.5 MM. AP</v>
          </cell>
          <cell r="E45">
            <v>84</v>
          </cell>
          <cell r="F45">
            <v>7</v>
          </cell>
          <cell r="G45" t="str">
            <v>M.</v>
          </cell>
        </row>
        <row r="46">
          <cell r="C46">
            <v>141</v>
          </cell>
          <cell r="D46" t="str">
            <v>-  6 PRS. - 0.5 MM. AP</v>
          </cell>
          <cell r="E46">
            <v>86</v>
          </cell>
          <cell r="F46">
            <v>8</v>
          </cell>
          <cell r="G46" t="str">
            <v>M.</v>
          </cell>
        </row>
        <row r="47">
          <cell r="C47">
            <v>142</v>
          </cell>
          <cell r="D47" t="str">
            <v>-  8 PRS. - 0.5 MM. AP</v>
          </cell>
          <cell r="E47">
            <v>0</v>
          </cell>
          <cell r="F47">
            <v>0</v>
          </cell>
          <cell r="G47" t="str">
            <v>M.</v>
          </cell>
        </row>
        <row r="48">
          <cell r="C48">
            <v>143</v>
          </cell>
          <cell r="D48" t="str">
            <v>-  10 PRS. - 0.5 MM. AP</v>
          </cell>
          <cell r="E48">
            <v>95</v>
          </cell>
          <cell r="F48">
            <v>9</v>
          </cell>
          <cell r="G48" t="str">
            <v>M.</v>
          </cell>
        </row>
        <row r="49">
          <cell r="C49">
            <v>144</v>
          </cell>
          <cell r="D49" t="str">
            <v>-  12 PRS. - 0.5 MM. AP</v>
          </cell>
          <cell r="E49">
            <v>100</v>
          </cell>
          <cell r="F49">
            <v>10</v>
          </cell>
          <cell r="G49" t="str">
            <v>M.</v>
          </cell>
        </row>
        <row r="50">
          <cell r="C50">
            <v>145</v>
          </cell>
          <cell r="D50" t="str">
            <v>-  15 PRS. - 0.5 MM. AP</v>
          </cell>
          <cell r="E50">
            <v>107</v>
          </cell>
          <cell r="F50">
            <v>11</v>
          </cell>
          <cell r="G50" t="str">
            <v>M.</v>
          </cell>
        </row>
        <row r="51">
          <cell r="C51">
            <v>146</v>
          </cell>
          <cell r="D51" t="str">
            <v>-  20 PRS. - 0.5 MM. AP</v>
          </cell>
          <cell r="E51">
            <v>122</v>
          </cell>
          <cell r="F51">
            <v>13</v>
          </cell>
          <cell r="G51" t="str">
            <v>M.</v>
          </cell>
        </row>
        <row r="52">
          <cell r="C52">
            <v>147</v>
          </cell>
          <cell r="D52" t="str">
            <v>-  25 PRS. - 0.5 MM. AP</v>
          </cell>
          <cell r="E52">
            <v>126</v>
          </cell>
          <cell r="F52">
            <v>19</v>
          </cell>
          <cell r="G52" t="str">
            <v>M.</v>
          </cell>
        </row>
        <row r="53">
          <cell r="C53">
            <v>148</v>
          </cell>
          <cell r="D53" t="str">
            <v>-  30 PRS. - 0.5 MM. AP</v>
          </cell>
          <cell r="E53">
            <v>139</v>
          </cell>
          <cell r="F53">
            <v>18</v>
          </cell>
          <cell r="G53" t="str">
            <v>M.</v>
          </cell>
        </row>
        <row r="54">
          <cell r="C54">
            <v>149</v>
          </cell>
          <cell r="D54" t="str">
            <v>-  40 PRS. - 0.5 MM. AP</v>
          </cell>
          <cell r="E54">
            <v>0</v>
          </cell>
          <cell r="F54">
            <v>0</v>
          </cell>
          <cell r="G54" t="str">
            <v>M.</v>
          </cell>
        </row>
        <row r="55">
          <cell r="C55">
            <v>150</v>
          </cell>
          <cell r="D55" t="str">
            <v>-  50 PRS. - 0.5 MM. AP</v>
          </cell>
          <cell r="E55">
            <v>186</v>
          </cell>
          <cell r="F55">
            <v>20</v>
          </cell>
          <cell r="G55" t="str">
            <v>M.</v>
          </cell>
        </row>
        <row r="56">
          <cell r="C56">
            <v>151</v>
          </cell>
          <cell r="D56" t="str">
            <v>-  75 PRS. - 0.5 MM. AP</v>
          </cell>
          <cell r="E56">
            <v>246</v>
          </cell>
          <cell r="F56">
            <v>30</v>
          </cell>
          <cell r="G56" t="str">
            <v>M.</v>
          </cell>
        </row>
        <row r="57">
          <cell r="C57">
            <v>152</v>
          </cell>
          <cell r="D57" t="str">
            <v>-  100 PRS. - 0.5 MM. AP</v>
          </cell>
          <cell r="E57">
            <v>293</v>
          </cell>
          <cell r="F57">
            <v>35</v>
          </cell>
          <cell r="G57" t="str">
            <v>M.</v>
          </cell>
        </row>
        <row r="58">
          <cell r="C58">
            <v>153</v>
          </cell>
          <cell r="D58" t="str">
            <v>-  150 PRS. - 0.5 MM. AP</v>
          </cell>
          <cell r="E58">
            <v>420</v>
          </cell>
          <cell r="F58">
            <v>40</v>
          </cell>
          <cell r="G58" t="str">
            <v>M.</v>
          </cell>
        </row>
        <row r="59">
          <cell r="C59">
            <v>154</v>
          </cell>
          <cell r="D59" t="str">
            <v>-  200 PRS. - 0.5 MM. AP</v>
          </cell>
          <cell r="E59">
            <v>530</v>
          </cell>
          <cell r="F59">
            <v>60</v>
          </cell>
          <cell r="G59" t="str">
            <v>M.</v>
          </cell>
        </row>
        <row r="60">
          <cell r="C60">
            <v>155</v>
          </cell>
          <cell r="D60" t="str">
            <v>-  4 PRS. - 0.65 MM. AP</v>
          </cell>
          <cell r="E60">
            <v>88</v>
          </cell>
          <cell r="F60">
            <v>6</v>
          </cell>
          <cell r="G60" t="str">
            <v>M.</v>
          </cell>
        </row>
        <row r="61">
          <cell r="C61">
            <v>156</v>
          </cell>
          <cell r="D61" t="str">
            <v>-  5 PRS. - 0.65 MM. AP</v>
          </cell>
          <cell r="E61">
            <v>92</v>
          </cell>
          <cell r="F61">
            <v>7</v>
          </cell>
          <cell r="G61" t="str">
            <v>M.</v>
          </cell>
        </row>
        <row r="62">
          <cell r="C62">
            <v>157</v>
          </cell>
          <cell r="D62" t="str">
            <v>-  6 PRS. - 0.65 MM. AP</v>
          </cell>
          <cell r="E62">
            <v>95</v>
          </cell>
          <cell r="F62">
            <v>8</v>
          </cell>
          <cell r="G62" t="str">
            <v>M.</v>
          </cell>
        </row>
        <row r="63">
          <cell r="C63">
            <v>158</v>
          </cell>
          <cell r="D63" t="str">
            <v>-  8 PRS. - 0.65 MM. AP</v>
          </cell>
          <cell r="E63">
            <v>0</v>
          </cell>
          <cell r="F63">
            <v>0</v>
          </cell>
          <cell r="G63" t="str">
            <v>M.</v>
          </cell>
        </row>
        <row r="64">
          <cell r="C64">
            <v>159</v>
          </cell>
          <cell r="D64" t="str">
            <v>-  10 PRS. - 0.65 MM. AP</v>
          </cell>
          <cell r="E64">
            <v>109</v>
          </cell>
          <cell r="F64">
            <v>9</v>
          </cell>
          <cell r="G64" t="str">
            <v>M.</v>
          </cell>
        </row>
        <row r="65">
          <cell r="C65">
            <v>160</v>
          </cell>
          <cell r="D65" t="str">
            <v>-  12 PRS. - 0.65 MM. AP</v>
          </cell>
          <cell r="E65">
            <v>119</v>
          </cell>
          <cell r="F65">
            <v>10</v>
          </cell>
          <cell r="G65" t="str">
            <v>M.</v>
          </cell>
        </row>
        <row r="66">
          <cell r="C66">
            <v>161</v>
          </cell>
          <cell r="D66" t="str">
            <v>-  15 PRS. - 0.65 MM. AP</v>
          </cell>
          <cell r="E66">
            <v>130</v>
          </cell>
          <cell r="F66">
            <v>11</v>
          </cell>
          <cell r="G66" t="str">
            <v>M.</v>
          </cell>
        </row>
        <row r="67">
          <cell r="C67">
            <v>162</v>
          </cell>
          <cell r="D67" t="str">
            <v>-  20 PRS. - 0.65 MM. AP</v>
          </cell>
          <cell r="E67">
            <v>147</v>
          </cell>
          <cell r="F67">
            <v>13</v>
          </cell>
          <cell r="G67" t="str">
            <v>M.</v>
          </cell>
        </row>
        <row r="68">
          <cell r="C68">
            <v>163</v>
          </cell>
          <cell r="D68" t="str">
            <v>-  25 PRS. - 0.65 MM. AP</v>
          </cell>
          <cell r="E68">
            <v>156</v>
          </cell>
          <cell r="F68">
            <v>15</v>
          </cell>
          <cell r="G68" t="str">
            <v>M.</v>
          </cell>
        </row>
        <row r="69">
          <cell r="C69">
            <v>164</v>
          </cell>
          <cell r="D69" t="str">
            <v>-  30 PRS. - 0.65 MM. AP</v>
          </cell>
          <cell r="E69">
            <v>180</v>
          </cell>
          <cell r="F69">
            <v>18</v>
          </cell>
          <cell r="G69" t="str">
            <v>M.</v>
          </cell>
        </row>
        <row r="70">
          <cell r="C70">
            <v>165</v>
          </cell>
          <cell r="D70" t="str">
            <v>-  40 PRS. - 0.65 MM. AP</v>
          </cell>
          <cell r="E70">
            <v>0</v>
          </cell>
          <cell r="F70">
            <v>0</v>
          </cell>
          <cell r="G70" t="str">
            <v>M.</v>
          </cell>
        </row>
        <row r="71">
          <cell r="C71">
            <v>166</v>
          </cell>
          <cell r="D71" t="str">
            <v>-  50 PRS. - 0.65 MM. AP</v>
          </cell>
          <cell r="E71">
            <v>254</v>
          </cell>
          <cell r="F71">
            <v>20</v>
          </cell>
          <cell r="G71" t="str">
            <v>M.</v>
          </cell>
        </row>
        <row r="72">
          <cell r="C72">
            <v>167</v>
          </cell>
          <cell r="D72" t="str">
            <v>-  75 PRS. - 0.65 MM. AP</v>
          </cell>
          <cell r="E72">
            <v>330</v>
          </cell>
          <cell r="F72">
            <v>30</v>
          </cell>
          <cell r="G72" t="str">
            <v>M.</v>
          </cell>
        </row>
        <row r="73">
          <cell r="C73">
            <v>168</v>
          </cell>
          <cell r="D73" t="str">
            <v>-  100 PRS. - 0.65 MM. AP</v>
          </cell>
          <cell r="E73">
            <v>405</v>
          </cell>
          <cell r="F73">
            <v>35</v>
          </cell>
          <cell r="G73" t="str">
            <v>M.</v>
          </cell>
        </row>
        <row r="74">
          <cell r="C74">
            <v>169</v>
          </cell>
          <cell r="D74" t="str">
            <v>-  150 PRS. - 0.65 MM. AP</v>
          </cell>
          <cell r="E74">
            <v>590</v>
          </cell>
          <cell r="F74">
            <v>40</v>
          </cell>
          <cell r="G74" t="str">
            <v>M.</v>
          </cell>
        </row>
        <row r="75">
          <cell r="C75">
            <v>170</v>
          </cell>
          <cell r="D75" t="str">
            <v>-  200 PRS. - 0.65 MM. AP</v>
          </cell>
          <cell r="E75">
            <v>790</v>
          </cell>
          <cell r="F75">
            <v>60</v>
          </cell>
          <cell r="G75" t="str">
            <v>M.</v>
          </cell>
        </row>
        <row r="76">
          <cell r="D76" t="str">
            <v>SPACE</v>
          </cell>
        </row>
        <row r="77">
          <cell r="D77" t="str">
            <v>FIRE RESISTANT CABLE</v>
          </cell>
        </row>
        <row r="78">
          <cell r="C78">
            <v>171</v>
          </cell>
          <cell r="D78" t="str">
            <v>-  2 PRS. - 1.75 MM. FR TELEPHONE CABLE</v>
          </cell>
          <cell r="E78">
            <v>0</v>
          </cell>
          <cell r="F78">
            <v>3</v>
          </cell>
          <cell r="G78" t="str">
            <v>M.</v>
          </cell>
        </row>
        <row r="79">
          <cell r="C79">
            <v>172</v>
          </cell>
          <cell r="D79" t="str">
            <v>-  3 PRS. - 1.75 MM. FR TELEPHONE CABLE</v>
          </cell>
          <cell r="E79">
            <v>0</v>
          </cell>
          <cell r="F79">
            <v>3</v>
          </cell>
          <cell r="G79" t="str">
            <v>M.</v>
          </cell>
        </row>
        <row r="80">
          <cell r="C80">
            <v>173</v>
          </cell>
          <cell r="D80" t="str">
            <v>-  4 PRS. - 1.75 MM. FR TELEPHONE CABLE</v>
          </cell>
          <cell r="E80">
            <v>0</v>
          </cell>
          <cell r="F80">
            <v>3</v>
          </cell>
          <cell r="G80" t="str">
            <v>M.</v>
          </cell>
        </row>
        <row r="81">
          <cell r="C81">
            <v>174</v>
          </cell>
          <cell r="D81" t="str">
            <v>-  5 PRS. - 1.75 MM. FR TELEPHONE CABLE</v>
          </cell>
          <cell r="E81">
            <v>0</v>
          </cell>
          <cell r="F81">
            <v>3</v>
          </cell>
          <cell r="G81" t="str">
            <v>M.</v>
          </cell>
        </row>
        <row r="82">
          <cell r="C82">
            <v>175</v>
          </cell>
          <cell r="D82" t="str">
            <v>-  6 PRS. - 1.75 MM. FR TELEPHONE CABLE</v>
          </cell>
          <cell r="E82">
            <v>0</v>
          </cell>
          <cell r="F82">
            <v>5</v>
          </cell>
          <cell r="G82" t="str">
            <v>M.</v>
          </cell>
        </row>
        <row r="83">
          <cell r="C83">
            <v>176</v>
          </cell>
          <cell r="D83" t="str">
            <v>-  10 PRS. - 1.75 MM. FR TELEPHONE CABLE</v>
          </cell>
          <cell r="E83">
            <v>0</v>
          </cell>
          <cell r="F83">
            <v>5</v>
          </cell>
          <cell r="G83" t="str">
            <v>M.</v>
          </cell>
        </row>
        <row r="84">
          <cell r="C84">
            <v>177</v>
          </cell>
          <cell r="D84" t="str">
            <v>-  15 PRS. - 1.75 MM. FR TELEPHONE CABLE</v>
          </cell>
          <cell r="E84">
            <v>0</v>
          </cell>
          <cell r="F84">
            <v>5</v>
          </cell>
          <cell r="G84" t="str">
            <v>M.</v>
          </cell>
        </row>
        <row r="85">
          <cell r="C85">
            <v>178</v>
          </cell>
          <cell r="D85" t="str">
            <v>-  20 PRS. - 1.75 MM. FR TELEPHONE CABLE</v>
          </cell>
          <cell r="E85">
            <v>0</v>
          </cell>
          <cell r="F85">
            <v>6</v>
          </cell>
          <cell r="G85" t="str">
            <v>M.</v>
          </cell>
        </row>
        <row r="86">
          <cell r="C86">
            <v>179</v>
          </cell>
          <cell r="D86" t="str">
            <v>-  25 PRS. - 1.75 MM. FR TELEPHONE CABLE</v>
          </cell>
          <cell r="E86">
            <v>0</v>
          </cell>
          <cell r="F86">
            <v>6</v>
          </cell>
          <cell r="G86" t="str">
            <v>M.</v>
          </cell>
        </row>
        <row r="87">
          <cell r="C87">
            <v>180</v>
          </cell>
          <cell r="D87" t="str">
            <v>-  35 PRS. - 1.75 MM. FR TELEPHONE CABLE</v>
          </cell>
          <cell r="E87">
            <v>0</v>
          </cell>
          <cell r="F87">
            <v>7</v>
          </cell>
          <cell r="G87" t="str">
            <v>M.</v>
          </cell>
        </row>
        <row r="88">
          <cell r="C88">
            <v>181</v>
          </cell>
          <cell r="D88" t="str">
            <v>-  50 PRS. - 1.75 MM. FR TELEPHONE CABLE</v>
          </cell>
          <cell r="E88">
            <v>0</v>
          </cell>
          <cell r="F88">
            <v>7</v>
          </cell>
          <cell r="G88" t="str">
            <v>M.</v>
          </cell>
        </row>
        <row r="89">
          <cell r="C89">
            <v>182</v>
          </cell>
          <cell r="D89" t="str">
            <v>-  100 PRS. - 1.75 MM. FR TELEPHONE CABLE</v>
          </cell>
          <cell r="E89">
            <v>0</v>
          </cell>
          <cell r="F89">
            <v>7</v>
          </cell>
          <cell r="G89" t="str">
            <v>M.</v>
          </cell>
        </row>
        <row r="90">
          <cell r="D90" t="str">
            <v>SPACE</v>
          </cell>
        </row>
        <row r="91">
          <cell r="C91">
            <v>2</v>
          </cell>
          <cell r="D91" t="str">
            <v>TC, MDF, PABX AND ACCESSORIES</v>
          </cell>
        </row>
        <row r="92">
          <cell r="C92">
            <v>201</v>
          </cell>
          <cell r="D92" t="str">
            <v>-  TC 10 PRS.</v>
          </cell>
          <cell r="E92">
            <v>655</v>
          </cell>
          <cell r="F92">
            <v>50</v>
          </cell>
          <cell r="G92" t="str">
            <v>M.</v>
          </cell>
        </row>
        <row r="93">
          <cell r="C93">
            <v>202</v>
          </cell>
          <cell r="D93" t="str">
            <v>-  TC 20 PRS.</v>
          </cell>
          <cell r="E93">
            <v>985</v>
          </cell>
          <cell r="F93">
            <v>70</v>
          </cell>
          <cell r="G93" t="str">
            <v>M.</v>
          </cell>
        </row>
        <row r="94">
          <cell r="C94">
            <v>203</v>
          </cell>
          <cell r="D94" t="str">
            <v>-  TC 30 PRS.</v>
          </cell>
          <cell r="E94">
            <v>1300</v>
          </cell>
          <cell r="F94">
            <v>100</v>
          </cell>
          <cell r="G94" t="str">
            <v>M.</v>
          </cell>
        </row>
        <row r="95">
          <cell r="C95">
            <v>204</v>
          </cell>
          <cell r="D95" t="str">
            <v>-  TC 40 PRS.</v>
          </cell>
          <cell r="E95">
            <v>1750</v>
          </cell>
          <cell r="F95">
            <v>125</v>
          </cell>
          <cell r="G95" t="str">
            <v>SET</v>
          </cell>
        </row>
        <row r="96">
          <cell r="C96">
            <v>205</v>
          </cell>
          <cell r="D96" t="str">
            <v>-  TC 50 PRS.</v>
          </cell>
          <cell r="E96">
            <v>2100</v>
          </cell>
          <cell r="F96">
            <v>150</v>
          </cell>
          <cell r="G96" t="str">
            <v>SET</v>
          </cell>
        </row>
        <row r="97">
          <cell r="C97">
            <v>206</v>
          </cell>
          <cell r="D97" t="str">
            <v>-  TC 60 PRS.</v>
          </cell>
          <cell r="E97">
            <v>2400</v>
          </cell>
          <cell r="F97">
            <v>200</v>
          </cell>
          <cell r="G97" t="str">
            <v>M.</v>
          </cell>
        </row>
        <row r="98">
          <cell r="C98">
            <v>207</v>
          </cell>
          <cell r="D98" t="str">
            <v>-  TC 70 PRS.</v>
          </cell>
          <cell r="E98">
            <v>2700</v>
          </cell>
          <cell r="F98">
            <v>250</v>
          </cell>
          <cell r="G98" t="str">
            <v>M.</v>
          </cell>
        </row>
        <row r="99">
          <cell r="C99">
            <v>208</v>
          </cell>
          <cell r="D99" t="str">
            <v>-  TC 80 PRS.</v>
          </cell>
          <cell r="E99">
            <v>3200</v>
          </cell>
          <cell r="F99">
            <v>250</v>
          </cell>
          <cell r="G99" t="str">
            <v>M.</v>
          </cell>
        </row>
        <row r="100">
          <cell r="C100">
            <v>209</v>
          </cell>
          <cell r="D100" t="str">
            <v>-  TC 90 PRS.</v>
          </cell>
          <cell r="E100">
            <v>3500</v>
          </cell>
          <cell r="F100">
            <v>300</v>
          </cell>
          <cell r="G100" t="str">
            <v>M.</v>
          </cell>
        </row>
        <row r="101">
          <cell r="C101">
            <v>210</v>
          </cell>
          <cell r="D101" t="str">
            <v>-  TC 100 PRS.</v>
          </cell>
          <cell r="E101">
            <v>3800</v>
          </cell>
          <cell r="F101">
            <v>300</v>
          </cell>
          <cell r="G101" t="str">
            <v>M.</v>
          </cell>
        </row>
        <row r="102">
          <cell r="C102">
            <v>211</v>
          </cell>
          <cell r="D102" t="str">
            <v>-  MDF 50 PRS.</v>
          </cell>
          <cell r="E102">
            <v>2600</v>
          </cell>
          <cell r="F102">
            <v>500</v>
          </cell>
          <cell r="G102" t="str">
            <v>M.</v>
          </cell>
        </row>
        <row r="103">
          <cell r="C103">
            <v>212</v>
          </cell>
          <cell r="D103" t="str">
            <v>-  MDF 100 PRS.</v>
          </cell>
          <cell r="E103">
            <v>4700</v>
          </cell>
          <cell r="F103">
            <v>900</v>
          </cell>
          <cell r="G103" t="str">
            <v>M.</v>
          </cell>
        </row>
        <row r="104">
          <cell r="C104">
            <v>213</v>
          </cell>
          <cell r="D104" t="str">
            <v>-  MDF 200 PRS.</v>
          </cell>
          <cell r="E104">
            <v>8000</v>
          </cell>
          <cell r="F104">
            <v>1600</v>
          </cell>
          <cell r="G104" t="str">
            <v>M.</v>
          </cell>
        </row>
        <row r="105">
          <cell r="C105">
            <v>214</v>
          </cell>
          <cell r="D105" t="str">
            <v>-  MDF 300 PRS.</v>
          </cell>
          <cell r="E105">
            <v>12500</v>
          </cell>
          <cell r="F105">
            <v>2500</v>
          </cell>
          <cell r="G105" t="str">
            <v>M.</v>
          </cell>
        </row>
        <row r="106">
          <cell r="C106">
            <v>215</v>
          </cell>
          <cell r="D106" t="str">
            <v>-  MDF 400 PRS.</v>
          </cell>
          <cell r="E106">
            <v>16000</v>
          </cell>
          <cell r="F106">
            <v>3200</v>
          </cell>
          <cell r="G106" t="str">
            <v>M.</v>
          </cell>
        </row>
        <row r="107">
          <cell r="C107">
            <v>216</v>
          </cell>
          <cell r="D107" t="str">
            <v>-  MDF 500 PRS.</v>
          </cell>
          <cell r="E107">
            <v>20000</v>
          </cell>
          <cell r="F107">
            <v>4200</v>
          </cell>
          <cell r="G107" t="str">
            <v>M.</v>
          </cell>
        </row>
        <row r="108">
          <cell r="C108">
            <v>217</v>
          </cell>
          <cell r="D108" t="str">
            <v>-  MDF 600 PRS.</v>
          </cell>
          <cell r="E108">
            <v>25000</v>
          </cell>
          <cell r="F108">
            <v>5100</v>
          </cell>
          <cell r="G108" t="str">
            <v>M.</v>
          </cell>
        </row>
        <row r="109">
          <cell r="C109">
            <v>218</v>
          </cell>
          <cell r="D109" t="str">
            <v>-  MDF 700 PRS.</v>
          </cell>
          <cell r="E109">
            <v>28500</v>
          </cell>
          <cell r="F109">
            <v>5800</v>
          </cell>
          <cell r="G109" t="str">
            <v>M.</v>
          </cell>
        </row>
        <row r="110">
          <cell r="C110">
            <v>219</v>
          </cell>
          <cell r="D110" t="str">
            <v>-  MDF 800 PRS.</v>
          </cell>
          <cell r="E110">
            <v>32000</v>
          </cell>
          <cell r="F110">
            <v>6400</v>
          </cell>
          <cell r="G110" t="str">
            <v>M.</v>
          </cell>
        </row>
        <row r="111">
          <cell r="C111">
            <v>220</v>
          </cell>
          <cell r="D111" t="str">
            <v>-  MDF 900 PRS.</v>
          </cell>
          <cell r="E111">
            <v>36000</v>
          </cell>
          <cell r="F111">
            <v>7400</v>
          </cell>
          <cell r="G111" t="str">
            <v>M.</v>
          </cell>
        </row>
        <row r="112">
          <cell r="C112">
            <v>221</v>
          </cell>
          <cell r="D112" t="str">
            <v>-  MDF 1,000 PRS.</v>
          </cell>
          <cell r="E112">
            <v>40000</v>
          </cell>
          <cell r="F112">
            <v>8400</v>
          </cell>
          <cell r="G112" t="str">
            <v>M.</v>
          </cell>
        </row>
        <row r="113">
          <cell r="C113">
            <v>222</v>
          </cell>
          <cell r="D113" t="str">
            <v>-  MDF 1,200 PRS.</v>
          </cell>
          <cell r="E113">
            <v>50000</v>
          </cell>
          <cell r="F113">
            <v>10000</v>
          </cell>
          <cell r="G113" t="str">
            <v>M.</v>
          </cell>
        </row>
        <row r="114">
          <cell r="C114">
            <v>223</v>
          </cell>
          <cell r="D114" t="str">
            <v>-  MDF 1,500 PRS.</v>
          </cell>
          <cell r="E114">
            <v>60500</v>
          </cell>
          <cell r="F114">
            <v>12000</v>
          </cell>
          <cell r="G114" t="str">
            <v>M.</v>
          </cell>
        </row>
        <row r="115">
          <cell r="C115">
            <v>224</v>
          </cell>
          <cell r="D115" t="str">
            <v>-  MDF 2,000 PRS.</v>
          </cell>
          <cell r="E115">
            <v>80000</v>
          </cell>
          <cell r="F115">
            <v>16000</v>
          </cell>
          <cell r="G115" t="str">
            <v>M.</v>
          </cell>
        </row>
        <row r="116">
          <cell r="C116">
            <v>225</v>
          </cell>
          <cell r="D116" t="str">
            <v>-  MDF 2,500 PRS.</v>
          </cell>
          <cell r="E116">
            <v>100000</v>
          </cell>
          <cell r="F116">
            <v>20000</v>
          </cell>
          <cell r="G116" t="str">
            <v>M.</v>
          </cell>
        </row>
        <row r="117">
          <cell r="C117">
            <v>226</v>
          </cell>
          <cell r="D117" t="str">
            <v>-  MDF 3,000 PRS.</v>
          </cell>
          <cell r="E117">
            <v>120000</v>
          </cell>
          <cell r="F117">
            <v>24000</v>
          </cell>
          <cell r="G117" t="str">
            <v>M.</v>
          </cell>
        </row>
        <row r="118">
          <cell r="C118">
            <v>227</v>
          </cell>
          <cell r="D118" t="str">
            <v>-  MDF 3,500 PRS.</v>
          </cell>
          <cell r="E118">
            <v>140000</v>
          </cell>
          <cell r="F118">
            <v>28000</v>
          </cell>
          <cell r="G118" t="str">
            <v>M.</v>
          </cell>
        </row>
        <row r="119">
          <cell r="C119">
            <v>228</v>
          </cell>
          <cell r="D119" t="str">
            <v>-  MDF 4,000 PRS.</v>
          </cell>
          <cell r="E119">
            <v>160000</v>
          </cell>
          <cell r="F119">
            <v>32000</v>
          </cell>
          <cell r="G119" t="str">
            <v>M.</v>
          </cell>
        </row>
        <row r="120">
          <cell r="C120">
            <v>229</v>
          </cell>
          <cell r="D120" t="str">
            <v>-  MDF 4,500 PRS.</v>
          </cell>
          <cell r="E120">
            <v>180000</v>
          </cell>
          <cell r="F120">
            <v>36000</v>
          </cell>
          <cell r="G120" t="str">
            <v>M.</v>
          </cell>
        </row>
        <row r="121">
          <cell r="C121">
            <v>230</v>
          </cell>
          <cell r="D121" t="str">
            <v>-  MDF 5,000 PRS.</v>
          </cell>
          <cell r="E121">
            <v>200000</v>
          </cell>
          <cell r="F121">
            <v>40000</v>
          </cell>
          <cell r="G121" t="str">
            <v>M.</v>
          </cell>
        </row>
        <row r="122">
          <cell r="D122" t="str">
            <v>PABX</v>
          </cell>
        </row>
        <row r="123">
          <cell r="C123">
            <v>231</v>
          </cell>
          <cell r="D123" t="str">
            <v>-  10/40 LINE PABX</v>
          </cell>
          <cell r="E123">
            <v>450000</v>
          </cell>
          <cell r="F123">
            <v>0</v>
          </cell>
          <cell r="G123" t="str">
            <v>M.</v>
          </cell>
        </row>
        <row r="124">
          <cell r="C124">
            <v>232</v>
          </cell>
          <cell r="D124" t="str">
            <v>-  20/80 LINE PABX</v>
          </cell>
          <cell r="E124">
            <v>800000</v>
          </cell>
          <cell r="F124">
            <v>0</v>
          </cell>
          <cell r="G124" t="str">
            <v>M.</v>
          </cell>
        </row>
        <row r="125">
          <cell r="C125">
            <v>233</v>
          </cell>
          <cell r="D125" t="str">
            <v>-  30/120 LINE PABX</v>
          </cell>
          <cell r="E125">
            <v>950000</v>
          </cell>
          <cell r="F125">
            <v>0</v>
          </cell>
          <cell r="G125" t="str">
            <v>M.</v>
          </cell>
        </row>
        <row r="126">
          <cell r="C126">
            <v>234</v>
          </cell>
          <cell r="D126" t="str">
            <v>-  40/1600 LINE PABX</v>
          </cell>
          <cell r="E126">
            <v>1050000</v>
          </cell>
          <cell r="F126">
            <v>0</v>
          </cell>
          <cell r="G126" t="str">
            <v>M.</v>
          </cell>
        </row>
        <row r="127">
          <cell r="C127">
            <v>235</v>
          </cell>
          <cell r="D127" t="str">
            <v>-  50/200 LINE PABX</v>
          </cell>
          <cell r="E127">
            <v>1200000</v>
          </cell>
          <cell r="F127">
            <v>0</v>
          </cell>
          <cell r="G127" t="str">
            <v>M.</v>
          </cell>
        </row>
        <row r="128">
          <cell r="C128">
            <v>236</v>
          </cell>
          <cell r="D128" t="str">
            <v>-  60/240 LINE PABX</v>
          </cell>
          <cell r="E128">
            <v>1250000</v>
          </cell>
          <cell r="F128">
            <v>0</v>
          </cell>
          <cell r="G128" t="str">
            <v>M.</v>
          </cell>
        </row>
        <row r="129">
          <cell r="C129">
            <v>237</v>
          </cell>
          <cell r="D129" t="str">
            <v>-  70/280 LINE PABX</v>
          </cell>
          <cell r="E129">
            <v>1300000</v>
          </cell>
          <cell r="F129">
            <v>0</v>
          </cell>
          <cell r="G129" t="str">
            <v>M.</v>
          </cell>
        </row>
        <row r="130">
          <cell r="C130">
            <v>238</v>
          </cell>
          <cell r="D130" t="str">
            <v>-  80/320 LINE PABX</v>
          </cell>
          <cell r="E130">
            <v>1500000</v>
          </cell>
          <cell r="F130">
            <v>0</v>
          </cell>
          <cell r="G130" t="str">
            <v>M.</v>
          </cell>
        </row>
        <row r="131">
          <cell r="C131">
            <v>239</v>
          </cell>
          <cell r="D131" t="str">
            <v>-  90/360 LINE PABX</v>
          </cell>
          <cell r="E131">
            <v>1700000</v>
          </cell>
          <cell r="F131">
            <v>0</v>
          </cell>
          <cell r="G131" t="str">
            <v>M.</v>
          </cell>
        </row>
        <row r="132">
          <cell r="C132">
            <v>240</v>
          </cell>
          <cell r="D132" t="str">
            <v>-  100/400 LINE PABX</v>
          </cell>
          <cell r="E132">
            <v>1900000</v>
          </cell>
          <cell r="F132">
            <v>0</v>
          </cell>
          <cell r="G132" t="str">
            <v>M.</v>
          </cell>
        </row>
        <row r="133">
          <cell r="D133" t="str">
            <v>SPACE</v>
          </cell>
        </row>
        <row r="134">
          <cell r="C134">
            <v>246</v>
          </cell>
          <cell r="D134" t="str">
            <v>-  10/100 LINE PABX</v>
          </cell>
          <cell r="E134">
            <v>600000</v>
          </cell>
          <cell r="F134">
            <v>0</v>
          </cell>
          <cell r="G134" t="str">
            <v>M.</v>
          </cell>
        </row>
        <row r="135">
          <cell r="C135">
            <v>247</v>
          </cell>
          <cell r="D135" t="str">
            <v>-  20/200 LINE PABX</v>
          </cell>
          <cell r="E135">
            <v>1000000</v>
          </cell>
          <cell r="F135">
            <v>0</v>
          </cell>
          <cell r="G135" t="str">
            <v>M.</v>
          </cell>
        </row>
        <row r="136">
          <cell r="C136">
            <v>248</v>
          </cell>
          <cell r="D136" t="str">
            <v>-  30/300 LINE PABX</v>
          </cell>
          <cell r="E136">
            <v>1250000</v>
          </cell>
          <cell r="F136">
            <v>0</v>
          </cell>
          <cell r="G136" t="str">
            <v>M.</v>
          </cell>
        </row>
        <row r="137">
          <cell r="C137">
            <v>249</v>
          </cell>
          <cell r="D137" t="str">
            <v>-  40/400 LINE PABX</v>
          </cell>
          <cell r="E137">
            <v>1650000</v>
          </cell>
          <cell r="F137">
            <v>0</v>
          </cell>
          <cell r="G137" t="str">
            <v>M.</v>
          </cell>
        </row>
        <row r="138">
          <cell r="C138">
            <v>250</v>
          </cell>
          <cell r="D138" t="str">
            <v>-  50/500 LINE PABX</v>
          </cell>
          <cell r="E138">
            <v>1900000</v>
          </cell>
          <cell r="F138">
            <v>0</v>
          </cell>
          <cell r="G138" t="str">
            <v>M.</v>
          </cell>
        </row>
        <row r="139">
          <cell r="C139">
            <v>251</v>
          </cell>
          <cell r="D139" t="str">
            <v>-  60/600 LINE PABX</v>
          </cell>
          <cell r="E139">
            <v>2100000</v>
          </cell>
          <cell r="F139">
            <v>0</v>
          </cell>
          <cell r="G139" t="str">
            <v>M.</v>
          </cell>
        </row>
        <row r="140">
          <cell r="C140">
            <v>252</v>
          </cell>
          <cell r="D140" t="str">
            <v>-  70/700 LINE PABX</v>
          </cell>
          <cell r="E140">
            <v>2400000</v>
          </cell>
          <cell r="F140">
            <v>0</v>
          </cell>
          <cell r="G140" t="str">
            <v>M.</v>
          </cell>
        </row>
        <row r="141">
          <cell r="C141">
            <v>253</v>
          </cell>
          <cell r="D141" t="str">
            <v>-  80/800 LINE PABX</v>
          </cell>
          <cell r="E141">
            <v>0</v>
          </cell>
          <cell r="F141">
            <v>0</v>
          </cell>
          <cell r="G141" t="str">
            <v>M.</v>
          </cell>
        </row>
        <row r="142">
          <cell r="C142">
            <v>254</v>
          </cell>
          <cell r="D142" t="str">
            <v>-  90/900 LINE PABX</v>
          </cell>
          <cell r="E142">
            <v>0</v>
          </cell>
          <cell r="F142">
            <v>0</v>
          </cell>
          <cell r="G142" t="str">
            <v>M.</v>
          </cell>
        </row>
        <row r="143">
          <cell r="C143">
            <v>255</v>
          </cell>
          <cell r="D143" t="str">
            <v>-  100/1,000 LINE PABX</v>
          </cell>
          <cell r="E143">
            <v>0</v>
          </cell>
          <cell r="F143">
            <v>0</v>
          </cell>
          <cell r="G143" t="str">
            <v>M.</v>
          </cell>
        </row>
        <row r="144">
          <cell r="D144" t="str">
            <v>SPACE</v>
          </cell>
        </row>
        <row r="145">
          <cell r="D145" t="str">
            <v>ACCESSORIES</v>
          </cell>
        </row>
        <row r="146">
          <cell r="C146">
            <v>261</v>
          </cell>
          <cell r="D146" t="str">
            <v>-  LIGHTNING ARRESTER</v>
          </cell>
          <cell r="E146">
            <v>105</v>
          </cell>
          <cell r="F146">
            <v>20</v>
          </cell>
          <cell r="G146" t="str">
            <v>SET</v>
          </cell>
        </row>
        <row r="147">
          <cell r="C147">
            <v>262</v>
          </cell>
          <cell r="D147" t="str">
            <v>-  OPERATER CONSOLE</v>
          </cell>
          <cell r="E147">
            <v>28000</v>
          </cell>
          <cell r="F147">
            <v>0</v>
          </cell>
          <cell r="G147" t="str">
            <v>SET</v>
          </cell>
        </row>
        <row r="148">
          <cell r="C148">
            <v>263</v>
          </cell>
          <cell r="D148" t="str">
            <v>-  TELEPHONE OUTLET (PLASTIC PLATE)</v>
          </cell>
          <cell r="E148">
            <v>160</v>
          </cell>
          <cell r="F148">
            <v>50</v>
          </cell>
          <cell r="G148" t="str">
            <v>SET</v>
          </cell>
        </row>
        <row r="149">
          <cell r="C149">
            <v>264</v>
          </cell>
          <cell r="D149" t="str">
            <v>-  TELEPHONE OUTLET (ALUMINIUM PLATE)</v>
          </cell>
          <cell r="E149">
            <v>190</v>
          </cell>
          <cell r="F149">
            <v>50</v>
          </cell>
          <cell r="G149" t="str">
            <v>SET</v>
          </cell>
        </row>
        <row r="150">
          <cell r="C150">
            <v>265</v>
          </cell>
          <cell r="D150" t="str">
            <v>-  TELEPHONE OUTLET (STAINLESS PLATE)</v>
          </cell>
          <cell r="E150">
            <v>210</v>
          </cell>
          <cell r="F150">
            <v>50</v>
          </cell>
          <cell r="G150" t="str">
            <v>SET</v>
          </cell>
        </row>
        <row r="151">
          <cell r="C151">
            <v>266</v>
          </cell>
          <cell r="D151" t="str">
            <v>-  TELEPHONE OUTLET (ALUMINIUM PLATE, LIVING STYLE)</v>
          </cell>
          <cell r="E151">
            <v>600</v>
          </cell>
          <cell r="F151">
            <v>100</v>
          </cell>
          <cell r="G151" t="str">
            <v>SET</v>
          </cell>
        </row>
        <row r="152">
          <cell r="C152">
            <v>267</v>
          </cell>
          <cell r="D152" t="str">
            <v>-  TELEPHONE OUTLET (CHROMIUM PLATE PLATE, LIVING STYLE)</v>
          </cell>
          <cell r="E152">
            <v>870</v>
          </cell>
          <cell r="F152">
            <v>100</v>
          </cell>
          <cell r="G152" t="str">
            <v>SET</v>
          </cell>
        </row>
        <row r="153">
          <cell r="D153" t="str">
            <v xml:space="preserve">   SPACE</v>
          </cell>
        </row>
        <row r="154">
          <cell r="C154">
            <v>3</v>
          </cell>
          <cell r="D154" t="str">
            <v>TELECOMMUNICATION</v>
          </cell>
        </row>
        <row r="155">
          <cell r="D155" t="str">
            <v>MODULE &amp; ACCESSORIES</v>
          </cell>
        </row>
        <row r="156">
          <cell r="C156">
            <v>301</v>
          </cell>
          <cell r="D156" t="str">
            <v>-  24 PORTS-CAT5 PATCH PANEL</v>
          </cell>
          <cell r="E156">
            <v>5500</v>
          </cell>
          <cell r="F156">
            <v>300</v>
          </cell>
          <cell r="G156" t="str">
            <v>LOT</v>
          </cell>
        </row>
        <row r="157">
          <cell r="C157">
            <v>302</v>
          </cell>
          <cell r="D157" t="str">
            <v>-  32 PORTS-CAT5 PATCH PANEL</v>
          </cell>
          <cell r="E157">
            <v>8500</v>
          </cell>
          <cell r="F157">
            <v>450</v>
          </cell>
          <cell r="G157" t="str">
            <v>LOT</v>
          </cell>
        </row>
        <row r="158">
          <cell r="C158">
            <v>303</v>
          </cell>
          <cell r="D158" t="str">
            <v>-  48 PORTS-CAT5 PATCH PANEL</v>
          </cell>
          <cell r="E158">
            <v>11000</v>
          </cell>
          <cell r="F158">
            <v>600</v>
          </cell>
          <cell r="G158" t="str">
            <v>LOT</v>
          </cell>
        </row>
        <row r="159">
          <cell r="C159">
            <v>304</v>
          </cell>
          <cell r="D159" t="str">
            <v>-  64 PORTS-CAT5 PATCH PANEL</v>
          </cell>
          <cell r="E159">
            <v>16500</v>
          </cell>
          <cell r="F159">
            <v>900</v>
          </cell>
          <cell r="G159" t="str">
            <v>LOT</v>
          </cell>
        </row>
        <row r="160">
          <cell r="C160">
            <v>305</v>
          </cell>
          <cell r="D160" t="str">
            <v>-  96 PORTS-CAT5 PATCH PANEL</v>
          </cell>
          <cell r="E160">
            <v>21000</v>
          </cell>
          <cell r="F160">
            <v>1000</v>
          </cell>
          <cell r="G160" t="str">
            <v>LOT</v>
          </cell>
        </row>
        <row r="161">
          <cell r="D161" t="str">
            <v>SPACE</v>
          </cell>
        </row>
        <row r="162">
          <cell r="C162">
            <v>311</v>
          </cell>
          <cell r="D162" t="str">
            <v>-  1xRJ45 MODULAR JACK</v>
          </cell>
          <cell r="E162">
            <v>280</v>
          </cell>
          <cell r="F162">
            <v>70</v>
          </cell>
          <cell r="G162" t="str">
            <v>SET</v>
          </cell>
        </row>
        <row r="163">
          <cell r="C163">
            <v>312</v>
          </cell>
          <cell r="D163" t="str">
            <v>-  2xRJ45 MODULAR JACK</v>
          </cell>
          <cell r="E163">
            <v>440</v>
          </cell>
          <cell r="F163">
            <v>100</v>
          </cell>
          <cell r="G163" t="str">
            <v>SET</v>
          </cell>
        </row>
        <row r="164">
          <cell r="C164">
            <v>313</v>
          </cell>
          <cell r="D164" t="str">
            <v>-  1xRJ45+1xRJ11 MODULAR JACK</v>
          </cell>
          <cell r="E164">
            <v>350</v>
          </cell>
          <cell r="F164">
            <v>100</v>
          </cell>
          <cell r="G164" t="str">
            <v>SET</v>
          </cell>
        </row>
        <row r="165">
          <cell r="C165">
            <v>314</v>
          </cell>
          <cell r="D165" t="str">
            <v>-  4xRJ45 MODULAR JACK</v>
          </cell>
          <cell r="E165">
            <v>760</v>
          </cell>
          <cell r="F165">
            <v>200</v>
          </cell>
          <cell r="G165" t="str">
            <v>SET</v>
          </cell>
        </row>
        <row r="166">
          <cell r="C166">
            <v>315</v>
          </cell>
          <cell r="D166" t="str">
            <v>-  3xRJ45+1xRJ11 MODULAR JACK</v>
          </cell>
          <cell r="E166">
            <v>670</v>
          </cell>
          <cell r="F166">
            <v>200</v>
          </cell>
          <cell r="G166" t="str">
            <v>SET</v>
          </cell>
        </row>
        <row r="167">
          <cell r="C167">
            <v>316</v>
          </cell>
          <cell r="D167" t="str">
            <v>-  2xRJ45+1xRJ11 MODULAR JACK</v>
          </cell>
          <cell r="E167">
            <v>580</v>
          </cell>
          <cell r="F167">
            <v>200</v>
          </cell>
          <cell r="G167" t="str">
            <v>SET</v>
          </cell>
        </row>
        <row r="168">
          <cell r="C168">
            <v>317</v>
          </cell>
          <cell r="D168" t="str">
            <v>-  6xRJ45 MODULAR JACK</v>
          </cell>
          <cell r="E168">
            <v>1140</v>
          </cell>
          <cell r="F168">
            <v>300</v>
          </cell>
          <cell r="G168" t="str">
            <v>SET</v>
          </cell>
        </row>
        <row r="169">
          <cell r="C169">
            <v>318</v>
          </cell>
          <cell r="D169" t="str">
            <v>-  5xRJ45+1xRJ11 MODULAR JACK</v>
          </cell>
          <cell r="E169">
            <v>1050</v>
          </cell>
          <cell r="F169">
            <v>300</v>
          </cell>
          <cell r="G169" t="str">
            <v>SET</v>
          </cell>
        </row>
        <row r="170">
          <cell r="C170">
            <v>319</v>
          </cell>
          <cell r="D170" t="str">
            <v>-  4xRJ45+2xRJ11 MODULAR JACK</v>
          </cell>
          <cell r="E170">
            <v>960</v>
          </cell>
          <cell r="F170">
            <v>300</v>
          </cell>
          <cell r="G170" t="str">
            <v>SET</v>
          </cell>
        </row>
        <row r="171">
          <cell r="C171">
            <v>320</v>
          </cell>
          <cell r="D171" t="str">
            <v>-  3xRJ45+3xRJ11 MODULAR JACK</v>
          </cell>
          <cell r="E171">
            <v>870</v>
          </cell>
          <cell r="F171">
            <v>300</v>
          </cell>
          <cell r="G171" t="str">
            <v>SET</v>
          </cell>
        </row>
        <row r="172">
          <cell r="C172">
            <v>321</v>
          </cell>
          <cell r="D172" t="str">
            <v>-  2xRJ45+4xRJ11 MODULAR JACK</v>
          </cell>
          <cell r="E172">
            <v>780</v>
          </cell>
          <cell r="F172">
            <v>300</v>
          </cell>
          <cell r="G172" t="str">
            <v>SET</v>
          </cell>
        </row>
        <row r="173">
          <cell r="D173" t="str">
            <v>SPACE</v>
          </cell>
        </row>
        <row r="174">
          <cell r="D174" t="str">
            <v>COMMUNICATION CABLE</v>
          </cell>
        </row>
        <row r="175">
          <cell r="C175">
            <v>326</v>
          </cell>
          <cell r="D175" t="str">
            <v>-  3 PRS-CAT3 UTP</v>
          </cell>
          <cell r="E175">
            <v>9</v>
          </cell>
          <cell r="F175">
            <v>2</v>
          </cell>
          <cell r="G175" t="str">
            <v>M.</v>
          </cell>
        </row>
        <row r="176">
          <cell r="C176">
            <v>327</v>
          </cell>
          <cell r="D176" t="str">
            <v>-  4 PRS-CAT3 UTP</v>
          </cell>
          <cell r="E176">
            <v>10</v>
          </cell>
          <cell r="F176">
            <v>2</v>
          </cell>
          <cell r="G176" t="str">
            <v>M.</v>
          </cell>
        </row>
        <row r="177">
          <cell r="C177">
            <v>328</v>
          </cell>
          <cell r="D177" t="str">
            <v>-  25 PRS-CAT3 UTP</v>
          </cell>
          <cell r="E177">
            <v>55</v>
          </cell>
          <cell r="F177">
            <v>5</v>
          </cell>
          <cell r="G177" t="str">
            <v>M.</v>
          </cell>
        </row>
        <row r="178">
          <cell r="C178">
            <v>329</v>
          </cell>
          <cell r="D178" t="str">
            <v>-  4 PRS-CAT5 UTP</v>
          </cell>
          <cell r="E178">
            <v>20</v>
          </cell>
          <cell r="F178">
            <v>2</v>
          </cell>
          <cell r="G178" t="str">
            <v>M.</v>
          </cell>
        </row>
        <row r="179">
          <cell r="C179">
            <v>330</v>
          </cell>
          <cell r="D179" t="str">
            <v>-  4 PRS-CAT4 STP</v>
          </cell>
          <cell r="E179">
            <v>25</v>
          </cell>
          <cell r="F179">
            <v>2</v>
          </cell>
          <cell r="G179" t="str">
            <v>M.</v>
          </cell>
        </row>
        <row r="180">
          <cell r="C180">
            <v>331</v>
          </cell>
          <cell r="D180" t="str">
            <v>-  15 PRS-CAT5 STP</v>
          </cell>
          <cell r="E180">
            <v>30</v>
          </cell>
          <cell r="F180">
            <v>4</v>
          </cell>
          <cell r="G180" t="str">
            <v>M.</v>
          </cell>
        </row>
        <row r="181">
          <cell r="C181">
            <v>332</v>
          </cell>
          <cell r="D181" t="str">
            <v>-  1/C - 62.5/125 FIBER OPTIC</v>
          </cell>
          <cell r="E181">
            <v>25</v>
          </cell>
          <cell r="F181">
            <v>3</v>
          </cell>
          <cell r="G181" t="str">
            <v>M.</v>
          </cell>
        </row>
        <row r="182">
          <cell r="C182">
            <v>333</v>
          </cell>
          <cell r="D182" t="str">
            <v>-  2/C - 62.5/125 FIBER OPTIC</v>
          </cell>
          <cell r="E182">
            <v>50</v>
          </cell>
          <cell r="F182">
            <v>4</v>
          </cell>
          <cell r="G182" t="str">
            <v>M.</v>
          </cell>
        </row>
        <row r="183">
          <cell r="C183">
            <v>334</v>
          </cell>
          <cell r="D183" t="str">
            <v>-  2/C - 62.5/125 FIBER OPTIC, TIGHT BUFFER</v>
          </cell>
          <cell r="E183">
            <v>61</v>
          </cell>
          <cell r="F183">
            <v>4</v>
          </cell>
          <cell r="G183" t="str">
            <v>M.</v>
          </cell>
        </row>
        <row r="184">
          <cell r="C184">
            <v>335</v>
          </cell>
          <cell r="D184" t="str">
            <v>-  4/C - 62.5/125 FIBER OPTIC, TIGHT BUFFER</v>
          </cell>
          <cell r="E184">
            <v>100</v>
          </cell>
          <cell r="F184">
            <v>6</v>
          </cell>
          <cell r="G184" t="str">
            <v>M.</v>
          </cell>
        </row>
        <row r="185">
          <cell r="C185">
            <v>336</v>
          </cell>
          <cell r="D185" t="str">
            <v>-  6/C - 62.5/125 FIBER OPTIC, TIGHT BUFFER</v>
          </cell>
          <cell r="E185">
            <v>140</v>
          </cell>
          <cell r="F185">
            <v>8</v>
          </cell>
          <cell r="G185" t="str">
            <v>M.</v>
          </cell>
        </row>
        <row r="186">
          <cell r="C186">
            <v>337</v>
          </cell>
          <cell r="D186" t="str">
            <v>-  8/C - 62.5/125 FIBER OPTIC, TIGHT BUFFER</v>
          </cell>
          <cell r="E186">
            <v>186</v>
          </cell>
          <cell r="F186">
            <v>10</v>
          </cell>
          <cell r="G186" t="str">
            <v>M.</v>
          </cell>
        </row>
        <row r="187">
          <cell r="C187">
            <v>338</v>
          </cell>
          <cell r="D187" t="str">
            <v>-  12/C - 62.5/125 FIBER OPTIC, TIGHT BUFFER</v>
          </cell>
          <cell r="E187">
            <v>259</v>
          </cell>
          <cell r="F187">
            <v>15</v>
          </cell>
          <cell r="G187" t="str">
            <v>M.</v>
          </cell>
        </row>
        <row r="188">
          <cell r="C188">
            <v>339</v>
          </cell>
          <cell r="D188" t="str">
            <v>-  18/C - 62.5/125 FIBER OPTIC, TIGHT BUFFER</v>
          </cell>
          <cell r="E188">
            <v>478</v>
          </cell>
          <cell r="F188">
            <v>20</v>
          </cell>
          <cell r="G188" t="str">
            <v>M.</v>
          </cell>
        </row>
        <row r="189">
          <cell r="C189">
            <v>340</v>
          </cell>
          <cell r="D189" t="str">
            <v>-  24/C - 62.5/125 FIBER OPTIC, TIGHT BUFFER</v>
          </cell>
          <cell r="E189">
            <v>637</v>
          </cell>
          <cell r="F189">
            <v>25</v>
          </cell>
          <cell r="G189" t="str">
            <v>M.</v>
          </cell>
        </row>
        <row r="190">
          <cell r="C190">
            <v>341</v>
          </cell>
          <cell r="D190" t="str">
            <v>-  36/C - 62.5/125 FIBER OPTIC, TIGHT BUFFER</v>
          </cell>
          <cell r="E190">
            <v>960</v>
          </cell>
          <cell r="F190">
            <v>30</v>
          </cell>
          <cell r="G190" t="str">
            <v>M.</v>
          </cell>
        </row>
        <row r="191">
          <cell r="C191">
            <v>342</v>
          </cell>
          <cell r="D191" t="str">
            <v>-  2/C - 62.5/125 FIBER OPTIC, LOOSE BUFFER, SINGLE JACKET</v>
          </cell>
          <cell r="E191">
            <v>100</v>
          </cell>
          <cell r="F191">
            <v>10</v>
          </cell>
          <cell r="G191" t="str">
            <v>M.</v>
          </cell>
        </row>
        <row r="192">
          <cell r="C192">
            <v>343</v>
          </cell>
          <cell r="D192" t="str">
            <v>-  4/C - 62.5/125 FIBER OPTIC, LOOSE BUFFER, SINGLE JACKET</v>
          </cell>
          <cell r="E192">
            <v>130</v>
          </cell>
          <cell r="F192">
            <v>13</v>
          </cell>
          <cell r="G192" t="str">
            <v>M.</v>
          </cell>
        </row>
        <row r="193">
          <cell r="C193">
            <v>344</v>
          </cell>
          <cell r="D193" t="str">
            <v>-  6/C - 62.5/125 FIBER OPTIC, LOOSE BUFFER, SINGLE JACKET</v>
          </cell>
          <cell r="E193">
            <v>165</v>
          </cell>
          <cell r="F193">
            <v>16</v>
          </cell>
          <cell r="G193" t="str">
            <v>M.</v>
          </cell>
        </row>
        <row r="194">
          <cell r="C194">
            <v>345</v>
          </cell>
          <cell r="D194" t="str">
            <v>-  8/C - 62.5/125 FIBER OPTIC, LOOSE BUFFER, SINGLE JACKET</v>
          </cell>
          <cell r="E194">
            <v>203</v>
          </cell>
          <cell r="F194">
            <v>20</v>
          </cell>
          <cell r="G194" t="str">
            <v>M.</v>
          </cell>
        </row>
        <row r="195">
          <cell r="C195">
            <v>346</v>
          </cell>
          <cell r="D195" t="str">
            <v>-  10/C - 62.5/125 FIBER OPTIC, LOOSE BUFFER, SINGLE JACKET</v>
          </cell>
          <cell r="E195">
            <v>250</v>
          </cell>
          <cell r="F195">
            <v>25</v>
          </cell>
          <cell r="G195" t="str">
            <v>M.</v>
          </cell>
        </row>
        <row r="196">
          <cell r="C196">
            <v>347</v>
          </cell>
          <cell r="D196" t="str">
            <v>-  12/C - 62.5/125 FIBER OPTIC, LOOSE BUFFER, SINGLE JACKET</v>
          </cell>
          <cell r="E196">
            <v>273</v>
          </cell>
          <cell r="F196">
            <v>27</v>
          </cell>
          <cell r="G196" t="str">
            <v>M.</v>
          </cell>
        </row>
        <row r="197">
          <cell r="C197">
            <v>348</v>
          </cell>
          <cell r="D197" t="str">
            <v>-  18/C - 62.5/125 FIBER OPTIC, LOOSE BUFFER, SINGLE JACKET</v>
          </cell>
          <cell r="E197">
            <v>390</v>
          </cell>
          <cell r="F197">
            <v>35</v>
          </cell>
          <cell r="G197" t="str">
            <v>M.</v>
          </cell>
        </row>
        <row r="198">
          <cell r="C198">
            <v>349</v>
          </cell>
          <cell r="D198" t="str">
            <v>-  24/C - 62.5/125 FIBER OPTIC, LOOSE BUFFER, SINGLE JACKET</v>
          </cell>
          <cell r="E198">
            <v>500</v>
          </cell>
          <cell r="F198">
            <v>40</v>
          </cell>
          <cell r="G198" t="str">
            <v>M.</v>
          </cell>
        </row>
        <row r="199">
          <cell r="C199">
            <v>350</v>
          </cell>
          <cell r="D199" t="str">
            <v>-  36/C - 62.5/125 FIBER OPTIC, LOOSE BUFFER, SINGLE JACKET</v>
          </cell>
          <cell r="E199">
            <v>760</v>
          </cell>
          <cell r="F199">
            <v>55</v>
          </cell>
          <cell r="G199" t="str">
            <v>M.</v>
          </cell>
        </row>
        <row r="200">
          <cell r="C200">
            <v>351</v>
          </cell>
          <cell r="D200" t="str">
            <v>-  48/C - 62.5/125 FIBER OPTIC, LOOSE BUFFER, SINGLE JACKET</v>
          </cell>
          <cell r="E200">
            <v>1005</v>
          </cell>
          <cell r="F200">
            <v>70</v>
          </cell>
          <cell r="G200" t="str">
            <v>M.</v>
          </cell>
        </row>
        <row r="201">
          <cell r="C201">
            <v>352</v>
          </cell>
          <cell r="D201" t="str">
            <v>-  60/C - 62.5/125 FIBER OPTIC, LOOSE BUFFER, SINGLE JACKET</v>
          </cell>
          <cell r="E201">
            <v>1256</v>
          </cell>
          <cell r="F201">
            <v>80</v>
          </cell>
          <cell r="G201" t="str">
            <v>M.</v>
          </cell>
        </row>
        <row r="202">
          <cell r="C202">
            <v>353</v>
          </cell>
          <cell r="D202" t="str">
            <v>-  72/C - 62.5/125 FIBER OPTIC, LOOSE BUFFER, SINGLE JACKET</v>
          </cell>
          <cell r="E202">
            <v>1503</v>
          </cell>
          <cell r="F202">
            <v>90</v>
          </cell>
          <cell r="G202" t="str">
            <v>M.</v>
          </cell>
        </row>
        <row r="203">
          <cell r="C203">
            <v>354</v>
          </cell>
          <cell r="D203" t="str">
            <v>-  2/C - 62.5/125 FIBER OPTIC, LOOSE BUFFER, DOUBLE JACKET</v>
          </cell>
          <cell r="E203">
            <v>105</v>
          </cell>
          <cell r="F203">
            <v>12</v>
          </cell>
          <cell r="G203" t="str">
            <v>M.</v>
          </cell>
        </row>
        <row r="204">
          <cell r="C204">
            <v>355</v>
          </cell>
          <cell r="D204" t="str">
            <v>-  4/C - 62.5/125 FIBER OPTIC, LOOSE BUFFER, DOUBLE JACKET</v>
          </cell>
          <cell r="E204">
            <v>145</v>
          </cell>
          <cell r="F204">
            <v>15</v>
          </cell>
          <cell r="G204" t="str">
            <v>M.</v>
          </cell>
        </row>
        <row r="205">
          <cell r="C205">
            <v>356</v>
          </cell>
          <cell r="D205" t="str">
            <v>-  6/C - 62.5/125 FIBER OPTIC, LOOSE BUFFER, DOUBLE JACKET</v>
          </cell>
          <cell r="E205">
            <v>225</v>
          </cell>
          <cell r="F205">
            <v>18</v>
          </cell>
          <cell r="G205" t="str">
            <v>M.</v>
          </cell>
        </row>
        <row r="206">
          <cell r="C206">
            <v>357</v>
          </cell>
          <cell r="D206" t="str">
            <v>-  8/C - 62.5/125 FIBER OPTIC, LOOSE BUFFER, DOUBLE JACKET</v>
          </cell>
          <cell r="E206">
            <v>230</v>
          </cell>
          <cell r="F206">
            <v>22</v>
          </cell>
          <cell r="G206" t="str">
            <v>M.</v>
          </cell>
        </row>
        <row r="207">
          <cell r="C207">
            <v>358</v>
          </cell>
          <cell r="D207" t="str">
            <v>-  10/C - 62.5/125 FIBER OPTIC, LOOSE BUFFER, DOUBLE JACKET</v>
          </cell>
          <cell r="E207">
            <v>261</v>
          </cell>
          <cell r="F207">
            <v>27</v>
          </cell>
          <cell r="G207" t="str">
            <v>M.</v>
          </cell>
        </row>
        <row r="208">
          <cell r="C208">
            <v>359</v>
          </cell>
          <cell r="D208" t="str">
            <v>-  12/C - 62.5/125 FIBER OPTIC, LOOSE BUFFER, DOUBLE JACKET</v>
          </cell>
          <cell r="E208">
            <v>290</v>
          </cell>
          <cell r="F208">
            <v>30</v>
          </cell>
          <cell r="G208" t="str">
            <v>M.</v>
          </cell>
        </row>
        <row r="209">
          <cell r="C209">
            <v>360</v>
          </cell>
          <cell r="D209" t="str">
            <v>-  18/C - 62.5/125 FIBER OPTIC, LOOSE BUFFER, DOUBLE JACKET</v>
          </cell>
          <cell r="E209">
            <v>402</v>
          </cell>
          <cell r="F209">
            <v>38</v>
          </cell>
          <cell r="G209" t="str">
            <v>M.</v>
          </cell>
        </row>
        <row r="210">
          <cell r="C210">
            <v>361</v>
          </cell>
          <cell r="D210" t="str">
            <v>-  24/C - 62.5/125 FIBER OPTIC, LOOSE BUFFER, DOUBLE JACKET</v>
          </cell>
          <cell r="E210">
            <v>511</v>
          </cell>
          <cell r="F210">
            <v>43</v>
          </cell>
          <cell r="G210" t="str">
            <v>M.</v>
          </cell>
        </row>
        <row r="211">
          <cell r="C211">
            <v>362</v>
          </cell>
          <cell r="D211" t="str">
            <v>-  36/C - 62.5/125 FIBER OPTIC, LOOSE BUFFER, DOUBLE JACKET</v>
          </cell>
          <cell r="E211">
            <v>771</v>
          </cell>
          <cell r="F211">
            <v>58</v>
          </cell>
          <cell r="G211" t="str">
            <v>M.</v>
          </cell>
        </row>
        <row r="212">
          <cell r="C212">
            <v>363</v>
          </cell>
          <cell r="D212" t="str">
            <v>-  48/C - 62.5/125 FIBER OPTIC, LOOSE BUFFER, DOUBLE JACKET</v>
          </cell>
          <cell r="E212">
            <v>1032</v>
          </cell>
          <cell r="F212">
            <v>75</v>
          </cell>
          <cell r="G212" t="str">
            <v>M.</v>
          </cell>
        </row>
        <row r="213">
          <cell r="C213">
            <v>364</v>
          </cell>
          <cell r="D213" t="str">
            <v>-  60/C - 62.5/125 FIBER OPTIC, LOOSE BUFFER, DOUBLE JACKET</v>
          </cell>
          <cell r="E213">
            <v>1312</v>
          </cell>
          <cell r="F213">
            <v>85</v>
          </cell>
          <cell r="G213" t="str">
            <v>M.</v>
          </cell>
        </row>
        <row r="214">
          <cell r="C214">
            <v>365</v>
          </cell>
          <cell r="D214" t="str">
            <v>-  72/C - 62.5/125 FIBER OPTIC, LOOSE BUFFER, DOUBLE JACKET</v>
          </cell>
          <cell r="E214">
            <v>1526</v>
          </cell>
          <cell r="F214">
            <v>95</v>
          </cell>
          <cell r="G214" t="str">
            <v>M.</v>
          </cell>
        </row>
        <row r="215">
          <cell r="C215">
            <v>366</v>
          </cell>
          <cell r="D215" t="str">
            <v>-  2/C - 62.5/125 FIBER OPTIC, LOOSE BUFFER, ARMORED</v>
          </cell>
          <cell r="E215">
            <v>154</v>
          </cell>
          <cell r="F215">
            <v>15</v>
          </cell>
          <cell r="G215" t="str">
            <v>M.</v>
          </cell>
        </row>
        <row r="216">
          <cell r="C216">
            <v>367</v>
          </cell>
          <cell r="D216" t="str">
            <v>-  4/C - 62.5/125 FIBER OPTIC, LOOSE BUFFER, ARMORED</v>
          </cell>
          <cell r="E216">
            <v>187</v>
          </cell>
          <cell r="F216">
            <v>18</v>
          </cell>
          <cell r="G216" t="str">
            <v>M.</v>
          </cell>
        </row>
        <row r="217">
          <cell r="C217">
            <v>368</v>
          </cell>
          <cell r="D217" t="str">
            <v>-  6/C - 62.5/125 FIBER OPTIC, LOOSE BUFFER, ARMORED</v>
          </cell>
          <cell r="E217">
            <v>218</v>
          </cell>
          <cell r="F217">
            <v>21</v>
          </cell>
          <cell r="G217" t="str">
            <v>M.</v>
          </cell>
        </row>
        <row r="218">
          <cell r="C218">
            <v>369</v>
          </cell>
          <cell r="D218" t="str">
            <v>-  8/C - 62.5/125 FIBER OPTIC, LOOSE BUFFER, ARMORED</v>
          </cell>
          <cell r="E218">
            <v>330</v>
          </cell>
          <cell r="F218">
            <v>25</v>
          </cell>
          <cell r="G218" t="str">
            <v>M.</v>
          </cell>
        </row>
        <row r="219">
          <cell r="C219">
            <v>370</v>
          </cell>
          <cell r="D219" t="str">
            <v>-  10/C - 62.5/125 FIBER OPTIC, LOOSE BUFFER, ARMORED</v>
          </cell>
          <cell r="E219">
            <v>414</v>
          </cell>
          <cell r="F219">
            <v>30</v>
          </cell>
          <cell r="G219" t="str">
            <v>M.</v>
          </cell>
        </row>
        <row r="220">
          <cell r="C220">
            <v>371</v>
          </cell>
          <cell r="D220" t="str">
            <v>-  12/C - 62.5/125 FIBER OPTIC, LOOSE BUFFER, ARMORED</v>
          </cell>
          <cell r="E220">
            <v>457</v>
          </cell>
          <cell r="F220">
            <v>33</v>
          </cell>
          <cell r="G220" t="str">
            <v>M.</v>
          </cell>
        </row>
        <row r="221">
          <cell r="C221">
            <v>372</v>
          </cell>
          <cell r="D221" t="str">
            <v>-  18/C - 62.5/125 FIBER OPTIC, LOOSE BUFFER, ARMORED</v>
          </cell>
          <cell r="E221">
            <v>600</v>
          </cell>
          <cell r="F221">
            <v>41</v>
          </cell>
          <cell r="G221" t="str">
            <v>M.</v>
          </cell>
        </row>
        <row r="222">
          <cell r="C222">
            <v>373</v>
          </cell>
          <cell r="D222" t="str">
            <v>-  24/C - 62.5/125 FIBER OPTIC, LOOSE BUFFER, ARMORED</v>
          </cell>
          <cell r="E222">
            <v>716</v>
          </cell>
          <cell r="F222">
            <v>46</v>
          </cell>
          <cell r="G222" t="str">
            <v>M.</v>
          </cell>
        </row>
        <row r="223">
          <cell r="C223">
            <v>374</v>
          </cell>
          <cell r="D223" t="str">
            <v>-  36/C - 62.5/125 FIBER OPTIC, LOOSE BUFFER, ARMORED</v>
          </cell>
          <cell r="E223">
            <v>991</v>
          </cell>
          <cell r="F223">
            <v>51</v>
          </cell>
          <cell r="G223" t="str">
            <v>M.</v>
          </cell>
        </row>
        <row r="224">
          <cell r="C224">
            <v>375</v>
          </cell>
          <cell r="D224" t="str">
            <v>-  48/C - 62.5/125 FIBER OPTIC, LOOSE BUFFER, ARMORED</v>
          </cell>
          <cell r="E224">
            <v>1210</v>
          </cell>
          <cell r="F224">
            <v>80</v>
          </cell>
          <cell r="G224" t="str">
            <v>M.</v>
          </cell>
        </row>
        <row r="225">
          <cell r="C225">
            <v>376</v>
          </cell>
          <cell r="D225" t="str">
            <v>-  60/C - 62.5/125 FIBER OPTIC, LOOSE BUFFER, ARMORED</v>
          </cell>
          <cell r="E225">
            <v>1513</v>
          </cell>
          <cell r="F225">
            <v>90</v>
          </cell>
          <cell r="G225" t="str">
            <v>M.</v>
          </cell>
        </row>
        <row r="226">
          <cell r="C226">
            <v>377</v>
          </cell>
          <cell r="D226" t="str">
            <v>-  72/C - 62.5/125 FIBER OPTIC, LOOSE BUFFER, ARMORED</v>
          </cell>
          <cell r="E226">
            <v>1745</v>
          </cell>
          <cell r="F226">
            <v>100</v>
          </cell>
          <cell r="G226" t="str">
            <v>M.</v>
          </cell>
        </row>
        <row r="227">
          <cell r="D227" t="str">
            <v>SPACE</v>
          </cell>
        </row>
        <row r="228">
          <cell r="C228">
            <v>4</v>
          </cell>
          <cell r="D228" t="str">
            <v>FIRE ALARM SYSTEM</v>
          </cell>
        </row>
        <row r="229">
          <cell r="C229">
            <v>401</v>
          </cell>
          <cell r="D229" t="str">
            <v>-  COMBINATION DETECTOR</v>
          </cell>
          <cell r="E229">
            <v>1200</v>
          </cell>
          <cell r="F229">
            <v>100</v>
          </cell>
          <cell r="G229" t="str">
            <v>EA.</v>
          </cell>
        </row>
        <row r="230">
          <cell r="C230">
            <v>402</v>
          </cell>
          <cell r="D230" t="str">
            <v>-  RATE OR RISE DETECTOR</v>
          </cell>
          <cell r="E230">
            <v>700</v>
          </cell>
          <cell r="F230">
            <v>100</v>
          </cell>
          <cell r="G230" t="str">
            <v>EA.</v>
          </cell>
        </row>
        <row r="231">
          <cell r="C231">
            <v>403</v>
          </cell>
          <cell r="D231" t="str">
            <v>-  FIXED TEMP DETECTOR</v>
          </cell>
          <cell r="E231">
            <v>700</v>
          </cell>
          <cell r="F231">
            <v>100</v>
          </cell>
          <cell r="G231" t="str">
            <v>EA.</v>
          </cell>
        </row>
        <row r="232">
          <cell r="C232">
            <v>404</v>
          </cell>
          <cell r="D232" t="str">
            <v>-  IONIZATION SMOKE DETECTOR</v>
          </cell>
          <cell r="E232">
            <v>2000</v>
          </cell>
          <cell r="F232">
            <v>100</v>
          </cell>
          <cell r="G232" t="str">
            <v>EA.</v>
          </cell>
        </row>
        <row r="233">
          <cell r="C233">
            <v>405</v>
          </cell>
          <cell r="D233" t="str">
            <v>-  PHOTO ELECTRIC SMOKE DETECTOR</v>
          </cell>
          <cell r="E233">
            <v>2500</v>
          </cell>
          <cell r="F233">
            <v>100</v>
          </cell>
          <cell r="G233" t="str">
            <v>EA.</v>
          </cell>
        </row>
        <row r="234">
          <cell r="C234">
            <v>406</v>
          </cell>
          <cell r="D234" t="str">
            <v>-  BEAM SMOKE DETECTOR</v>
          </cell>
          <cell r="E234">
            <v>30000</v>
          </cell>
          <cell r="F234">
            <v>500</v>
          </cell>
          <cell r="G234" t="str">
            <v>EA.</v>
          </cell>
        </row>
        <row r="235">
          <cell r="C235">
            <v>407</v>
          </cell>
          <cell r="D235" t="str">
            <v>-  MANUAL STATION</v>
          </cell>
          <cell r="E235">
            <v>2000</v>
          </cell>
          <cell r="F235">
            <v>100</v>
          </cell>
          <cell r="G235" t="str">
            <v>EA.</v>
          </cell>
        </row>
        <row r="236">
          <cell r="C236">
            <v>408</v>
          </cell>
          <cell r="D236" t="str">
            <v>-  MANUAL STATION W./KEY OPERATE</v>
          </cell>
          <cell r="E236">
            <v>2500</v>
          </cell>
          <cell r="F236">
            <v>100</v>
          </cell>
          <cell r="G236" t="str">
            <v>EA.</v>
          </cell>
        </row>
        <row r="237">
          <cell r="C237">
            <v>409</v>
          </cell>
          <cell r="D237" t="str">
            <v>-  TELEPHONE STATION</v>
          </cell>
          <cell r="E237">
            <v>400</v>
          </cell>
          <cell r="F237">
            <v>100</v>
          </cell>
          <cell r="G237" t="str">
            <v>EA.</v>
          </cell>
        </row>
        <row r="238">
          <cell r="C238">
            <v>410</v>
          </cell>
          <cell r="D238" t="str">
            <v>-  6" ELECTRIC BELL</v>
          </cell>
          <cell r="E238">
            <v>2200</v>
          </cell>
          <cell r="F238">
            <v>100</v>
          </cell>
          <cell r="G238" t="str">
            <v>EA.</v>
          </cell>
        </row>
        <row r="239">
          <cell r="C239">
            <v>411</v>
          </cell>
          <cell r="D239" t="str">
            <v>-  STROBE LIGHT</v>
          </cell>
          <cell r="E239">
            <v>3000</v>
          </cell>
          <cell r="F239">
            <v>100</v>
          </cell>
          <cell r="G239" t="str">
            <v>EA.</v>
          </cell>
        </row>
        <row r="240">
          <cell r="C240">
            <v>412</v>
          </cell>
          <cell r="D240" t="str">
            <v>-  STROBE LIGHT W./SPEAKER</v>
          </cell>
          <cell r="E240">
            <v>5500</v>
          </cell>
          <cell r="F240">
            <v>100</v>
          </cell>
          <cell r="G240" t="str">
            <v>EA.</v>
          </cell>
        </row>
        <row r="241">
          <cell r="D241" t="str">
            <v>SPACE</v>
          </cell>
        </row>
        <row r="242">
          <cell r="C242">
            <v>421</v>
          </cell>
          <cell r="D242" t="str">
            <v>-  16 ZONE TELEPHONE MODULE</v>
          </cell>
          <cell r="E242">
            <v>100000</v>
          </cell>
          <cell r="F242">
            <v>5000</v>
          </cell>
          <cell r="G242" t="str">
            <v>SET</v>
          </cell>
        </row>
        <row r="243">
          <cell r="C243">
            <v>422</v>
          </cell>
          <cell r="D243" t="str">
            <v>-  2 LOOP MULTIPLEX FCP</v>
          </cell>
          <cell r="E243">
            <v>150000</v>
          </cell>
          <cell r="F243">
            <v>20000</v>
          </cell>
          <cell r="G243" t="str">
            <v>SET</v>
          </cell>
        </row>
        <row r="244">
          <cell r="C244">
            <v>423</v>
          </cell>
          <cell r="D244" t="str">
            <v>-  10 LOOP MULTIPLEX FCP</v>
          </cell>
          <cell r="E244">
            <v>400000</v>
          </cell>
          <cell r="F244">
            <v>40000</v>
          </cell>
          <cell r="G244" t="str">
            <v>SET</v>
          </cell>
        </row>
        <row r="245">
          <cell r="C245">
            <v>424</v>
          </cell>
          <cell r="D245" t="str">
            <v>-  8 ZONE HARD-WIRE FCP</v>
          </cell>
          <cell r="E245">
            <v>50000</v>
          </cell>
          <cell r="F245">
            <v>5000</v>
          </cell>
          <cell r="G245" t="str">
            <v>SET</v>
          </cell>
        </row>
        <row r="246">
          <cell r="C246">
            <v>425</v>
          </cell>
          <cell r="D246" t="str">
            <v>-  12 ZONE HARD-WIRE FCP</v>
          </cell>
          <cell r="E246">
            <v>70000</v>
          </cell>
          <cell r="F246">
            <v>8000</v>
          </cell>
          <cell r="G246" t="str">
            <v>SET</v>
          </cell>
        </row>
        <row r="247">
          <cell r="C247">
            <v>426</v>
          </cell>
          <cell r="D247" t="str">
            <v>-  36 ZONE HARD-WIRE FCP</v>
          </cell>
          <cell r="E247">
            <v>105000</v>
          </cell>
          <cell r="F247">
            <v>15000</v>
          </cell>
          <cell r="G247" t="str">
            <v>SET</v>
          </cell>
        </row>
        <row r="248">
          <cell r="C248">
            <v>427</v>
          </cell>
          <cell r="D248" t="str">
            <v>-  52 ZONE HARD-WIRE FCP</v>
          </cell>
          <cell r="E248">
            <v>300000</v>
          </cell>
          <cell r="F248">
            <v>30000</v>
          </cell>
          <cell r="G248" t="str">
            <v>SET</v>
          </cell>
        </row>
        <row r="249">
          <cell r="D249" t="str">
            <v>SPACE</v>
          </cell>
        </row>
        <row r="250">
          <cell r="C250">
            <v>5</v>
          </cell>
          <cell r="D250" t="str">
            <v>BURGLAR ALARM</v>
          </cell>
        </row>
        <row r="251">
          <cell r="C251">
            <v>501</v>
          </cell>
          <cell r="D251" t="str">
            <v>-  16 ZONE BURGLAR ALARM CONTROL CENTER</v>
          </cell>
          <cell r="E251">
            <v>23000</v>
          </cell>
          <cell r="F251">
            <v>2000</v>
          </cell>
          <cell r="G251" t="str">
            <v>SET</v>
          </cell>
        </row>
        <row r="252">
          <cell r="C252">
            <v>502</v>
          </cell>
          <cell r="D252" t="str">
            <v>-  32 ZONE BURGLAR ALARM CONTROL CENTER</v>
          </cell>
          <cell r="E252">
            <v>32000</v>
          </cell>
          <cell r="F252">
            <v>3000</v>
          </cell>
          <cell r="G252" t="str">
            <v>SET</v>
          </cell>
        </row>
        <row r="253">
          <cell r="C253">
            <v>503</v>
          </cell>
          <cell r="D253" t="str">
            <v>-  6  ZONE BURGLAR ALARM</v>
          </cell>
          <cell r="E253">
            <v>12600</v>
          </cell>
          <cell r="F253">
            <v>1000</v>
          </cell>
          <cell r="G253" t="str">
            <v>SET</v>
          </cell>
        </row>
        <row r="254">
          <cell r="C254">
            <v>504</v>
          </cell>
          <cell r="D254" t="str">
            <v>-  16 ZONE BURGLAR ALARM</v>
          </cell>
          <cell r="E254">
            <v>17000</v>
          </cell>
          <cell r="F254">
            <v>1500</v>
          </cell>
          <cell r="G254" t="str">
            <v>SET</v>
          </cell>
        </row>
        <row r="255">
          <cell r="C255">
            <v>505</v>
          </cell>
          <cell r="D255" t="str">
            <v>-  INFRARED MOTION DETECTOR</v>
          </cell>
          <cell r="E255">
            <v>4250</v>
          </cell>
          <cell r="F255">
            <v>200</v>
          </cell>
          <cell r="G255" t="str">
            <v>EA.</v>
          </cell>
        </row>
        <row r="256">
          <cell r="C256">
            <v>506</v>
          </cell>
          <cell r="D256" t="str">
            <v>-  DUAL MODE MOTION DETECTOR</v>
          </cell>
          <cell r="E256">
            <v>9500</v>
          </cell>
          <cell r="F256">
            <v>500</v>
          </cell>
          <cell r="G256" t="str">
            <v>EA.</v>
          </cell>
        </row>
        <row r="257">
          <cell r="C257">
            <v>507</v>
          </cell>
          <cell r="D257" t="str">
            <v>-  DUAL BEAM MOTION DETECTOR</v>
          </cell>
          <cell r="E257">
            <v>35000</v>
          </cell>
          <cell r="F257">
            <v>500</v>
          </cell>
          <cell r="G257" t="str">
            <v>EA.</v>
          </cell>
        </row>
        <row r="258">
          <cell r="C258">
            <v>508</v>
          </cell>
          <cell r="D258" t="str">
            <v>-  DUAL BEAM MOTION DETECTOR</v>
          </cell>
          <cell r="E258">
            <v>23000</v>
          </cell>
          <cell r="F258">
            <v>500</v>
          </cell>
          <cell r="G258" t="str">
            <v>EA.</v>
          </cell>
        </row>
        <row r="259">
          <cell r="C259">
            <v>509</v>
          </cell>
          <cell r="D259" t="str">
            <v>-  BRAKE GLASS DETECTOR</v>
          </cell>
          <cell r="E259">
            <v>7200</v>
          </cell>
          <cell r="F259">
            <v>200</v>
          </cell>
          <cell r="G259" t="str">
            <v>EA.</v>
          </cell>
        </row>
        <row r="260">
          <cell r="C260">
            <v>510</v>
          </cell>
          <cell r="D260" t="str">
            <v>-  MAGNETIC CONTACTOR</v>
          </cell>
          <cell r="E260">
            <v>580</v>
          </cell>
          <cell r="F260">
            <v>300</v>
          </cell>
          <cell r="G260" t="str">
            <v>EA.</v>
          </cell>
        </row>
        <row r="261">
          <cell r="C261">
            <v>511</v>
          </cell>
          <cell r="D261" t="str">
            <v>-  INITIATING PUSH DUTION</v>
          </cell>
          <cell r="E261">
            <v>710</v>
          </cell>
          <cell r="F261">
            <v>100</v>
          </cell>
          <cell r="G261" t="str">
            <v>EA.</v>
          </cell>
        </row>
        <row r="262">
          <cell r="C262">
            <v>512</v>
          </cell>
          <cell r="D262" t="str">
            <v>-  KEY PAD 8 ZONE</v>
          </cell>
          <cell r="E262">
            <v>4500</v>
          </cell>
          <cell r="F262">
            <v>100</v>
          </cell>
          <cell r="G262" t="str">
            <v>EA.</v>
          </cell>
        </row>
        <row r="263">
          <cell r="C263">
            <v>513</v>
          </cell>
          <cell r="D263" t="str">
            <v>-  KEY PAD 16 ZONE</v>
          </cell>
          <cell r="E263">
            <v>6200</v>
          </cell>
          <cell r="F263">
            <v>200</v>
          </cell>
          <cell r="G263" t="str">
            <v>EA.</v>
          </cell>
        </row>
        <row r="264">
          <cell r="C264">
            <v>514</v>
          </cell>
          <cell r="D264" t="str">
            <v>-  KEY PAD 16 ZONE</v>
          </cell>
          <cell r="E264">
            <v>19000</v>
          </cell>
          <cell r="F264">
            <v>200</v>
          </cell>
          <cell r="G264" t="str">
            <v>EA.</v>
          </cell>
        </row>
        <row r="265">
          <cell r="C265">
            <v>515</v>
          </cell>
          <cell r="D265" t="str">
            <v>-  KEY CARD ACCESS</v>
          </cell>
          <cell r="E265">
            <v>15000</v>
          </cell>
          <cell r="F265">
            <v>200</v>
          </cell>
          <cell r="G265" t="str">
            <v>EA.</v>
          </cell>
        </row>
      </sheetData>
      <sheetData sheetId="6" refreshError="1"/>
      <sheetData sheetId="7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EE (2)"/>
      <sheetName val="TU DORM _EE (1)"/>
      <sheetName val="TU DORM _EE (2)"/>
      <sheetName val="EE PRICE"/>
      <sheetName val="CABL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ทำนบดิน"/>
      <sheetName val="ท่อส่งน้ำเข้านา "/>
      <sheetName val="สะพานน้ำ"/>
      <sheetName val="ท่อส่งน้ำ"/>
      <sheetName val="รางริน"/>
      <sheetName val="ท่อแยก"/>
      <sheetName val="ทางระบายน้ำล้น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"/>
      <sheetName val="BankofThailand"/>
      <sheetName val="TAC"/>
      <sheetName val="รามไทย"/>
      <sheetName val="FORM"/>
      <sheetName val="Quote"/>
      <sheetName val="ตามลูกค้าต้องการ"/>
      <sheetName val="ราคาหนังแท้-เทียม"/>
      <sheetName val="สรุป"/>
      <sheetName val="sales3level"/>
      <sheetName val="รวมราคาทั้งสิ้น"/>
      <sheetName val="boq"/>
      <sheetName val="SAN REDUCED 1"/>
      <sheetName val="LITF"/>
      <sheetName val="FR"/>
      <sheetName val="SH-F"/>
      <sheetName val="CashFlow"/>
      <sheetName val="ราคาต่ำสุด-721"/>
      <sheetName val="EE PRICE"/>
      <sheetName val="FS"/>
      <sheetName val="GEN SA"/>
      <sheetName val="Sch_1"/>
      <sheetName val="Sch_2"/>
      <sheetName val="Sch_3"/>
      <sheetName val="Sch_4"/>
      <sheetName val="SCHEDULE_6"/>
      <sheetName val="SCHEDULE_4"/>
      <sheetName val="SUM. ID (FITOUT)"/>
      <sheetName val="Preliminary"/>
      <sheetName val="1) LIFT LOBBY"/>
      <sheetName val="2) GENERAL LOUNGE"/>
      <sheetName val="3) UNISEX "/>
      <sheetName val="4) Male&amp;Female Bathroom"/>
      <sheetName val="Sheet1"/>
      <sheetName val="เตรียมการและบริหารโครงการ"/>
      <sheetName val="stair"/>
      <sheetName val="footing"/>
      <sheetName val="DETAIL"/>
      <sheetName val="ประมาณการประตูหน้าต่าง "/>
      <sheetName val="งานบริหารโครงสร้างและดำเนินการ"/>
      <sheetName val="sheetNO"/>
      <sheetName val="Boq(1)"/>
      <sheetName val="Cal Fto"/>
      <sheetName val="Hauling"/>
      <sheetName val="Back Up"/>
      <sheetName val="SUMMARY"/>
      <sheetName val="1) SUM-ID FIT OUT GUESTROOM"/>
      <sheetName val="1) 1BR (47 Sq.m)"/>
      <sheetName val="5) 2BR (87 Sq.m)"/>
      <sheetName val="9) 2BR (114 Sq.m)"/>
      <sheetName val="2) SUM-ID FIT OUT PUBLIC AREA"/>
      <sheetName val="3) BUILT-IN_GUESTROOM"/>
      <sheetName val="4) LOOSE FURNITURE - PUBLIC"/>
      <sheetName val="5) CURTAIN - PUBLIC"/>
      <sheetName val="7) DECORATIVE LIGHTING - PUBLIC"/>
      <sheetName val="8) RUG - PUBLIC"/>
      <sheetName val="VANITY_GUESTROOM"/>
      <sheetName val="BASIN_GUESTROOM"/>
      <sheetName val="covere"/>
      <sheetName val="PRICE LIST"/>
      <sheetName val="SH-A"/>
      <sheetName val="Spread"/>
      <sheetName val="Data"/>
      <sheetName val="Exec Summary"/>
      <sheetName val="Sensitivities"/>
      <sheetName val="Discounted Cash Flow"/>
      <sheetName val="งานทาง"/>
      <sheetName val="งานสะพาน"/>
      <sheetName val="#REF"/>
      <sheetName val="CAL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ปร.4(พ)"/>
      <sheetName val="เหตุผลฯ"/>
      <sheetName val="ราคาต่อหน่วยในงานนี้"/>
      <sheetName val="ราคาระยอง 11-68"/>
      <sheetName val="ราคาต่อหน่วยชลประทาน"/>
      <sheetName val="Factor-F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9">
          <cell r="F29" t="str">
            <v>21,890.88</v>
          </cell>
        </row>
        <row r="30">
          <cell r="F30" t="str">
            <v>21,290.41</v>
          </cell>
        </row>
        <row r="31">
          <cell r="F31" t="str">
            <v>20,662.83</v>
          </cell>
        </row>
        <row r="32">
          <cell r="F32" t="str">
            <v>20,307.70</v>
          </cell>
        </row>
        <row r="33">
          <cell r="F33" t="str">
            <v>20,502.27</v>
          </cell>
        </row>
        <row r="34">
          <cell r="F34" t="str">
            <v>20,662.99</v>
          </cell>
        </row>
        <row r="188">
          <cell r="F188" t="str">
            <v>448.60</v>
          </cell>
        </row>
        <row r="192">
          <cell r="F192" t="str">
            <v>504.67</v>
          </cell>
        </row>
      </sheetData>
      <sheetData sheetId="5" refreshError="1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"/>
      <sheetName val="ปร.4(พ)"/>
      <sheetName val="เหตุผลฯ"/>
      <sheetName val="ราคาต่อหน่วยในงานนี้"/>
      <sheetName val="ราคาระยอง 11-68"/>
      <sheetName val="ราคาต่อหน่วยชลประทาน"/>
      <sheetName val="Factor-F "/>
    </sheetNames>
    <sheetDataSet>
      <sheetData sheetId="0"/>
      <sheetData sheetId="1"/>
      <sheetData sheetId="2">
        <row r="47">
          <cell r="F47" t="str">
            <v>ธันวาคม 2569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cctmst"/>
      <sheetName val="งานเพิ่ม-ลด (2)"/>
      <sheetName val="Cost (LSI)"/>
      <sheetName val="Cost (KTM)"/>
      <sheetName val="Cost (BP)"/>
      <sheetName val="สรุป เพิ่ม-ลด (2)"/>
      <sheetName val="Price"/>
      <sheetName val="KTM"/>
      <sheetName val="Claim"/>
      <sheetName val="Cost Remain ( RK)"/>
      <sheetName val="List"/>
    </sheetNames>
    <sheetDataSet>
      <sheetData sheetId="0">
        <row r="14">
          <cell r="M14">
            <v>739966.12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산근"/>
      <sheetName val="대비표"/>
      <sheetName val="환산표"/>
      <sheetName val="Qo-1585"/>
      <sheetName val="TTL"/>
      <sheetName val="Utility and Fire flange"/>
      <sheetName val="jobhist"/>
      <sheetName val="현장관리비"/>
      <sheetName val="실행내역"/>
      <sheetName val="Activity(new)"/>
      <sheetName val="EQU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  <row r="180">
          <cell r="T180">
            <v>205</v>
          </cell>
          <cell r="U180">
            <v>423</v>
          </cell>
          <cell r="V180">
            <v>725</v>
          </cell>
          <cell r="W180">
            <v>1144</v>
          </cell>
          <cell r="X180">
            <v>1577</v>
          </cell>
          <cell r="Y180">
            <v>2007</v>
          </cell>
          <cell r="Z180">
            <v>2501</v>
          </cell>
          <cell r="AA180">
            <v>3021</v>
          </cell>
          <cell r="AB180">
            <v>3543</v>
          </cell>
          <cell r="AC180">
            <v>4051</v>
          </cell>
          <cell r="AD180">
            <v>4632</v>
          </cell>
          <cell r="AE180">
            <v>5156</v>
          </cell>
          <cell r="AF180">
            <v>5682</v>
          </cell>
          <cell r="AG180">
            <v>6184</v>
          </cell>
          <cell r="AH180">
            <v>6432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J16">
            <v>-3100889.7360623879</v>
          </cell>
          <cell r="K16">
            <v>-3100889.7360623879</v>
          </cell>
        </row>
        <row r="17">
          <cell r="G17">
            <v>934385.75607295427</v>
          </cell>
          <cell r="J17">
            <v>3270260.8906708667</v>
          </cell>
          <cell r="K17">
            <v>169371.15460847877</v>
          </cell>
        </row>
        <row r="18">
          <cell r="G18">
            <v>944284.9960087979</v>
          </cell>
          <cell r="J18">
            <v>-441747.35457777925</v>
          </cell>
          <cell r="K18">
            <v>-272376.19996930048</v>
          </cell>
        </row>
        <row r="19">
          <cell r="G19">
            <v>1100235.2378667907</v>
          </cell>
          <cell r="J19">
            <v>-565829.35575965873</v>
          </cell>
          <cell r="K19">
            <v>-838205.55572895915</v>
          </cell>
        </row>
        <row r="20">
          <cell r="G20">
            <v>1079751.2161132174</v>
          </cell>
          <cell r="J20">
            <v>-339427.47117581428</v>
          </cell>
          <cell r="K20">
            <v>-1177633.0269047734</v>
          </cell>
        </row>
        <row r="21">
          <cell r="G21">
            <v>1123783.6778401346</v>
          </cell>
          <cell r="J21">
            <v>-96645.766817710944</v>
          </cell>
          <cell r="K21">
            <v>-1274278.7937224843</v>
          </cell>
        </row>
        <row r="22">
          <cell r="G22">
            <v>1105143.8836787788</v>
          </cell>
          <cell r="J22">
            <v>-43686.328851310071</v>
          </cell>
          <cell r="K22">
            <v>-1317965.1225737943</v>
          </cell>
        </row>
        <row r="23">
          <cell r="G23">
            <v>1211873.7212221269</v>
          </cell>
          <cell r="J23">
            <v>-157770.37578145368</v>
          </cell>
          <cell r="K23">
            <v>-1475735.498355248</v>
          </cell>
        </row>
        <row r="24">
          <cell r="G24">
            <v>1242897.4469518734</v>
          </cell>
          <cell r="J24">
            <v>-31904.301259564934</v>
          </cell>
          <cell r="K24">
            <v>-1507639.7996148129</v>
          </cell>
        </row>
        <row r="25">
          <cell r="G25">
            <v>1242388.6634660121</v>
          </cell>
          <cell r="J25">
            <v>32340.963578523137</v>
          </cell>
          <cell r="K25">
            <v>-1475298.8360362898</v>
          </cell>
        </row>
        <row r="26">
          <cell r="G26">
            <v>1173097.4003922935</v>
          </cell>
          <cell r="J26">
            <v>106535.03291010531</v>
          </cell>
          <cell r="K26">
            <v>-1368763.8031261845</v>
          </cell>
        </row>
        <row r="27">
          <cell r="G27">
            <v>1246958.3770815907</v>
          </cell>
          <cell r="J27">
            <v>-1645.5875842371024</v>
          </cell>
          <cell r="K27">
            <v>-1370409.3907104216</v>
          </cell>
        </row>
        <row r="28">
          <cell r="G28">
            <v>1129849.8697283007</v>
          </cell>
          <cell r="J28">
            <v>294415.34818107402</v>
          </cell>
          <cell r="K28">
            <v>-1075994.0425293476</v>
          </cell>
        </row>
        <row r="29">
          <cell r="G29">
            <v>1362669.9593027527</v>
          </cell>
          <cell r="J29">
            <v>-78134.719742490212</v>
          </cell>
          <cell r="K29">
            <v>-1154128.7622718378</v>
          </cell>
        </row>
        <row r="30">
          <cell r="G30">
            <v>1257111.2537174637</v>
          </cell>
          <cell r="J30">
            <v>32326.792100662133</v>
          </cell>
          <cell r="K30">
            <v>-1121801.9701711757</v>
          </cell>
        </row>
        <row r="31">
          <cell r="G31">
            <v>766806.14375081041</v>
          </cell>
          <cell r="J31">
            <v>463798.22697295237</v>
          </cell>
          <cell r="K31">
            <v>-658003.7431982233</v>
          </cell>
        </row>
        <row r="32">
          <cell r="J32">
            <v>607947.97597508598</v>
          </cell>
          <cell r="K32">
            <v>-50055.767223137314</v>
          </cell>
        </row>
        <row r="33">
          <cell r="J33">
            <v>0</v>
          </cell>
          <cell r="K33">
            <v>-50055.767223137314</v>
          </cell>
        </row>
        <row r="34">
          <cell r="J34">
            <v>0</v>
          </cell>
          <cell r="K34">
            <v>-50055.767223137314</v>
          </cell>
        </row>
        <row r="35">
          <cell r="J35">
            <v>1051161.6616859552</v>
          </cell>
          <cell r="K35">
            <v>1001105.8944628179</v>
          </cell>
        </row>
        <row r="36">
          <cell r="J36">
            <v>0</v>
          </cell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EE (2)"/>
      <sheetName val="TU DORM _EE (1)"/>
      <sheetName val="TU DORM _EE (2)"/>
      <sheetName val="EE PRICE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ngsanaUPC"/>
        <a:ea typeface="AngsanaUPC"/>
        <a:cs typeface="AngsanaUPC"/>
      </a:majorFont>
      <a:minorFont>
        <a:latin typeface="AngsanaUPC"/>
        <a:ea typeface="AngsanaUPC"/>
        <a:cs typeface="AngsanaUP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78"/>
  <sheetViews>
    <sheetView tabSelected="1" zoomScale="57" zoomScaleNormal="10" zoomScaleSheetLayoutView="70" workbookViewId="0">
      <selection activeCell="B26" sqref="B26"/>
    </sheetView>
  </sheetViews>
  <sheetFormatPr defaultColWidth="9.1796875" defaultRowHeight="15" customHeight="1"/>
  <cols>
    <col min="1" max="1" width="9.1796875" style="155" customWidth="1"/>
    <col min="2" max="2" width="78.26953125" style="155" customWidth="1"/>
    <col min="3" max="3" width="21.1796875" style="155" customWidth="1"/>
    <col min="4" max="4" width="17.81640625" style="155" customWidth="1"/>
    <col min="5" max="5" width="20.81640625" style="155" customWidth="1"/>
    <col min="6" max="6" width="27.26953125" style="155" customWidth="1"/>
    <col min="7" max="7" width="21.54296875" style="155" customWidth="1"/>
    <col min="8" max="8" width="26.7265625" style="155" customWidth="1"/>
    <col min="9" max="9" width="33.7265625" style="155" customWidth="1"/>
    <col min="10" max="10" width="39.453125" style="155" customWidth="1"/>
    <col min="11" max="25" width="8.453125" style="155" customWidth="1"/>
    <col min="26" max="16384" width="9.1796875" style="155"/>
  </cols>
  <sheetData>
    <row r="1" spans="1:25" ht="29.25" customHeight="1">
      <c r="A1" s="153" t="s">
        <v>11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1:25" ht="29.25" customHeight="1">
      <c r="A2" s="156" t="s">
        <v>219</v>
      </c>
      <c r="B2" s="157"/>
      <c r="C2" s="157"/>
      <c r="D2" s="157"/>
      <c r="E2" s="157"/>
      <c r="F2" s="157"/>
      <c r="G2" s="157"/>
      <c r="H2" s="157"/>
      <c r="I2" s="157"/>
      <c r="J2" s="158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</row>
    <row r="3" spans="1:25" ht="29.25" customHeight="1">
      <c r="A3" s="160" t="s">
        <v>12</v>
      </c>
      <c r="B3" s="248"/>
      <c r="C3" s="248"/>
      <c r="D3" s="249" t="s">
        <v>13</v>
      </c>
      <c r="E3" s="249"/>
      <c r="F3" s="249"/>
      <c r="G3" s="249"/>
      <c r="H3" s="250"/>
      <c r="I3" s="251"/>
      <c r="J3" s="158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</row>
    <row r="4" spans="1:25" ht="30" customHeight="1" thickBot="1">
      <c r="A4" s="301" t="s">
        <v>107</v>
      </c>
      <c r="B4" s="252"/>
      <c r="C4" s="252"/>
      <c r="D4" s="253"/>
      <c r="E4" s="253"/>
      <c r="F4" s="253"/>
      <c r="G4" s="253"/>
      <c r="H4" s="254"/>
      <c r="I4" s="302" t="s">
        <v>218</v>
      </c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</row>
    <row r="5" spans="1:25" ht="63" customHeight="1" thickTop="1">
      <c r="A5" s="255" t="s">
        <v>0</v>
      </c>
      <c r="B5" s="161" t="s">
        <v>1</v>
      </c>
      <c r="C5" s="460" t="s">
        <v>102</v>
      </c>
      <c r="D5" s="461"/>
      <c r="E5" s="130" t="s">
        <v>5</v>
      </c>
      <c r="F5" s="130" t="s">
        <v>5</v>
      </c>
      <c r="G5" s="107" t="s">
        <v>164</v>
      </c>
      <c r="H5" s="108" t="s">
        <v>109</v>
      </c>
      <c r="I5" s="256" t="s">
        <v>2</v>
      </c>
      <c r="J5" s="152"/>
      <c r="K5" s="152"/>
      <c r="L5" s="152"/>
      <c r="M5" s="151"/>
      <c r="N5" s="151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</row>
    <row r="6" spans="1:25" ht="39.75" customHeight="1" thickBot="1">
      <c r="A6" s="257"/>
      <c r="B6" s="162"/>
      <c r="C6" s="131" t="s">
        <v>15</v>
      </c>
      <c r="D6" s="131" t="s">
        <v>103</v>
      </c>
      <c r="E6" s="132" t="s">
        <v>110</v>
      </c>
      <c r="F6" s="132" t="s">
        <v>104</v>
      </c>
      <c r="G6" s="109" t="s">
        <v>104</v>
      </c>
      <c r="H6" s="132" t="s">
        <v>111</v>
      </c>
      <c r="I6" s="258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</row>
    <row r="7" spans="1:25" ht="26.25" customHeight="1" thickTop="1">
      <c r="A7" s="163"/>
      <c r="B7" s="164" t="s">
        <v>22</v>
      </c>
      <c r="C7" s="165"/>
      <c r="D7" s="166"/>
      <c r="E7" s="166"/>
      <c r="F7" s="167"/>
      <c r="G7" s="168"/>
      <c r="H7" s="169"/>
      <c r="I7" s="259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</row>
    <row r="8" spans="1:25" ht="26.25" customHeight="1">
      <c r="A8" s="304">
        <v>1</v>
      </c>
      <c r="B8" s="170" t="s">
        <v>108</v>
      </c>
      <c r="C8" s="171" t="s">
        <v>1</v>
      </c>
      <c r="D8" s="172">
        <v>1</v>
      </c>
      <c r="E8" s="173"/>
      <c r="F8" s="172">
        <f>F51</f>
        <v>225649.42995276657</v>
      </c>
      <c r="G8" s="133">
        <v>1.3366</v>
      </c>
      <c r="H8" s="174">
        <f>F8*G8</f>
        <v>301603.02807486779</v>
      </c>
      <c r="I8" s="260"/>
      <c r="J8" s="18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</row>
    <row r="9" spans="1:25" ht="26.25" customHeight="1">
      <c r="A9" s="305">
        <v>2</v>
      </c>
      <c r="B9" s="205" t="s">
        <v>24</v>
      </c>
      <c r="C9" s="206" t="s">
        <v>1</v>
      </c>
      <c r="D9" s="207">
        <v>1</v>
      </c>
      <c r="E9" s="184"/>
      <c r="F9" s="207">
        <f>F65</f>
        <v>736554.36197935673</v>
      </c>
      <c r="G9" s="208">
        <f>$G$8</f>
        <v>1.3366</v>
      </c>
      <c r="H9" s="209">
        <f>I65</f>
        <v>984478.56022160826</v>
      </c>
      <c r="I9" s="261"/>
      <c r="J9" s="175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</row>
    <row r="10" spans="1:25" ht="26.25" customHeight="1">
      <c r="A10" s="304">
        <v>3</v>
      </c>
      <c r="B10" s="185" t="s">
        <v>25</v>
      </c>
      <c r="C10" s="212" t="s">
        <v>1</v>
      </c>
      <c r="D10" s="213">
        <v>1</v>
      </c>
      <c r="E10" s="176"/>
      <c r="F10" s="213">
        <f>F74</f>
        <v>19197.628367708796</v>
      </c>
      <c r="G10" s="133">
        <f>$G$8</f>
        <v>1.3366</v>
      </c>
      <c r="H10" s="174">
        <f>I74</f>
        <v>25659.550076279582</v>
      </c>
      <c r="I10" s="176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</row>
    <row r="11" spans="1:25" ht="26.25" customHeight="1">
      <c r="A11" s="305">
        <v>4</v>
      </c>
      <c r="B11" s="185" t="s">
        <v>213</v>
      </c>
      <c r="C11" s="212" t="s">
        <v>1</v>
      </c>
      <c r="D11" s="213">
        <v>1</v>
      </c>
      <c r="E11" s="176"/>
      <c r="F11" s="214">
        <v>110000</v>
      </c>
      <c r="G11" s="215">
        <v>1.07</v>
      </c>
      <c r="H11" s="174">
        <f>F11*G11</f>
        <v>117700</v>
      </c>
      <c r="I11" s="21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</row>
    <row r="12" spans="1:25" s="135" customFormat="1" ht="24.75" customHeight="1">
      <c r="A12" s="304">
        <v>5</v>
      </c>
      <c r="B12" s="216" t="s">
        <v>178</v>
      </c>
      <c r="C12" s="212" t="s">
        <v>1</v>
      </c>
      <c r="D12" s="213">
        <v>1</v>
      </c>
      <c r="E12" s="217"/>
      <c r="F12" s="217">
        <f>'ปร.4 พ'!F28</f>
        <v>446450</v>
      </c>
      <c r="G12" s="215">
        <v>1.07</v>
      </c>
      <c r="H12" s="218">
        <f>F12*G12</f>
        <v>477701.5</v>
      </c>
      <c r="I12" s="217"/>
      <c r="J12" s="204"/>
      <c r="K12" s="134"/>
    </row>
    <row r="13" spans="1:25" ht="26.25" customHeight="1" thickBot="1">
      <c r="A13" s="166"/>
      <c r="B13" s="210" t="s">
        <v>26</v>
      </c>
      <c r="C13" s="173"/>
      <c r="D13" s="211"/>
      <c r="E13" s="173"/>
      <c r="F13" s="303">
        <f>SUM(F8:F12)</f>
        <v>1537851.420299832</v>
      </c>
      <c r="G13" s="166"/>
      <c r="H13" s="177">
        <f>SUM(H8:H12)</f>
        <v>1907142.6383727556</v>
      </c>
      <c r="I13" s="259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</row>
    <row r="14" spans="1:25" s="135" customFormat="1" ht="28.5" customHeight="1" thickTop="1">
      <c r="A14" s="297"/>
      <c r="B14" s="136" t="s">
        <v>112</v>
      </c>
      <c r="C14" s="440" t="str">
        <f>+BAHTTEXT(H13)</f>
        <v>หนึ่งล้านเก้าแสนเจ็ดพันหนึ่งร้อยสี่สิบสองบาทหกสิบสี่สตางค์</v>
      </c>
      <c r="D14" s="441"/>
      <c r="E14" s="441"/>
      <c r="F14" s="441"/>
      <c r="G14" s="441"/>
      <c r="H14" s="441"/>
      <c r="I14" s="442"/>
      <c r="J14" s="134"/>
    </row>
    <row r="15" spans="1:25" s="135" customFormat="1" ht="18" customHeight="1">
      <c r="A15" s="137"/>
      <c r="B15" s="138"/>
      <c r="C15" s="139"/>
      <c r="D15" s="139"/>
      <c r="E15" s="140"/>
      <c r="F15" s="140"/>
      <c r="G15" s="140"/>
      <c r="H15" s="140"/>
      <c r="I15" s="262"/>
      <c r="J15" s="134"/>
    </row>
    <row r="16" spans="1:25" s="135" customFormat="1" ht="23.25" customHeight="1">
      <c r="A16" s="451" t="s">
        <v>166</v>
      </c>
      <c r="B16" s="452"/>
      <c r="C16" s="452"/>
      <c r="D16" s="452"/>
      <c r="E16" s="452"/>
      <c r="F16" s="452"/>
      <c r="G16" s="452"/>
      <c r="H16" s="452"/>
      <c r="I16" s="462"/>
      <c r="J16" s="134"/>
    </row>
    <row r="17" spans="1:10" s="135" customFormat="1" ht="23.25" customHeight="1">
      <c r="A17" s="451" t="s">
        <v>167</v>
      </c>
      <c r="B17" s="452"/>
      <c r="C17" s="452"/>
      <c r="D17" s="452"/>
      <c r="E17" s="452"/>
      <c r="F17" s="452"/>
      <c r="G17" s="452"/>
      <c r="H17" s="452"/>
      <c r="I17" s="462"/>
      <c r="J17" s="134"/>
    </row>
    <row r="18" spans="1:10" s="135" customFormat="1" ht="18" customHeight="1">
      <c r="A18" s="141"/>
      <c r="B18" s="299"/>
      <c r="C18" s="299"/>
      <c r="D18" s="299"/>
      <c r="E18" s="299"/>
      <c r="F18" s="299"/>
      <c r="G18" s="299"/>
      <c r="H18" s="299"/>
      <c r="I18" s="263"/>
      <c r="J18" s="134"/>
    </row>
    <row r="19" spans="1:10" s="135" customFormat="1" ht="20.25" customHeight="1">
      <c r="A19" s="451" t="s">
        <v>113</v>
      </c>
      <c r="B19" s="452"/>
      <c r="C19" s="452"/>
      <c r="D19" s="452"/>
      <c r="E19" s="452"/>
      <c r="F19" s="452"/>
      <c r="G19" s="452"/>
      <c r="H19" s="452"/>
      <c r="I19" s="462"/>
    </row>
    <row r="20" spans="1:10" s="135" customFormat="1" ht="20.25" customHeight="1">
      <c r="A20" s="451" t="s">
        <v>114</v>
      </c>
      <c r="B20" s="452"/>
      <c r="C20" s="452"/>
      <c r="D20" s="452"/>
      <c r="E20" s="452"/>
      <c r="F20" s="452"/>
      <c r="G20" s="452"/>
      <c r="H20" s="452"/>
      <c r="I20" s="462"/>
    </row>
    <row r="21" spans="1:10" s="135" customFormat="1" ht="20.25" customHeight="1">
      <c r="A21" s="141"/>
      <c r="B21" s="142"/>
      <c r="C21" s="152"/>
      <c r="D21" s="152"/>
      <c r="E21" s="142"/>
      <c r="F21" s="142"/>
      <c r="G21" s="142"/>
      <c r="H21" s="142"/>
      <c r="I21" s="264"/>
    </row>
    <row r="22" spans="1:10" s="135" customFormat="1" ht="20.25" customHeight="1">
      <c r="A22" s="143"/>
      <c r="B22" s="265"/>
      <c r="C22" s="265"/>
      <c r="D22" s="265"/>
      <c r="E22" s="265"/>
      <c r="F22" s="265"/>
      <c r="G22" s="142"/>
      <c r="H22" s="142"/>
      <c r="I22" s="264"/>
    </row>
    <row r="23" spans="1:10" s="135" customFormat="1" ht="20.25" customHeight="1">
      <c r="A23" s="451" t="s">
        <v>115</v>
      </c>
      <c r="B23" s="452"/>
      <c r="C23" s="452"/>
      <c r="D23" s="152"/>
      <c r="E23" s="142"/>
      <c r="F23" s="265" t="s">
        <v>168</v>
      </c>
      <c r="G23" s="142"/>
      <c r="H23" s="142"/>
      <c r="I23" s="264"/>
    </row>
    <row r="24" spans="1:10" s="135" customFormat="1" ht="20.25" customHeight="1">
      <c r="A24" s="451" t="s">
        <v>185</v>
      </c>
      <c r="B24" s="452"/>
      <c r="C24" s="452"/>
      <c r="D24" s="453" t="s">
        <v>214</v>
      </c>
      <c r="E24" s="453"/>
      <c r="F24" s="453"/>
      <c r="G24" s="453"/>
      <c r="H24" s="453"/>
      <c r="I24" s="454"/>
    </row>
    <row r="25" spans="1:10" s="135" customFormat="1" ht="20.25" customHeight="1">
      <c r="A25" s="143"/>
      <c r="B25" s="298"/>
      <c r="C25" s="298"/>
      <c r="D25" s="298"/>
      <c r="E25" s="298"/>
      <c r="F25" s="298"/>
      <c r="G25" s="142"/>
      <c r="H25" s="142"/>
      <c r="I25" s="264"/>
    </row>
    <row r="26" spans="1:10" s="135" customFormat="1" ht="20.25" customHeight="1">
      <c r="A26" s="143"/>
      <c r="B26" s="265"/>
      <c r="C26" s="265"/>
      <c r="D26" s="265"/>
      <c r="E26" s="265"/>
      <c r="F26" s="265"/>
      <c r="G26" s="142"/>
      <c r="H26" s="142"/>
      <c r="I26" s="264"/>
    </row>
    <row r="27" spans="1:10" s="135" customFormat="1" ht="20.25" customHeight="1">
      <c r="A27" s="455" t="s">
        <v>169</v>
      </c>
      <c r="B27" s="456"/>
      <c r="C27" s="266"/>
      <c r="D27" s="152"/>
      <c r="E27" s="266" t="s">
        <v>170</v>
      </c>
      <c r="F27" s="266"/>
      <c r="G27" s="266"/>
      <c r="H27" s="266"/>
      <c r="I27" s="267"/>
    </row>
    <row r="28" spans="1:10" s="135" customFormat="1" ht="20.25" customHeight="1">
      <c r="A28" s="457" t="s">
        <v>171</v>
      </c>
      <c r="B28" s="439"/>
      <c r="C28" s="152"/>
      <c r="D28" s="152"/>
      <c r="E28" s="152"/>
      <c r="F28" s="299" t="s">
        <v>202</v>
      </c>
      <c r="G28" s="142"/>
      <c r="H28" s="142"/>
      <c r="I28" s="264"/>
    </row>
    <row r="29" spans="1:10" s="135" customFormat="1" ht="20.25" customHeight="1">
      <c r="A29" s="141"/>
      <c r="B29" s="299"/>
      <c r="C29" s="152"/>
      <c r="D29" s="299"/>
      <c r="E29" s="299"/>
      <c r="F29" s="299"/>
      <c r="G29" s="142"/>
      <c r="H29" s="142"/>
      <c r="I29" s="264"/>
    </row>
    <row r="30" spans="1:10" s="135" customFormat="1" ht="20.25" customHeight="1">
      <c r="A30" s="141"/>
      <c r="B30" s="152"/>
      <c r="C30" s="152"/>
      <c r="D30" s="152"/>
      <c r="E30" s="152"/>
      <c r="F30" s="152"/>
      <c r="G30" s="142"/>
      <c r="H30" s="142"/>
      <c r="I30" s="264"/>
    </row>
    <row r="31" spans="1:10" s="135" customFormat="1" ht="20.25" customHeight="1">
      <c r="A31" s="458" t="s">
        <v>172</v>
      </c>
      <c r="B31" s="459"/>
      <c r="C31" s="152"/>
      <c r="D31" s="152"/>
      <c r="E31" s="142"/>
      <c r="F31" s="152" t="s">
        <v>173</v>
      </c>
      <c r="G31" s="152"/>
      <c r="H31" s="152"/>
      <c r="I31" s="264"/>
    </row>
    <row r="32" spans="1:10" s="135" customFormat="1" ht="20.25" customHeight="1">
      <c r="A32" s="458" t="s">
        <v>174</v>
      </c>
      <c r="B32" s="459"/>
      <c r="C32" s="152"/>
      <c r="D32" s="152"/>
      <c r="E32" s="142"/>
      <c r="F32" s="439" t="s">
        <v>175</v>
      </c>
      <c r="G32" s="439"/>
      <c r="H32" s="439"/>
      <c r="I32" s="264"/>
    </row>
    <row r="33" spans="1:25" s="135" customFormat="1" ht="18" customHeight="1">
      <c r="A33" s="144"/>
      <c r="B33" s="145"/>
      <c r="C33" s="146"/>
      <c r="D33" s="146"/>
      <c r="E33" s="145"/>
      <c r="F33" s="145"/>
      <c r="G33" s="145"/>
      <c r="H33" s="145"/>
      <c r="I33" s="268"/>
      <c r="J33" s="134"/>
      <c r="L33" s="152"/>
      <c r="M33" s="152"/>
      <c r="N33" s="152"/>
      <c r="O33" s="152"/>
      <c r="P33" s="152"/>
      <c r="Q33" s="152"/>
    </row>
    <row r="34" spans="1:25" ht="63" customHeight="1">
      <c r="A34" s="178" t="s">
        <v>0</v>
      </c>
      <c r="B34" s="179" t="s">
        <v>1</v>
      </c>
      <c r="C34" s="445" t="s">
        <v>102</v>
      </c>
      <c r="D34" s="446"/>
      <c r="E34" s="443" t="s">
        <v>19</v>
      </c>
      <c r="F34" s="447" t="s">
        <v>162</v>
      </c>
      <c r="G34" s="443" t="s">
        <v>163</v>
      </c>
      <c r="H34" s="96" t="s">
        <v>164</v>
      </c>
      <c r="I34" s="449" t="s">
        <v>165</v>
      </c>
      <c r="J34" s="152"/>
      <c r="K34" s="152"/>
      <c r="L34" s="152"/>
      <c r="M34" s="151"/>
      <c r="N34" s="151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</row>
    <row r="35" spans="1:25" ht="39.75" customHeight="1">
      <c r="A35" s="163"/>
      <c r="B35" s="269"/>
      <c r="C35" s="296" t="s">
        <v>15</v>
      </c>
      <c r="D35" s="296" t="s">
        <v>103</v>
      </c>
      <c r="E35" s="444"/>
      <c r="F35" s="448"/>
      <c r="G35" s="444"/>
      <c r="H35" s="97" t="s">
        <v>104</v>
      </c>
      <c r="I35" s="450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</row>
    <row r="36" spans="1:25" ht="21" customHeight="1">
      <c r="A36" s="176">
        <v>1</v>
      </c>
      <c r="B36" s="185" t="s">
        <v>23</v>
      </c>
      <c r="C36" s="185"/>
      <c r="D36" s="185"/>
      <c r="E36" s="185"/>
      <c r="F36" s="185"/>
      <c r="G36" s="185"/>
      <c r="H36" s="185"/>
      <c r="I36" s="185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</row>
    <row r="37" spans="1:25" ht="21" customHeight="1">
      <c r="A37" s="176">
        <v>1.1000000000000001</v>
      </c>
      <c r="B37" s="185" t="s">
        <v>27</v>
      </c>
      <c r="C37" s="176" t="s">
        <v>28</v>
      </c>
      <c r="D37" s="185">
        <v>130.22900000000001</v>
      </c>
      <c r="E37" s="185">
        <v>120</v>
      </c>
      <c r="F37" s="270">
        <f>+E37*D37</f>
        <v>15627.480000000001</v>
      </c>
      <c r="G37" s="271">
        <f t="shared" ref="G37" si="0">$G$8</f>
        <v>1.3366</v>
      </c>
      <c r="H37" s="272">
        <f>+E37*G37</f>
        <v>160.392</v>
      </c>
      <c r="I37" s="212">
        <f>H37*D37</f>
        <v>20887.689768</v>
      </c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</row>
    <row r="38" spans="1:25" ht="21" customHeight="1">
      <c r="A38" s="176"/>
      <c r="B38" s="185"/>
      <c r="C38" s="176"/>
      <c r="D38" s="185"/>
      <c r="E38" s="185"/>
      <c r="F38" s="185"/>
      <c r="G38" s="271"/>
      <c r="H38" s="272"/>
      <c r="I38" s="21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</row>
    <row r="39" spans="1:25" ht="21" customHeight="1">
      <c r="A39" s="273"/>
      <c r="B39" s="274" t="s">
        <v>29</v>
      </c>
      <c r="C39" s="273"/>
      <c r="D39" s="275"/>
      <c r="E39" s="275"/>
      <c r="F39" s="276">
        <f>F37</f>
        <v>15627.480000000001</v>
      </c>
      <c r="G39" s="275"/>
      <c r="H39" s="277"/>
      <c r="I39" s="174">
        <f>I37</f>
        <v>20887.689768</v>
      </c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</row>
    <row r="40" spans="1:25" ht="25.5" customHeight="1">
      <c r="A40" s="176">
        <v>1.2</v>
      </c>
      <c r="B40" s="185" t="s">
        <v>30</v>
      </c>
      <c r="C40" s="176"/>
      <c r="D40" s="185"/>
      <c r="E40" s="185"/>
      <c r="F40" s="185"/>
      <c r="G40" s="185"/>
      <c r="H40" s="272"/>
      <c r="I40" s="27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</row>
    <row r="41" spans="1:25" ht="21" customHeight="1">
      <c r="A41" s="176"/>
      <c r="B41" s="185" t="s">
        <v>31</v>
      </c>
      <c r="C41" s="176"/>
      <c r="D41" s="185"/>
      <c r="E41" s="185"/>
      <c r="F41" s="185"/>
      <c r="G41" s="185"/>
      <c r="H41" s="272"/>
      <c r="I41" s="27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</row>
    <row r="42" spans="1:25" ht="21" customHeight="1">
      <c r="A42" s="176"/>
      <c r="B42" s="185" t="s">
        <v>194</v>
      </c>
      <c r="C42" s="278" t="s">
        <v>33</v>
      </c>
      <c r="D42" s="279">
        <f>0.95*0.1*130.229</f>
        <v>12.371755000000002</v>
      </c>
      <c r="E42" s="270">
        <f>1610+396</f>
        <v>2006</v>
      </c>
      <c r="F42" s="279">
        <f t="shared" ref="F42:F48" si="1">E42*D42</f>
        <v>24817.740530000003</v>
      </c>
      <c r="G42" s="271">
        <f t="shared" ref="G42:G44" si="2">$G$8</f>
        <v>1.3366</v>
      </c>
      <c r="H42" s="280">
        <f>G42*E42</f>
        <v>2681.2195999999999</v>
      </c>
      <c r="I42" s="212">
        <f>H42*D42</f>
        <v>33171.391992398007</v>
      </c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</row>
    <row r="43" spans="1:25" ht="21" customHeight="1">
      <c r="A43" s="176"/>
      <c r="B43" s="185" t="s">
        <v>195</v>
      </c>
      <c r="C43" s="278" t="s">
        <v>33</v>
      </c>
      <c r="D43" s="279">
        <f>0.2109*130.229</f>
        <v>27.465296100000003</v>
      </c>
      <c r="E43" s="281">
        <f>วิธีคิด!K15</f>
        <v>4204.0326629756146</v>
      </c>
      <c r="F43" s="279">
        <f t="shared" si="1"/>
        <v>115465.00190269678</v>
      </c>
      <c r="G43" s="271">
        <f t="shared" si="2"/>
        <v>1.3366</v>
      </c>
      <c r="H43" s="280">
        <f>G43*E43</f>
        <v>5619.1100573332069</v>
      </c>
      <c r="I43" s="212">
        <f>H43*D43</f>
        <v>154330.52154314451</v>
      </c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</row>
    <row r="44" spans="1:25" ht="21" customHeight="1">
      <c r="A44" s="176"/>
      <c r="B44" s="185" t="s">
        <v>196</v>
      </c>
      <c r="C44" s="176" t="s">
        <v>34</v>
      </c>
      <c r="D44" s="279">
        <f>2431*0.499*1.07</f>
        <v>1297.9838300000001</v>
      </c>
      <c r="E44" s="185">
        <f>วิธีคิด!K30</f>
        <v>26.52</v>
      </c>
      <c r="F44" s="279">
        <f t="shared" si="1"/>
        <v>34422.5311716</v>
      </c>
      <c r="G44" s="271">
        <f t="shared" si="2"/>
        <v>1.3366</v>
      </c>
      <c r="H44" s="280">
        <f>G44*E44</f>
        <v>35.446632000000001</v>
      </c>
      <c r="I44" s="212">
        <f>H44*D44</f>
        <v>46009.155163960568</v>
      </c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</row>
    <row r="45" spans="1:25" ht="21" customHeight="1">
      <c r="A45" s="176"/>
      <c r="B45" s="185" t="s">
        <v>203</v>
      </c>
      <c r="C45" s="176" t="s">
        <v>28</v>
      </c>
      <c r="D45" s="279">
        <v>16</v>
      </c>
      <c r="E45" s="185">
        <v>120</v>
      </c>
      <c r="F45" s="279">
        <f t="shared" si="1"/>
        <v>1920</v>
      </c>
      <c r="G45" s="271">
        <f>$G$8</f>
        <v>1.3366</v>
      </c>
      <c r="H45" s="280">
        <f>G45*E45</f>
        <v>160.392</v>
      </c>
      <c r="I45" s="212">
        <f>H45*D45</f>
        <v>2566.2719999999999</v>
      </c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</row>
    <row r="46" spans="1:25" ht="21" customHeight="1">
      <c r="A46" s="176"/>
      <c r="B46" s="185" t="s">
        <v>204</v>
      </c>
      <c r="C46" s="185"/>
      <c r="D46" s="185"/>
      <c r="E46" s="185"/>
      <c r="F46" s="279"/>
      <c r="G46" s="185"/>
      <c r="H46" s="280"/>
      <c r="I46" s="21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</row>
    <row r="47" spans="1:25" ht="21" customHeight="1">
      <c r="A47" s="176"/>
      <c r="B47" s="282" t="s">
        <v>35</v>
      </c>
      <c r="C47" s="278" t="s">
        <v>33</v>
      </c>
      <c r="D47" s="185">
        <v>4.93</v>
      </c>
      <c r="E47" s="283">
        <f>+E43</f>
        <v>4204.0326629756146</v>
      </c>
      <c r="F47" s="279">
        <f t="shared" si="1"/>
        <v>20725.881028469779</v>
      </c>
      <c r="G47" s="271">
        <f>$G$8</f>
        <v>1.3366</v>
      </c>
      <c r="H47" s="280">
        <f>G47*E47</f>
        <v>5619.1100573332069</v>
      </c>
      <c r="I47" s="212">
        <f>H47*D47</f>
        <v>27702.212582652708</v>
      </c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</row>
    <row r="48" spans="1:25" ht="27.75" customHeight="1">
      <c r="A48" s="176"/>
      <c r="B48" s="282" t="s">
        <v>193</v>
      </c>
      <c r="C48" s="176" t="s">
        <v>34</v>
      </c>
      <c r="D48" s="284">
        <f>1860*0.222*1.05</f>
        <v>433.56600000000003</v>
      </c>
      <c r="E48" s="285">
        <f>+E44</f>
        <v>26.52</v>
      </c>
      <c r="F48" s="279">
        <f t="shared" si="1"/>
        <v>11498.170320000001</v>
      </c>
      <c r="G48" s="271">
        <f>$G$8</f>
        <v>1.3366</v>
      </c>
      <c r="H48" s="280">
        <f>G48*E48</f>
        <v>35.446632000000001</v>
      </c>
      <c r="I48" s="212">
        <f>H48*D48</f>
        <v>15368.454449712002</v>
      </c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</row>
    <row r="49" spans="1:25" ht="27.75" customHeight="1">
      <c r="A49" s="176"/>
      <c r="B49" s="282" t="s">
        <v>206</v>
      </c>
      <c r="C49" s="176" t="s">
        <v>32</v>
      </c>
      <c r="D49" s="284">
        <v>156.35</v>
      </c>
      <c r="E49" s="286">
        <v>7.5</v>
      </c>
      <c r="F49" s="279">
        <f>+E49*D49</f>
        <v>1172.625</v>
      </c>
      <c r="G49" s="271">
        <f>$G$8</f>
        <v>1.3366</v>
      </c>
      <c r="H49" s="280">
        <f>+E49*G49</f>
        <v>10.0245</v>
      </c>
      <c r="I49" s="212">
        <f>+H49*D49</f>
        <v>1567.330575</v>
      </c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</row>
    <row r="50" spans="1:25" ht="24.75" customHeight="1">
      <c r="A50" s="176"/>
      <c r="B50" s="287" t="s">
        <v>36</v>
      </c>
      <c r="C50" s="288"/>
      <c r="D50" s="289"/>
      <c r="E50" s="290"/>
      <c r="F50" s="291">
        <f>SUM(F42:F49)</f>
        <v>210021.94995276656</v>
      </c>
      <c r="G50" s="289"/>
      <c r="H50" s="180"/>
      <c r="I50" s="181">
        <f>SUM(I42:I49)</f>
        <v>280715.33830686775</v>
      </c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</row>
    <row r="51" spans="1:25" ht="24.75" customHeight="1">
      <c r="A51" s="176"/>
      <c r="B51" s="274" t="s">
        <v>37</v>
      </c>
      <c r="C51" s="176"/>
      <c r="D51" s="279"/>
      <c r="E51" s="185"/>
      <c r="F51" s="291">
        <f>SUM(F50+F39)</f>
        <v>225649.42995276657</v>
      </c>
      <c r="G51" s="279"/>
      <c r="H51" s="277"/>
      <c r="I51" s="174">
        <f>I39+I50</f>
        <v>301603.02807486773</v>
      </c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</row>
    <row r="52" spans="1:25" ht="21" customHeight="1">
      <c r="A52" s="176">
        <v>2</v>
      </c>
      <c r="B52" s="185" t="s">
        <v>24</v>
      </c>
      <c r="C52" s="185"/>
      <c r="D52" s="185"/>
      <c r="E52" s="185"/>
      <c r="F52" s="185"/>
      <c r="G52" s="185"/>
      <c r="H52" s="272"/>
      <c r="I52" s="21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</row>
    <row r="53" spans="1:25" ht="21" customHeight="1">
      <c r="A53" s="176">
        <v>2.1</v>
      </c>
      <c r="B53" s="185" t="s">
        <v>38</v>
      </c>
      <c r="C53" s="176" t="s">
        <v>32</v>
      </c>
      <c r="D53" s="279">
        <f>3.55*308.159</f>
        <v>1093.9644499999999</v>
      </c>
      <c r="E53" s="185">
        <v>10</v>
      </c>
      <c r="F53" s="279">
        <f>+E53*D53</f>
        <v>10939.644499999999</v>
      </c>
      <c r="G53" s="271">
        <f>$G$8</f>
        <v>1.3366</v>
      </c>
      <c r="H53" s="272">
        <f>+E53*G53</f>
        <v>13.366</v>
      </c>
      <c r="I53" s="212">
        <f>+H53*D53</f>
        <v>14621.9288387</v>
      </c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</row>
    <row r="54" spans="1:25" ht="21" customHeight="1">
      <c r="A54" s="176" t="s">
        <v>209</v>
      </c>
      <c r="B54" s="185" t="s">
        <v>180</v>
      </c>
      <c r="C54" s="176" t="s">
        <v>33</v>
      </c>
      <c r="D54" s="279">
        <v>150</v>
      </c>
      <c r="E54" s="185">
        <v>560.75</v>
      </c>
      <c r="F54" s="279">
        <f>+E54*D54</f>
        <v>84112.5</v>
      </c>
      <c r="G54" s="271">
        <f t="shared" ref="G54:G55" si="3">$G$8</f>
        <v>1.3366</v>
      </c>
      <c r="H54" s="272">
        <f>+E54*G54</f>
        <v>749.49845000000005</v>
      </c>
      <c r="I54" s="212">
        <f>+H54*D54</f>
        <v>112424.7675</v>
      </c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</row>
    <row r="55" spans="1:25" ht="21" customHeight="1">
      <c r="A55" s="176" t="s">
        <v>210</v>
      </c>
      <c r="B55" s="185" t="s">
        <v>181</v>
      </c>
      <c r="C55" s="176" t="s">
        <v>33</v>
      </c>
      <c r="D55" s="279">
        <f>2*2*2.5*22</f>
        <v>220</v>
      </c>
      <c r="E55" s="185">
        <f>+E54</f>
        <v>560.75</v>
      </c>
      <c r="F55" s="279">
        <f>+E55*D55</f>
        <v>123365</v>
      </c>
      <c r="G55" s="271">
        <f t="shared" si="3"/>
        <v>1.3366</v>
      </c>
      <c r="H55" s="272">
        <f>+E55*G55</f>
        <v>749.49845000000005</v>
      </c>
      <c r="I55" s="212">
        <f>+H55*D55</f>
        <v>164889.65900000001</v>
      </c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</row>
    <row r="56" spans="1:25" ht="21" customHeight="1">
      <c r="A56" s="185"/>
      <c r="B56" s="274" t="s">
        <v>39</v>
      </c>
      <c r="C56" s="176"/>
      <c r="D56" s="279"/>
      <c r="E56" s="185"/>
      <c r="F56" s="291">
        <f>SUM(F53:F55)</f>
        <v>218417.14449999999</v>
      </c>
      <c r="G56" s="279"/>
      <c r="H56" s="277"/>
      <c r="I56" s="174">
        <f>+SUM(I53:I55)</f>
        <v>291936.3553387</v>
      </c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</row>
    <row r="57" spans="1:25" ht="31.5" customHeight="1">
      <c r="A57" s="176">
        <v>2.2000000000000002</v>
      </c>
      <c r="B57" s="185" t="s">
        <v>40</v>
      </c>
      <c r="C57" s="185"/>
      <c r="D57" s="185"/>
      <c r="E57" s="185"/>
      <c r="F57" s="185"/>
      <c r="G57" s="185"/>
      <c r="H57" s="272"/>
      <c r="I57" s="21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</row>
    <row r="58" spans="1:25" ht="21" customHeight="1">
      <c r="A58" s="176"/>
      <c r="B58" s="185" t="s">
        <v>41</v>
      </c>
      <c r="C58" s="185"/>
      <c r="D58" s="185"/>
      <c r="E58" s="185"/>
      <c r="F58" s="185"/>
      <c r="G58" s="185"/>
      <c r="H58" s="272"/>
      <c r="I58" s="21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</row>
    <row r="59" spans="1:25" ht="21" customHeight="1">
      <c r="A59" s="176"/>
      <c r="B59" s="185" t="s">
        <v>42</v>
      </c>
      <c r="C59" s="185"/>
      <c r="D59" s="185"/>
      <c r="E59" s="185"/>
      <c r="F59" s="185"/>
      <c r="G59" s="185"/>
      <c r="H59" s="272"/>
      <c r="I59" s="21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</row>
    <row r="60" spans="1:25" ht="21" customHeight="1">
      <c r="A60" s="176"/>
      <c r="B60" s="185" t="s">
        <v>43</v>
      </c>
      <c r="C60" s="185"/>
      <c r="D60" s="185"/>
      <c r="E60" s="185"/>
      <c r="F60" s="185"/>
      <c r="G60" s="185"/>
      <c r="H60" s="272"/>
      <c r="I60" s="21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</row>
    <row r="61" spans="1:25" ht="21" customHeight="1">
      <c r="A61" s="176"/>
      <c r="B61" s="185" t="s">
        <v>197</v>
      </c>
      <c r="C61" s="176" t="s">
        <v>33</v>
      </c>
      <c r="D61" s="279">
        <f>0.3014*308.159</f>
        <v>92.879122600000002</v>
      </c>
      <c r="E61" s="292">
        <f>+E43</f>
        <v>4204.0326629756146</v>
      </c>
      <c r="F61" s="279">
        <f>E61*D61</f>
        <v>390466.86511891661</v>
      </c>
      <c r="G61" s="271">
        <f t="shared" ref="G61:G62" si="4">$G$8</f>
        <v>1.3366</v>
      </c>
      <c r="H61" s="280">
        <f>G61*E61</f>
        <v>5619.1100573332069</v>
      </c>
      <c r="I61" s="212">
        <f>H61*D61</f>
        <v>521898.01191794395</v>
      </c>
      <c r="J61" s="18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</row>
    <row r="62" spans="1:25" ht="21" customHeight="1">
      <c r="A62" s="176"/>
      <c r="B62" s="185" t="s">
        <v>198</v>
      </c>
      <c r="C62" s="278" t="s">
        <v>34</v>
      </c>
      <c r="D62" s="279">
        <f>(14*308.159+308.159/0.3*3.95)*1.07*0.499</f>
        <v>4469.8765973016671</v>
      </c>
      <c r="E62" s="185">
        <f>E44</f>
        <v>26.52</v>
      </c>
      <c r="F62" s="279">
        <f t="shared" ref="F62" si="5">E62*D62</f>
        <v>118541.12736044021</v>
      </c>
      <c r="G62" s="271">
        <f t="shared" si="4"/>
        <v>1.3366</v>
      </c>
      <c r="H62" s="280">
        <f>G62*E62</f>
        <v>35.446632000000001</v>
      </c>
      <c r="I62" s="212">
        <f t="shared" ref="I62" si="6">H62*D62</f>
        <v>158442.07082996439</v>
      </c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</row>
    <row r="63" spans="1:25" ht="21" customHeight="1">
      <c r="A63" s="176"/>
      <c r="B63" s="185" t="s">
        <v>207</v>
      </c>
      <c r="C63" s="278" t="s">
        <v>32</v>
      </c>
      <c r="D63" s="279">
        <v>1217.23</v>
      </c>
      <c r="E63" s="286">
        <v>7.5</v>
      </c>
      <c r="F63" s="279">
        <f>+E63*D63</f>
        <v>9129.2250000000004</v>
      </c>
      <c r="G63" s="271">
        <f>$G$8</f>
        <v>1.3366</v>
      </c>
      <c r="H63" s="280">
        <f>+E63*G63</f>
        <v>10.0245</v>
      </c>
      <c r="I63" s="212">
        <f>H63*D63</f>
        <v>12202.122135</v>
      </c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</row>
    <row r="64" spans="1:25" ht="21" customHeight="1">
      <c r="A64" s="176"/>
      <c r="B64" s="274" t="s">
        <v>44</v>
      </c>
      <c r="C64" s="176"/>
      <c r="D64" s="279"/>
      <c r="E64" s="185"/>
      <c r="F64" s="291">
        <f>SUM(F61:F63)</f>
        <v>518137.2174793568</v>
      </c>
      <c r="G64" s="279"/>
      <c r="H64" s="277"/>
      <c r="I64" s="277">
        <f>SUM(I61:I63)</f>
        <v>692542.20488290826</v>
      </c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</row>
    <row r="65" spans="1:25" ht="21" customHeight="1">
      <c r="A65" s="176"/>
      <c r="B65" s="274" t="s">
        <v>45</v>
      </c>
      <c r="C65" s="176"/>
      <c r="D65" s="279"/>
      <c r="E65" s="185"/>
      <c r="F65" s="291">
        <f>SUM(F64+F56)</f>
        <v>736554.36197935673</v>
      </c>
      <c r="G65" s="279"/>
      <c r="H65" s="180"/>
      <c r="I65" s="174">
        <f>I64+I56</f>
        <v>984478.56022160826</v>
      </c>
      <c r="J65" s="183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</row>
    <row r="66" spans="1:25" ht="21" customHeight="1">
      <c r="A66" s="176">
        <v>3</v>
      </c>
      <c r="B66" s="185" t="s">
        <v>25</v>
      </c>
      <c r="C66" s="185"/>
      <c r="D66" s="185"/>
      <c r="E66" s="185"/>
      <c r="F66" s="185"/>
      <c r="G66" s="185"/>
      <c r="H66" s="185"/>
      <c r="I66" s="21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</row>
    <row r="67" spans="1:25" ht="21" customHeight="1">
      <c r="A67" s="176">
        <v>3.1</v>
      </c>
      <c r="B67" s="185" t="s">
        <v>46</v>
      </c>
      <c r="C67" s="176" t="s">
        <v>32</v>
      </c>
      <c r="D67" s="185">
        <v>47.88</v>
      </c>
      <c r="E67" s="185">
        <v>10</v>
      </c>
      <c r="F67" s="279">
        <f>E67*D67</f>
        <v>478.8</v>
      </c>
      <c r="G67" s="271">
        <f>$G$8</f>
        <v>1.3366</v>
      </c>
      <c r="H67" s="280">
        <f>G67*E67</f>
        <v>13.366</v>
      </c>
      <c r="I67" s="212">
        <f>H67*D67</f>
        <v>639.96407999999997</v>
      </c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</row>
    <row r="68" spans="1:25" ht="30.75" customHeight="1">
      <c r="A68" s="176"/>
      <c r="B68" s="274" t="s">
        <v>47</v>
      </c>
      <c r="C68" s="273"/>
      <c r="D68" s="275"/>
      <c r="E68" s="275"/>
      <c r="F68" s="293">
        <f>F67</f>
        <v>478.8</v>
      </c>
      <c r="G68" s="275"/>
      <c r="H68" s="277"/>
      <c r="I68" s="174">
        <f>I67</f>
        <v>639.96407999999997</v>
      </c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</row>
    <row r="69" spans="1:25" ht="21" customHeight="1">
      <c r="A69" s="176">
        <v>3.2</v>
      </c>
      <c r="B69" s="185" t="s">
        <v>48</v>
      </c>
      <c r="C69" s="185"/>
      <c r="D69" s="185"/>
      <c r="E69" s="185"/>
      <c r="F69" s="185"/>
      <c r="G69" s="185"/>
      <c r="H69" s="272"/>
      <c r="I69" s="21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</row>
    <row r="70" spans="1:25" ht="21" customHeight="1">
      <c r="A70" s="176"/>
      <c r="B70" s="185" t="s">
        <v>199</v>
      </c>
      <c r="C70" s="176" t="s">
        <v>33</v>
      </c>
      <c r="D70" s="279">
        <v>3.33</v>
      </c>
      <c r="E70" s="294">
        <f>+E61</f>
        <v>4204.0326629756146</v>
      </c>
      <c r="F70" s="279">
        <f>E70*D70</f>
        <v>13999.428767708798</v>
      </c>
      <c r="G70" s="271">
        <f>$G$8</f>
        <v>1.3366</v>
      </c>
      <c r="H70" s="280">
        <f>G70*E70</f>
        <v>5619.1100573332069</v>
      </c>
      <c r="I70" s="212">
        <f>H70*D70</f>
        <v>18711.63649091958</v>
      </c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</row>
    <row r="71" spans="1:25" ht="29.25" customHeight="1">
      <c r="A71" s="176"/>
      <c r="B71" s="185" t="s">
        <v>200</v>
      </c>
      <c r="C71" s="278" t="s">
        <v>34</v>
      </c>
      <c r="D71" s="279">
        <v>165.23</v>
      </c>
      <c r="E71" s="285">
        <f>E44</f>
        <v>26.52</v>
      </c>
      <c r="F71" s="279">
        <f>E71*D71</f>
        <v>4381.8995999999997</v>
      </c>
      <c r="G71" s="271">
        <f>$G$8</f>
        <v>1.3366</v>
      </c>
      <c r="H71" s="280">
        <f>G71*E71</f>
        <v>35.446632000000001</v>
      </c>
      <c r="I71" s="212">
        <f>H71*D71</f>
        <v>5856.8470053599995</v>
      </c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</row>
    <row r="72" spans="1:25" ht="29.25" customHeight="1">
      <c r="A72" s="176"/>
      <c r="B72" s="185" t="s">
        <v>208</v>
      </c>
      <c r="C72" s="278" t="s">
        <v>32</v>
      </c>
      <c r="D72" s="279">
        <v>45</v>
      </c>
      <c r="E72" s="286">
        <v>7.5</v>
      </c>
      <c r="F72" s="279">
        <f>+E72*D72</f>
        <v>337.5</v>
      </c>
      <c r="G72" s="271">
        <f>$G$8</f>
        <v>1.3366</v>
      </c>
      <c r="H72" s="280">
        <f>+E72*G72</f>
        <v>10.0245</v>
      </c>
      <c r="I72" s="212">
        <f>+H72*D72</f>
        <v>451.10249999999996</v>
      </c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</row>
    <row r="73" spans="1:25" ht="21" customHeight="1">
      <c r="A73" s="176"/>
      <c r="B73" s="274" t="s">
        <v>49</v>
      </c>
      <c r="C73" s="278"/>
      <c r="D73" s="279"/>
      <c r="E73" s="185"/>
      <c r="F73" s="291">
        <f>SUM(F70:F72)</f>
        <v>18718.828367708797</v>
      </c>
      <c r="G73" s="279"/>
      <c r="H73" s="180"/>
      <c r="I73" s="277">
        <f>SUM(I70:I72)</f>
        <v>25019.58599627958</v>
      </c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</row>
    <row r="74" spans="1:25" ht="21" customHeight="1">
      <c r="A74" s="176"/>
      <c r="B74" s="274" t="s">
        <v>50</v>
      </c>
      <c r="C74" s="176"/>
      <c r="D74" s="279"/>
      <c r="E74" s="185"/>
      <c r="F74" s="291">
        <f>SUM(F73+F68)</f>
        <v>19197.628367708796</v>
      </c>
      <c r="G74" s="279"/>
      <c r="H74" s="277"/>
      <c r="I74" s="174">
        <f>I73+I68</f>
        <v>25659.550076279582</v>
      </c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</row>
    <row r="75" spans="1:25" ht="30.75" customHeight="1">
      <c r="A75" s="185"/>
      <c r="B75" s="287" t="s">
        <v>26</v>
      </c>
      <c r="C75" s="290"/>
      <c r="D75" s="290"/>
      <c r="E75" s="181"/>
      <c r="F75" s="181">
        <f>F74+F65+F51</f>
        <v>981401.42029983201</v>
      </c>
      <c r="G75" s="290"/>
      <c r="H75" s="181"/>
      <c r="I75" s="181">
        <f>I74+I65+I51</f>
        <v>1311741.1383727556</v>
      </c>
      <c r="J75" s="186"/>
      <c r="K75" s="186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</row>
    <row r="76" spans="1:25" ht="21" customHeight="1">
      <c r="A76" s="152"/>
      <c r="B76" s="152"/>
      <c r="C76" s="152"/>
      <c r="D76" s="152"/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</row>
    <row r="77" spans="1:25" ht="15.75" customHeight="1">
      <c r="A77" s="135"/>
      <c r="B77" s="135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</row>
    <row r="78" spans="1:25" ht="15.75" customHeight="1">
      <c r="A78" s="135"/>
      <c r="B78" s="135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</row>
  </sheetData>
  <mergeCells count="19">
    <mergeCell ref="C5:D5"/>
    <mergeCell ref="A16:I16"/>
    <mergeCell ref="A17:I17"/>
    <mergeCell ref="A19:I19"/>
    <mergeCell ref="A20:I20"/>
    <mergeCell ref="F32:H32"/>
    <mergeCell ref="C14:I14"/>
    <mergeCell ref="G34:G35"/>
    <mergeCell ref="C34:D34"/>
    <mergeCell ref="E34:E35"/>
    <mergeCell ref="F34:F35"/>
    <mergeCell ref="I34:I35"/>
    <mergeCell ref="A23:C23"/>
    <mergeCell ref="A24:C24"/>
    <mergeCell ref="D24:I24"/>
    <mergeCell ref="A27:B27"/>
    <mergeCell ref="A28:B28"/>
    <mergeCell ref="A31:B31"/>
    <mergeCell ref="A32:B32"/>
  </mergeCells>
  <pageMargins left="0.70866141732283461" right="0.70866141732283461" top="0.74803040244969377" bottom="0.74803040244969377" header="0" footer="0"/>
  <pageSetup paperSize="9" scale="36" orientation="portrait" verticalDpi="598" r:id="rId1"/>
  <rowBreaks count="1" manualBreakCount="1">
    <brk id="7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Y61"/>
  <sheetViews>
    <sheetView zoomScale="70" zoomScaleNormal="70" zoomScaleSheetLayoutView="70" workbookViewId="0">
      <selection activeCell="E11" sqref="E11"/>
    </sheetView>
  </sheetViews>
  <sheetFormatPr defaultColWidth="9.1796875" defaultRowHeight="15" customHeight="1"/>
  <cols>
    <col min="1" max="1" width="9.1796875" style="327" customWidth="1"/>
    <col min="2" max="2" width="78.26953125" style="327" customWidth="1"/>
    <col min="3" max="3" width="21.1796875" style="327" customWidth="1"/>
    <col min="4" max="4" width="17.81640625" style="327" customWidth="1"/>
    <col min="5" max="5" width="20.81640625" style="327" customWidth="1"/>
    <col min="6" max="6" width="27.26953125" style="327" customWidth="1"/>
    <col min="7" max="7" width="21.54296875" style="327" customWidth="1"/>
    <col min="8" max="8" width="26.7265625" style="327" customWidth="1"/>
    <col min="9" max="9" width="33.7265625" style="327" customWidth="1"/>
    <col min="10" max="10" width="39.453125" style="327" customWidth="1"/>
    <col min="11" max="25" width="8.453125" style="327" customWidth="1"/>
    <col min="26" max="16384" width="9.1796875" style="327"/>
  </cols>
  <sheetData>
    <row r="1" spans="1:25" s="308" customFormat="1" ht="33.75" customHeight="1">
      <c r="A1" s="423" t="s">
        <v>220</v>
      </c>
      <c r="B1" s="423"/>
      <c r="C1" s="423"/>
      <c r="D1" s="423"/>
      <c r="E1" s="423"/>
      <c r="F1" s="423"/>
      <c r="G1" s="423"/>
      <c r="H1" s="423"/>
      <c r="I1" s="306"/>
      <c r="J1" s="306"/>
      <c r="K1" s="307"/>
    </row>
    <row r="2" spans="1:25" s="308" customFormat="1" ht="25" customHeight="1">
      <c r="A2" s="309"/>
      <c r="B2" s="309"/>
      <c r="C2" s="309"/>
      <c r="D2" s="309"/>
      <c r="E2" s="309"/>
      <c r="F2" s="309"/>
      <c r="G2" s="309"/>
      <c r="H2" s="309"/>
      <c r="I2" s="306"/>
      <c r="J2" s="306"/>
      <c r="K2" s="307"/>
    </row>
    <row r="3" spans="1:25" s="308" customFormat="1" ht="20.149999999999999" customHeight="1">
      <c r="A3" s="310" t="s">
        <v>221</v>
      </c>
      <c r="B3" s="311"/>
      <c r="C3" s="312" t="s">
        <v>222</v>
      </c>
      <c r="D3" s="313"/>
      <c r="E3" s="312"/>
      <c r="F3" s="314"/>
      <c r="G3" s="311"/>
      <c r="H3" s="312"/>
      <c r="I3" s="306"/>
      <c r="J3" s="306"/>
      <c r="K3" s="307"/>
    </row>
    <row r="4" spans="1:25" s="308" customFormat="1" ht="40.5" customHeight="1">
      <c r="A4" s="424" t="s">
        <v>225</v>
      </c>
      <c r="B4" s="424"/>
      <c r="C4" s="315" t="s">
        <v>223</v>
      </c>
      <c r="D4" s="313"/>
      <c r="E4" s="312"/>
      <c r="F4" s="314"/>
      <c r="G4" s="425" t="s">
        <v>226</v>
      </c>
      <c r="H4" s="425"/>
      <c r="I4" s="425"/>
      <c r="J4" s="425"/>
      <c r="K4" s="307"/>
    </row>
    <row r="5" spans="1:25" s="320" customFormat="1" ht="24" customHeight="1" thickBot="1">
      <c r="A5" s="316"/>
      <c r="B5" s="316"/>
      <c r="C5" s="426"/>
      <c r="D5" s="426"/>
      <c r="E5" s="426"/>
      <c r="F5" s="317"/>
      <c r="G5" s="318"/>
      <c r="H5" s="427" t="s">
        <v>224</v>
      </c>
      <c r="I5" s="427"/>
      <c r="J5" s="427"/>
      <c r="K5" s="319"/>
    </row>
    <row r="6" spans="1:25" ht="30" customHeight="1" thickTop="1" thickBot="1">
      <c r="A6" s="321" t="s">
        <v>107</v>
      </c>
      <c r="B6" s="322"/>
      <c r="C6" s="322"/>
      <c r="D6" s="323"/>
      <c r="E6" s="323"/>
      <c r="F6" s="323"/>
      <c r="G6" s="323"/>
      <c r="H6" s="324"/>
      <c r="I6" s="325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</row>
    <row r="7" spans="1:25" ht="63" customHeight="1" thickTop="1">
      <c r="A7" s="328" t="s">
        <v>0</v>
      </c>
      <c r="B7" s="329" t="s">
        <v>1</v>
      </c>
      <c r="C7" s="434" t="s">
        <v>102</v>
      </c>
      <c r="D7" s="435"/>
      <c r="E7" s="330" t="s">
        <v>5</v>
      </c>
      <c r="F7" s="330" t="s">
        <v>5</v>
      </c>
      <c r="G7" s="331" t="s">
        <v>164</v>
      </c>
      <c r="H7" s="332" t="s">
        <v>109</v>
      </c>
      <c r="I7" s="333" t="s">
        <v>2</v>
      </c>
      <c r="J7" s="334"/>
      <c r="K7" s="334"/>
      <c r="L7" s="334"/>
      <c r="M7" s="335"/>
      <c r="N7" s="335"/>
      <c r="O7" s="334"/>
      <c r="P7" s="334"/>
      <c r="Q7" s="334"/>
      <c r="R7" s="334"/>
      <c r="S7" s="334"/>
      <c r="T7" s="334"/>
      <c r="U7" s="334"/>
      <c r="V7" s="334"/>
      <c r="W7" s="334"/>
      <c r="X7" s="334"/>
      <c r="Y7" s="334"/>
    </row>
    <row r="8" spans="1:25" ht="39.75" customHeight="1" thickBot="1">
      <c r="A8" s="336"/>
      <c r="B8" s="337"/>
      <c r="C8" s="338" t="s">
        <v>15</v>
      </c>
      <c r="D8" s="338" t="s">
        <v>103</v>
      </c>
      <c r="E8" s="339" t="s">
        <v>110</v>
      </c>
      <c r="F8" s="339" t="s">
        <v>104</v>
      </c>
      <c r="G8" s="340" t="s">
        <v>104</v>
      </c>
      <c r="H8" s="339" t="s">
        <v>111</v>
      </c>
      <c r="I8" s="341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</row>
    <row r="9" spans="1:25" ht="26.25" customHeight="1" thickTop="1">
      <c r="A9" s="342"/>
      <c r="B9" s="343" t="s">
        <v>22</v>
      </c>
      <c r="C9" s="344"/>
      <c r="D9" s="345"/>
      <c r="E9" s="345"/>
      <c r="F9" s="346"/>
      <c r="G9" s="347"/>
      <c r="H9" s="348"/>
      <c r="I9" s="349"/>
      <c r="J9" s="334"/>
      <c r="K9" s="334"/>
      <c r="L9" s="334"/>
      <c r="M9" s="334"/>
      <c r="N9" s="334"/>
      <c r="O9" s="334"/>
      <c r="P9" s="334"/>
      <c r="Q9" s="334"/>
      <c r="R9" s="334"/>
      <c r="S9" s="334"/>
      <c r="T9" s="334"/>
      <c r="U9" s="334"/>
      <c r="V9" s="334"/>
      <c r="W9" s="334"/>
      <c r="X9" s="334"/>
      <c r="Y9" s="334"/>
    </row>
    <row r="10" spans="1:25" ht="26.25" customHeight="1">
      <c r="A10" s="350">
        <v>1</v>
      </c>
      <c r="B10" s="351" t="s">
        <v>108</v>
      </c>
      <c r="C10" s="352" t="s">
        <v>1</v>
      </c>
      <c r="D10" s="353">
        <v>1</v>
      </c>
      <c r="E10" s="354"/>
      <c r="F10" s="353"/>
      <c r="G10" s="355"/>
      <c r="H10" s="356"/>
      <c r="I10" s="357"/>
      <c r="J10" s="358"/>
      <c r="K10" s="334"/>
      <c r="L10" s="334"/>
      <c r="M10" s="334"/>
      <c r="N10" s="334"/>
      <c r="O10" s="334"/>
      <c r="P10" s="334"/>
      <c r="Q10" s="334"/>
      <c r="R10" s="334"/>
      <c r="S10" s="334"/>
      <c r="T10" s="334"/>
      <c r="U10" s="334"/>
      <c r="V10" s="334"/>
      <c r="W10" s="334"/>
      <c r="X10" s="334"/>
      <c r="Y10" s="334"/>
    </row>
    <row r="11" spans="1:25" ht="26.25" customHeight="1">
      <c r="A11" s="359">
        <v>2</v>
      </c>
      <c r="B11" s="360" t="s">
        <v>24</v>
      </c>
      <c r="C11" s="361" t="s">
        <v>1</v>
      </c>
      <c r="D11" s="362">
        <v>1</v>
      </c>
      <c r="E11" s="363"/>
      <c r="F11" s="362"/>
      <c r="G11" s="364"/>
      <c r="H11" s="365"/>
      <c r="I11" s="366"/>
      <c r="J11" s="367"/>
      <c r="K11" s="334"/>
      <c r="L11" s="334"/>
      <c r="M11" s="334"/>
      <c r="N11" s="334"/>
      <c r="O11" s="334"/>
      <c r="P11" s="334"/>
      <c r="Q11" s="334"/>
      <c r="R11" s="334"/>
      <c r="S11" s="334"/>
      <c r="T11" s="334"/>
      <c r="U11" s="334"/>
      <c r="V11" s="334"/>
      <c r="W11" s="334"/>
      <c r="X11" s="334"/>
      <c r="Y11" s="334"/>
    </row>
    <row r="12" spans="1:25" ht="26.25" customHeight="1">
      <c r="A12" s="350">
        <v>3</v>
      </c>
      <c r="B12" s="368" t="s">
        <v>25</v>
      </c>
      <c r="C12" s="369" t="s">
        <v>1</v>
      </c>
      <c r="D12" s="370">
        <v>1</v>
      </c>
      <c r="E12" s="371"/>
      <c r="F12" s="370"/>
      <c r="G12" s="355"/>
      <c r="H12" s="356"/>
      <c r="I12" s="371"/>
      <c r="J12" s="334"/>
      <c r="K12" s="334"/>
      <c r="L12" s="334"/>
      <c r="M12" s="334"/>
      <c r="N12" s="334"/>
      <c r="O12" s="334"/>
      <c r="P12" s="334"/>
      <c r="Q12" s="334"/>
      <c r="R12" s="334"/>
      <c r="S12" s="334"/>
      <c r="T12" s="334"/>
      <c r="U12" s="334"/>
      <c r="V12" s="334"/>
      <c r="W12" s="334"/>
      <c r="X12" s="334"/>
      <c r="Y12" s="334"/>
    </row>
    <row r="13" spans="1:25" ht="26.25" customHeight="1">
      <c r="A13" s="359">
        <v>4</v>
      </c>
      <c r="B13" s="368" t="s">
        <v>213</v>
      </c>
      <c r="C13" s="369" t="s">
        <v>1</v>
      </c>
      <c r="D13" s="370">
        <v>1</v>
      </c>
      <c r="E13" s="371"/>
      <c r="F13" s="372"/>
      <c r="G13" s="373"/>
      <c r="H13" s="356"/>
      <c r="I13" s="369"/>
      <c r="J13" s="334"/>
      <c r="K13" s="334"/>
      <c r="L13" s="334"/>
      <c r="M13" s="334"/>
      <c r="N13" s="334"/>
      <c r="O13" s="334"/>
      <c r="P13" s="334"/>
      <c r="Q13" s="334"/>
      <c r="R13" s="334"/>
      <c r="S13" s="334"/>
      <c r="T13" s="334"/>
      <c r="U13" s="334"/>
      <c r="V13" s="334"/>
      <c r="W13" s="334"/>
      <c r="X13" s="334"/>
      <c r="Y13" s="334"/>
    </row>
    <row r="14" spans="1:25" s="379" customFormat="1" ht="24.75" customHeight="1">
      <c r="A14" s="350">
        <v>5</v>
      </c>
      <c r="B14" s="374" t="s">
        <v>178</v>
      </c>
      <c r="C14" s="369" t="s">
        <v>1</v>
      </c>
      <c r="D14" s="370">
        <v>1</v>
      </c>
      <c r="E14" s="375"/>
      <c r="F14" s="375"/>
      <c r="G14" s="373"/>
      <c r="H14" s="376"/>
      <c r="I14" s="375"/>
      <c r="J14" s="377"/>
      <c r="K14" s="378"/>
    </row>
    <row r="15" spans="1:25" ht="26.25" customHeight="1" thickBot="1">
      <c r="A15" s="345"/>
      <c r="B15" s="380" t="s">
        <v>26</v>
      </c>
      <c r="C15" s="354"/>
      <c r="D15" s="381"/>
      <c r="E15" s="354"/>
      <c r="F15" s="382"/>
      <c r="G15" s="345"/>
      <c r="H15" s="383"/>
      <c r="I15" s="349"/>
      <c r="J15" s="334"/>
      <c r="K15" s="334"/>
      <c r="L15" s="334"/>
      <c r="M15" s="334"/>
      <c r="N15" s="334"/>
      <c r="O15" s="334"/>
      <c r="P15" s="334"/>
      <c r="Q15" s="334"/>
      <c r="R15" s="334"/>
      <c r="S15" s="334"/>
      <c r="T15" s="334"/>
      <c r="U15" s="334"/>
      <c r="V15" s="334"/>
      <c r="W15" s="334"/>
      <c r="X15" s="334"/>
      <c r="Y15" s="334"/>
    </row>
    <row r="16" spans="1:25" s="379" customFormat="1" ht="28.5" customHeight="1" thickTop="1">
      <c r="A16" s="384"/>
      <c r="B16" s="385" t="s">
        <v>112</v>
      </c>
      <c r="C16" s="436"/>
      <c r="D16" s="437"/>
      <c r="E16" s="437"/>
      <c r="F16" s="437"/>
      <c r="G16" s="437"/>
      <c r="H16" s="437"/>
      <c r="I16" s="438"/>
      <c r="J16" s="378"/>
    </row>
    <row r="17" spans="1:25" ht="63" customHeight="1">
      <c r="A17" s="386" t="s">
        <v>0</v>
      </c>
      <c r="B17" s="387" t="s">
        <v>1</v>
      </c>
      <c r="C17" s="428" t="s">
        <v>102</v>
      </c>
      <c r="D17" s="429"/>
      <c r="E17" s="430" t="s">
        <v>19</v>
      </c>
      <c r="F17" s="432" t="s">
        <v>162</v>
      </c>
      <c r="G17" s="430" t="s">
        <v>163</v>
      </c>
      <c r="H17" s="388" t="s">
        <v>164</v>
      </c>
      <c r="I17" s="421" t="s">
        <v>165</v>
      </c>
      <c r="J17" s="334"/>
      <c r="K17" s="334"/>
      <c r="L17" s="334"/>
      <c r="M17" s="335"/>
      <c r="N17" s="335"/>
      <c r="O17" s="334"/>
      <c r="P17" s="334"/>
      <c r="Q17" s="334"/>
      <c r="R17" s="334"/>
      <c r="S17" s="334"/>
      <c r="T17" s="334"/>
      <c r="U17" s="334"/>
      <c r="V17" s="334"/>
      <c r="W17" s="334"/>
      <c r="X17" s="334"/>
      <c r="Y17" s="334"/>
    </row>
    <row r="18" spans="1:25" ht="39.75" customHeight="1">
      <c r="A18" s="342"/>
      <c r="B18" s="389"/>
      <c r="C18" s="390" t="s">
        <v>15</v>
      </c>
      <c r="D18" s="390" t="s">
        <v>103</v>
      </c>
      <c r="E18" s="431"/>
      <c r="F18" s="433"/>
      <c r="G18" s="431"/>
      <c r="H18" s="391" t="s">
        <v>104</v>
      </c>
      <c r="I18" s="422"/>
      <c r="J18" s="334"/>
      <c r="K18" s="334"/>
      <c r="L18" s="334"/>
      <c r="M18" s="334"/>
      <c r="N18" s="334"/>
      <c r="O18" s="334"/>
      <c r="P18" s="334"/>
      <c r="Q18" s="334"/>
      <c r="R18" s="334"/>
      <c r="S18" s="334"/>
      <c r="T18" s="334"/>
      <c r="U18" s="334"/>
      <c r="V18" s="334"/>
      <c r="W18" s="334"/>
      <c r="X18" s="334"/>
      <c r="Y18" s="334"/>
    </row>
    <row r="19" spans="1:25" ht="21" customHeight="1">
      <c r="A19" s="371">
        <v>1</v>
      </c>
      <c r="B19" s="368" t="s">
        <v>23</v>
      </c>
      <c r="C19" s="368"/>
      <c r="D19" s="368"/>
      <c r="E19" s="368"/>
      <c r="F19" s="368"/>
      <c r="G19" s="368"/>
      <c r="H19" s="368"/>
      <c r="I19" s="368"/>
      <c r="J19" s="334"/>
      <c r="K19" s="334"/>
      <c r="L19" s="334"/>
      <c r="M19" s="334"/>
      <c r="N19" s="334"/>
      <c r="O19" s="334"/>
      <c r="P19" s="334"/>
      <c r="Q19" s="334"/>
      <c r="R19" s="334"/>
      <c r="S19" s="334"/>
      <c r="T19" s="334"/>
      <c r="U19" s="334"/>
      <c r="V19" s="334"/>
      <c r="W19" s="334"/>
      <c r="X19" s="334"/>
      <c r="Y19" s="334"/>
    </row>
    <row r="20" spans="1:25" ht="21" customHeight="1">
      <c r="A20" s="371">
        <v>1.1000000000000001</v>
      </c>
      <c r="B20" s="368" t="s">
        <v>27</v>
      </c>
      <c r="C20" s="371" t="s">
        <v>28</v>
      </c>
      <c r="D20" s="368"/>
      <c r="E20" s="368"/>
      <c r="F20" s="392"/>
      <c r="G20" s="393"/>
      <c r="H20" s="394">
        <f>+E20*G20</f>
        <v>0</v>
      </c>
      <c r="I20" s="369">
        <f>H20*D20</f>
        <v>0</v>
      </c>
      <c r="J20" s="334"/>
      <c r="K20" s="334"/>
      <c r="L20" s="334"/>
      <c r="M20" s="334"/>
      <c r="N20" s="334"/>
      <c r="O20" s="334"/>
      <c r="P20" s="334"/>
      <c r="Q20" s="334"/>
      <c r="R20" s="334"/>
      <c r="S20" s="334"/>
      <c r="T20" s="334"/>
      <c r="U20" s="334"/>
      <c r="V20" s="334"/>
      <c r="W20" s="334"/>
      <c r="X20" s="334"/>
      <c r="Y20" s="334"/>
    </row>
    <row r="21" spans="1:25" ht="21" customHeight="1">
      <c r="A21" s="371"/>
      <c r="B21" s="368"/>
      <c r="C21" s="371"/>
      <c r="D21" s="368"/>
      <c r="E21" s="368"/>
      <c r="F21" s="368"/>
      <c r="G21" s="393"/>
      <c r="H21" s="394"/>
      <c r="I21" s="369"/>
      <c r="J21" s="334"/>
      <c r="K21" s="334"/>
      <c r="L21" s="334"/>
      <c r="M21" s="334"/>
      <c r="N21" s="334"/>
      <c r="O21" s="334"/>
      <c r="P21" s="334"/>
      <c r="Q21" s="334"/>
      <c r="R21" s="334"/>
      <c r="S21" s="334"/>
      <c r="T21" s="334"/>
      <c r="U21" s="334"/>
      <c r="V21" s="334"/>
      <c r="W21" s="334"/>
      <c r="X21" s="334"/>
      <c r="Y21" s="334"/>
    </row>
    <row r="22" spans="1:25" ht="21" customHeight="1">
      <c r="A22" s="395"/>
      <c r="B22" s="396" t="s">
        <v>29</v>
      </c>
      <c r="C22" s="395"/>
      <c r="D22" s="397"/>
      <c r="E22" s="397"/>
      <c r="F22" s="398"/>
      <c r="G22" s="397"/>
      <c r="H22" s="399"/>
      <c r="I22" s="356">
        <f>I20</f>
        <v>0</v>
      </c>
      <c r="J22" s="334"/>
      <c r="K22" s="334"/>
      <c r="L22" s="334"/>
      <c r="M22" s="334"/>
      <c r="N22" s="334"/>
      <c r="O22" s="334"/>
      <c r="P22" s="334"/>
      <c r="Q22" s="334"/>
      <c r="R22" s="334"/>
      <c r="S22" s="334"/>
      <c r="T22" s="334"/>
      <c r="U22" s="334"/>
      <c r="V22" s="334"/>
      <c r="W22" s="334"/>
      <c r="X22" s="334"/>
      <c r="Y22" s="334"/>
    </row>
    <row r="23" spans="1:25" ht="25.5" customHeight="1">
      <c r="A23" s="371">
        <v>1.2</v>
      </c>
      <c r="B23" s="368" t="s">
        <v>30</v>
      </c>
      <c r="C23" s="371"/>
      <c r="D23" s="368"/>
      <c r="E23" s="368"/>
      <c r="F23" s="368"/>
      <c r="G23" s="368"/>
      <c r="H23" s="394"/>
      <c r="I23" s="394"/>
      <c r="J23" s="334"/>
      <c r="K23" s="334"/>
      <c r="L23" s="334"/>
      <c r="M23" s="334"/>
      <c r="N23" s="334"/>
      <c r="O23" s="334"/>
      <c r="P23" s="334"/>
      <c r="Q23" s="334"/>
      <c r="R23" s="334"/>
      <c r="S23" s="334"/>
      <c r="T23" s="334"/>
      <c r="U23" s="334"/>
      <c r="V23" s="334"/>
      <c r="W23" s="334"/>
      <c r="X23" s="334"/>
      <c r="Y23" s="334"/>
    </row>
    <row r="24" spans="1:25" ht="21" customHeight="1">
      <c r="A24" s="371"/>
      <c r="B24" s="368" t="s">
        <v>31</v>
      </c>
      <c r="C24" s="371"/>
      <c r="D24" s="368"/>
      <c r="E24" s="368"/>
      <c r="F24" s="368"/>
      <c r="G24" s="368"/>
      <c r="H24" s="394"/>
      <c r="I24" s="394"/>
      <c r="J24" s="334"/>
      <c r="K24" s="334"/>
      <c r="L24" s="334"/>
      <c r="M24" s="334"/>
      <c r="N24" s="334"/>
      <c r="O24" s="334"/>
      <c r="P24" s="334"/>
      <c r="Q24" s="334"/>
      <c r="R24" s="334"/>
      <c r="S24" s="334"/>
      <c r="T24" s="334"/>
      <c r="U24" s="334"/>
      <c r="V24" s="334"/>
      <c r="W24" s="334"/>
      <c r="X24" s="334"/>
      <c r="Y24" s="334"/>
    </row>
    <row r="25" spans="1:25" ht="21" customHeight="1">
      <c r="A25" s="371"/>
      <c r="B25" s="368" t="s">
        <v>194</v>
      </c>
      <c r="C25" s="400" t="s">
        <v>33</v>
      </c>
      <c r="D25" s="401"/>
      <c r="E25" s="392"/>
      <c r="F25" s="401"/>
      <c r="G25" s="393"/>
      <c r="H25" s="402">
        <f>G25*E25</f>
        <v>0</v>
      </c>
      <c r="I25" s="369">
        <f>H25*D25</f>
        <v>0</v>
      </c>
      <c r="J25" s="334"/>
      <c r="K25" s="334"/>
      <c r="L25" s="334"/>
      <c r="M25" s="334"/>
      <c r="N25" s="334"/>
      <c r="O25" s="334"/>
      <c r="P25" s="334"/>
      <c r="Q25" s="334"/>
      <c r="R25" s="334"/>
      <c r="S25" s="334"/>
      <c r="T25" s="334"/>
      <c r="U25" s="334"/>
      <c r="V25" s="334"/>
      <c r="W25" s="334"/>
      <c r="X25" s="334"/>
      <c r="Y25" s="334"/>
    </row>
    <row r="26" spans="1:25" ht="21" customHeight="1">
      <c r="A26" s="371"/>
      <c r="B26" s="368" t="s">
        <v>195</v>
      </c>
      <c r="C26" s="400" t="s">
        <v>33</v>
      </c>
      <c r="D26" s="401"/>
      <c r="E26" s="403"/>
      <c r="F26" s="401"/>
      <c r="G26" s="393"/>
      <c r="H26" s="402">
        <f>G26*E26</f>
        <v>0</v>
      </c>
      <c r="I26" s="369">
        <f>H26*D26</f>
        <v>0</v>
      </c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  <c r="Y26" s="334"/>
    </row>
    <row r="27" spans="1:25" ht="21" customHeight="1">
      <c r="A27" s="371"/>
      <c r="B27" s="368" t="s">
        <v>196</v>
      </c>
      <c r="C27" s="371" t="s">
        <v>34</v>
      </c>
      <c r="D27" s="401"/>
      <c r="E27" s="368"/>
      <c r="F27" s="401"/>
      <c r="G27" s="393"/>
      <c r="H27" s="402">
        <f>G27*E27</f>
        <v>0</v>
      </c>
      <c r="I27" s="369">
        <f>H27*D27</f>
        <v>0</v>
      </c>
      <c r="J27" s="334"/>
      <c r="K27" s="334"/>
      <c r="L27" s="334"/>
      <c r="M27" s="334"/>
      <c r="N27" s="334"/>
      <c r="O27" s="334"/>
      <c r="P27" s="334"/>
      <c r="Q27" s="334"/>
      <c r="R27" s="334"/>
      <c r="S27" s="334"/>
      <c r="T27" s="334"/>
      <c r="U27" s="334"/>
      <c r="V27" s="334"/>
      <c r="W27" s="334"/>
      <c r="X27" s="334"/>
      <c r="Y27" s="334"/>
    </row>
    <row r="28" spans="1:25" ht="21" customHeight="1">
      <c r="A28" s="371"/>
      <c r="B28" s="368" t="s">
        <v>203</v>
      </c>
      <c r="C28" s="371" t="s">
        <v>28</v>
      </c>
      <c r="D28" s="401"/>
      <c r="E28" s="368"/>
      <c r="F28" s="401"/>
      <c r="G28" s="393"/>
      <c r="H28" s="402">
        <f>G28*E28</f>
        <v>0</v>
      </c>
      <c r="I28" s="369">
        <f>H28*D28</f>
        <v>0</v>
      </c>
      <c r="J28" s="334"/>
      <c r="K28" s="334"/>
      <c r="L28" s="334"/>
      <c r="M28" s="334"/>
      <c r="N28" s="334"/>
      <c r="O28" s="334"/>
      <c r="P28" s="334"/>
      <c r="Q28" s="334"/>
      <c r="R28" s="334"/>
      <c r="S28" s="334"/>
      <c r="T28" s="334"/>
      <c r="U28" s="334"/>
      <c r="V28" s="334"/>
      <c r="W28" s="334"/>
      <c r="X28" s="334"/>
      <c r="Y28" s="334"/>
    </row>
    <row r="29" spans="1:25" ht="21" customHeight="1">
      <c r="A29" s="371"/>
      <c r="B29" s="368" t="s">
        <v>204</v>
      </c>
      <c r="C29" s="368"/>
      <c r="D29" s="368"/>
      <c r="E29" s="368"/>
      <c r="F29" s="401"/>
      <c r="G29" s="368"/>
      <c r="H29" s="402"/>
      <c r="I29" s="369"/>
      <c r="J29" s="334"/>
      <c r="K29" s="334"/>
      <c r="L29" s="334"/>
      <c r="M29" s="334"/>
      <c r="N29" s="334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</row>
    <row r="30" spans="1:25" ht="21" customHeight="1">
      <c r="A30" s="371"/>
      <c r="B30" s="404" t="s">
        <v>35</v>
      </c>
      <c r="C30" s="400" t="s">
        <v>33</v>
      </c>
      <c r="D30" s="368"/>
      <c r="E30" s="405"/>
      <c r="F30" s="401"/>
      <c r="G30" s="393"/>
      <c r="H30" s="402">
        <f>G30*E30</f>
        <v>0</v>
      </c>
      <c r="I30" s="369">
        <f>H30*D30</f>
        <v>0</v>
      </c>
      <c r="J30" s="334"/>
      <c r="K30" s="334"/>
      <c r="L30" s="334"/>
      <c r="M30" s="334"/>
      <c r="N30" s="334"/>
      <c r="O30" s="334"/>
      <c r="P30" s="334"/>
      <c r="Q30" s="334"/>
      <c r="R30" s="334"/>
      <c r="S30" s="334"/>
      <c r="T30" s="334"/>
      <c r="U30" s="334"/>
      <c r="V30" s="334"/>
      <c r="W30" s="334"/>
      <c r="X30" s="334"/>
      <c r="Y30" s="334"/>
    </row>
    <row r="31" spans="1:25" ht="27.75" customHeight="1">
      <c r="A31" s="371"/>
      <c r="B31" s="404" t="s">
        <v>193</v>
      </c>
      <c r="C31" s="371" t="s">
        <v>34</v>
      </c>
      <c r="D31" s="406"/>
      <c r="E31" s="407"/>
      <c r="F31" s="401"/>
      <c r="G31" s="393"/>
      <c r="H31" s="402">
        <f>G31*E31</f>
        <v>0</v>
      </c>
      <c r="I31" s="369">
        <f>H31*D31</f>
        <v>0</v>
      </c>
      <c r="J31" s="334"/>
      <c r="K31" s="334"/>
      <c r="L31" s="334"/>
      <c r="M31" s="334"/>
      <c r="N31" s="334"/>
      <c r="O31" s="334"/>
      <c r="P31" s="334"/>
      <c r="Q31" s="334"/>
      <c r="R31" s="334"/>
      <c r="S31" s="334"/>
      <c r="T31" s="334"/>
      <c r="U31" s="334"/>
      <c r="V31" s="334"/>
      <c r="W31" s="334"/>
      <c r="X31" s="334"/>
      <c r="Y31" s="334"/>
    </row>
    <row r="32" spans="1:25" ht="27.75" customHeight="1">
      <c r="A32" s="371"/>
      <c r="B32" s="404" t="s">
        <v>206</v>
      </c>
      <c r="C32" s="371" t="s">
        <v>32</v>
      </c>
      <c r="D32" s="406"/>
      <c r="E32" s="408"/>
      <c r="F32" s="401"/>
      <c r="G32" s="393"/>
      <c r="H32" s="402">
        <f>+E32*G32</f>
        <v>0</v>
      </c>
      <c r="I32" s="369">
        <f>+H32*D32</f>
        <v>0</v>
      </c>
      <c r="J32" s="334"/>
      <c r="K32" s="334"/>
      <c r="L32" s="334"/>
      <c r="M32" s="334"/>
      <c r="N32" s="334"/>
      <c r="O32" s="334"/>
      <c r="P32" s="334"/>
      <c r="Q32" s="334"/>
      <c r="R32" s="334"/>
      <c r="S32" s="334"/>
      <c r="T32" s="334"/>
      <c r="U32" s="334"/>
      <c r="V32" s="334"/>
      <c r="W32" s="334"/>
      <c r="X32" s="334"/>
      <c r="Y32" s="334"/>
    </row>
    <row r="33" spans="1:25" ht="24.75" customHeight="1">
      <c r="A33" s="371"/>
      <c r="B33" s="409" t="s">
        <v>36</v>
      </c>
      <c r="C33" s="410"/>
      <c r="D33" s="411"/>
      <c r="E33" s="412"/>
      <c r="F33" s="413"/>
      <c r="G33" s="411"/>
      <c r="H33" s="414"/>
      <c r="I33" s="415">
        <f>SUM(I25:I32)</f>
        <v>0</v>
      </c>
      <c r="J33" s="334"/>
      <c r="K33" s="334"/>
      <c r="L33" s="334"/>
      <c r="M33" s="334"/>
      <c r="N33" s="334"/>
      <c r="O33" s="334"/>
      <c r="P33" s="334"/>
      <c r="Q33" s="334"/>
      <c r="R33" s="334"/>
      <c r="S33" s="334"/>
      <c r="T33" s="334"/>
      <c r="U33" s="334"/>
      <c r="V33" s="334"/>
      <c r="W33" s="334"/>
      <c r="X33" s="334"/>
      <c r="Y33" s="334"/>
    </row>
    <row r="34" spans="1:25" ht="24.75" customHeight="1">
      <c r="A34" s="371"/>
      <c r="B34" s="396" t="s">
        <v>37</v>
      </c>
      <c r="C34" s="371"/>
      <c r="D34" s="401"/>
      <c r="E34" s="368"/>
      <c r="F34" s="413"/>
      <c r="G34" s="401"/>
      <c r="H34" s="399"/>
      <c r="I34" s="356">
        <f>I22+I33</f>
        <v>0</v>
      </c>
      <c r="J34" s="334"/>
      <c r="K34" s="334"/>
      <c r="L34" s="334"/>
      <c r="M34" s="334"/>
      <c r="N34" s="334"/>
      <c r="O34" s="334"/>
      <c r="P34" s="334"/>
      <c r="Q34" s="334"/>
      <c r="R34" s="334"/>
      <c r="S34" s="334"/>
      <c r="T34" s="334"/>
      <c r="U34" s="334"/>
      <c r="V34" s="334"/>
      <c r="W34" s="334"/>
      <c r="X34" s="334"/>
      <c r="Y34" s="334"/>
    </row>
    <row r="35" spans="1:25" ht="21" customHeight="1">
      <c r="A35" s="371">
        <v>2</v>
      </c>
      <c r="B35" s="368" t="s">
        <v>24</v>
      </c>
      <c r="C35" s="368"/>
      <c r="D35" s="368"/>
      <c r="E35" s="368"/>
      <c r="F35" s="368"/>
      <c r="G35" s="368"/>
      <c r="H35" s="394"/>
      <c r="I35" s="369"/>
      <c r="J35" s="334"/>
      <c r="K35" s="334"/>
      <c r="L35" s="334"/>
      <c r="M35" s="334"/>
      <c r="N35" s="334"/>
      <c r="O35" s="334"/>
      <c r="P35" s="334"/>
      <c r="Q35" s="334"/>
      <c r="R35" s="334"/>
      <c r="S35" s="334"/>
      <c r="T35" s="334"/>
      <c r="U35" s="334"/>
      <c r="V35" s="334"/>
      <c r="W35" s="334"/>
      <c r="X35" s="334"/>
      <c r="Y35" s="334"/>
    </row>
    <row r="36" spans="1:25" ht="21" customHeight="1">
      <c r="A36" s="371">
        <v>2.1</v>
      </c>
      <c r="B36" s="368" t="s">
        <v>38</v>
      </c>
      <c r="C36" s="371" t="s">
        <v>32</v>
      </c>
      <c r="D36" s="401"/>
      <c r="E36" s="368"/>
      <c r="F36" s="401"/>
      <c r="G36" s="393"/>
      <c r="H36" s="394">
        <f>+E36*G36</f>
        <v>0</v>
      </c>
      <c r="I36" s="369">
        <f>+H36*D36</f>
        <v>0</v>
      </c>
      <c r="J36" s="334"/>
      <c r="K36" s="334"/>
      <c r="L36" s="334"/>
      <c r="M36" s="334"/>
      <c r="N36" s="334"/>
      <c r="O36" s="334"/>
      <c r="P36" s="334"/>
      <c r="Q36" s="334"/>
      <c r="R36" s="334"/>
      <c r="S36" s="334"/>
      <c r="T36" s="334"/>
      <c r="U36" s="334"/>
      <c r="V36" s="334"/>
      <c r="W36" s="334"/>
      <c r="X36" s="334"/>
      <c r="Y36" s="334"/>
    </row>
    <row r="37" spans="1:25" ht="21" customHeight="1">
      <c r="A37" s="371" t="s">
        <v>209</v>
      </c>
      <c r="B37" s="368" t="s">
        <v>180</v>
      </c>
      <c r="C37" s="371" t="s">
        <v>33</v>
      </c>
      <c r="D37" s="401"/>
      <c r="E37" s="368"/>
      <c r="F37" s="401"/>
      <c r="G37" s="393"/>
      <c r="H37" s="394">
        <f>+E37*G37</f>
        <v>0</v>
      </c>
      <c r="I37" s="369">
        <f>+H37*D37</f>
        <v>0</v>
      </c>
      <c r="J37" s="334"/>
      <c r="K37" s="334"/>
      <c r="L37" s="334"/>
      <c r="M37" s="334"/>
      <c r="N37" s="334"/>
      <c r="O37" s="334"/>
      <c r="P37" s="334"/>
      <c r="Q37" s="334"/>
      <c r="R37" s="334"/>
      <c r="S37" s="334"/>
      <c r="T37" s="334"/>
      <c r="U37" s="334"/>
      <c r="V37" s="334"/>
      <c r="W37" s="334"/>
      <c r="X37" s="334"/>
      <c r="Y37" s="334"/>
    </row>
    <row r="38" spans="1:25" ht="21" customHeight="1">
      <c r="A38" s="371" t="s">
        <v>210</v>
      </c>
      <c r="B38" s="368" t="s">
        <v>181</v>
      </c>
      <c r="C38" s="371" t="s">
        <v>33</v>
      </c>
      <c r="D38" s="401"/>
      <c r="E38" s="368"/>
      <c r="F38" s="401"/>
      <c r="G38" s="393"/>
      <c r="H38" s="394">
        <f>+E38*G38</f>
        <v>0</v>
      </c>
      <c r="I38" s="369">
        <f>+H38*D38</f>
        <v>0</v>
      </c>
      <c r="J38" s="334"/>
      <c r="K38" s="334"/>
      <c r="L38" s="334"/>
      <c r="M38" s="334"/>
      <c r="N38" s="334"/>
      <c r="O38" s="334"/>
      <c r="P38" s="334"/>
      <c r="Q38" s="334"/>
      <c r="R38" s="334"/>
      <c r="S38" s="334"/>
      <c r="T38" s="334"/>
      <c r="U38" s="334"/>
      <c r="V38" s="334"/>
      <c r="W38" s="334"/>
      <c r="X38" s="334"/>
      <c r="Y38" s="334"/>
    </row>
    <row r="39" spans="1:25" ht="21" customHeight="1">
      <c r="A39" s="368"/>
      <c r="B39" s="396" t="s">
        <v>39</v>
      </c>
      <c r="C39" s="371"/>
      <c r="D39" s="401"/>
      <c r="E39" s="368"/>
      <c r="F39" s="413"/>
      <c r="G39" s="401"/>
      <c r="H39" s="399"/>
      <c r="I39" s="356">
        <f>+SUM(I36:I38)</f>
        <v>0</v>
      </c>
      <c r="J39" s="334"/>
      <c r="K39" s="334"/>
      <c r="L39" s="334"/>
      <c r="M39" s="334"/>
      <c r="N39" s="334"/>
      <c r="O39" s="334"/>
      <c r="P39" s="334"/>
      <c r="Q39" s="334"/>
      <c r="R39" s="334"/>
      <c r="S39" s="334"/>
      <c r="T39" s="334"/>
      <c r="U39" s="334"/>
      <c r="V39" s="334"/>
      <c r="W39" s="334"/>
      <c r="X39" s="334"/>
      <c r="Y39" s="334"/>
    </row>
    <row r="40" spans="1:25" ht="31.5" customHeight="1">
      <c r="A40" s="371">
        <v>2.2000000000000002</v>
      </c>
      <c r="B40" s="368" t="s">
        <v>40</v>
      </c>
      <c r="C40" s="368"/>
      <c r="D40" s="368"/>
      <c r="E40" s="368"/>
      <c r="F40" s="368"/>
      <c r="G40" s="368"/>
      <c r="H40" s="394"/>
      <c r="I40" s="369"/>
      <c r="J40" s="334"/>
      <c r="K40" s="334"/>
      <c r="L40" s="334"/>
      <c r="M40" s="334"/>
      <c r="N40" s="334"/>
      <c r="O40" s="334"/>
      <c r="P40" s="334"/>
      <c r="Q40" s="334"/>
      <c r="R40" s="334"/>
      <c r="S40" s="334"/>
      <c r="T40" s="334"/>
      <c r="U40" s="334"/>
      <c r="V40" s="334"/>
      <c r="W40" s="334"/>
      <c r="X40" s="334"/>
      <c r="Y40" s="334"/>
    </row>
    <row r="41" spans="1:25" ht="21" customHeight="1">
      <c r="A41" s="371"/>
      <c r="B41" s="368" t="s">
        <v>41</v>
      </c>
      <c r="C41" s="368"/>
      <c r="D41" s="368"/>
      <c r="E41" s="368"/>
      <c r="F41" s="368"/>
      <c r="G41" s="368"/>
      <c r="H41" s="394"/>
      <c r="I41" s="369"/>
      <c r="J41" s="334"/>
      <c r="K41" s="334"/>
      <c r="L41" s="334"/>
      <c r="M41" s="334"/>
      <c r="N41" s="334"/>
      <c r="O41" s="334"/>
      <c r="P41" s="334"/>
      <c r="Q41" s="334"/>
      <c r="R41" s="334"/>
      <c r="S41" s="334"/>
      <c r="T41" s="334"/>
      <c r="U41" s="334"/>
      <c r="V41" s="334"/>
      <c r="W41" s="334"/>
      <c r="X41" s="334"/>
      <c r="Y41" s="334"/>
    </row>
    <row r="42" spans="1:25" ht="21" customHeight="1">
      <c r="A42" s="371"/>
      <c r="B42" s="368" t="s">
        <v>42</v>
      </c>
      <c r="C42" s="368"/>
      <c r="D42" s="368"/>
      <c r="E42" s="368"/>
      <c r="F42" s="368"/>
      <c r="G42" s="368"/>
      <c r="H42" s="394"/>
      <c r="I42" s="369"/>
      <c r="J42" s="334"/>
      <c r="K42" s="334"/>
      <c r="L42" s="334"/>
      <c r="M42" s="334"/>
      <c r="N42" s="334"/>
      <c r="O42" s="334"/>
      <c r="P42" s="334"/>
      <c r="Q42" s="334"/>
      <c r="R42" s="334"/>
      <c r="S42" s="334"/>
      <c r="T42" s="334"/>
      <c r="U42" s="334"/>
      <c r="V42" s="334"/>
      <c r="W42" s="334"/>
      <c r="X42" s="334"/>
      <c r="Y42" s="334"/>
    </row>
    <row r="43" spans="1:25" ht="21" customHeight="1">
      <c r="A43" s="371"/>
      <c r="B43" s="368" t="s">
        <v>43</v>
      </c>
      <c r="C43" s="368"/>
      <c r="D43" s="368"/>
      <c r="E43" s="368"/>
      <c r="F43" s="368"/>
      <c r="G43" s="368"/>
      <c r="H43" s="394"/>
      <c r="I43" s="369"/>
      <c r="J43" s="334"/>
      <c r="K43" s="334"/>
      <c r="L43" s="334"/>
      <c r="M43" s="334"/>
      <c r="N43" s="334"/>
      <c r="O43" s="334"/>
      <c r="P43" s="334"/>
      <c r="Q43" s="334"/>
      <c r="R43" s="334"/>
      <c r="S43" s="334"/>
      <c r="T43" s="334"/>
      <c r="U43" s="334"/>
      <c r="V43" s="334"/>
      <c r="W43" s="334"/>
      <c r="X43" s="334"/>
      <c r="Y43" s="334"/>
    </row>
    <row r="44" spans="1:25" ht="21" customHeight="1">
      <c r="A44" s="371"/>
      <c r="B44" s="368" t="s">
        <v>197</v>
      </c>
      <c r="C44" s="371" t="s">
        <v>33</v>
      </c>
      <c r="D44" s="401"/>
      <c r="E44" s="416"/>
      <c r="F44" s="401"/>
      <c r="G44" s="393"/>
      <c r="H44" s="402">
        <f>G44*E44</f>
        <v>0</v>
      </c>
      <c r="I44" s="369">
        <f>H44*D44</f>
        <v>0</v>
      </c>
      <c r="J44" s="358"/>
      <c r="K44" s="334"/>
      <c r="L44" s="334"/>
      <c r="M44" s="334"/>
      <c r="N44" s="334"/>
      <c r="O44" s="334"/>
      <c r="P44" s="334"/>
      <c r="Q44" s="334"/>
      <c r="R44" s="334"/>
      <c r="S44" s="334"/>
      <c r="T44" s="334"/>
      <c r="U44" s="334"/>
      <c r="V44" s="334"/>
      <c r="W44" s="334"/>
      <c r="X44" s="334"/>
      <c r="Y44" s="334"/>
    </row>
    <row r="45" spans="1:25" ht="21" customHeight="1">
      <c r="A45" s="371"/>
      <c r="B45" s="368" t="s">
        <v>198</v>
      </c>
      <c r="C45" s="400" t="s">
        <v>34</v>
      </c>
      <c r="D45" s="401"/>
      <c r="E45" s="368"/>
      <c r="F45" s="401"/>
      <c r="G45" s="393"/>
      <c r="H45" s="402">
        <f>G45*E45</f>
        <v>0</v>
      </c>
      <c r="I45" s="369">
        <f t="shared" ref="I45" si="0">H45*D45</f>
        <v>0</v>
      </c>
      <c r="J45" s="334"/>
      <c r="K45" s="334"/>
      <c r="L45" s="334"/>
      <c r="M45" s="334"/>
      <c r="N45" s="334"/>
      <c r="O45" s="334"/>
      <c r="P45" s="334"/>
      <c r="Q45" s="334"/>
      <c r="R45" s="334"/>
      <c r="S45" s="334"/>
      <c r="T45" s="334"/>
      <c r="U45" s="334"/>
      <c r="V45" s="334"/>
      <c r="W45" s="334"/>
      <c r="X45" s="334"/>
      <c r="Y45" s="334"/>
    </row>
    <row r="46" spans="1:25" ht="21" customHeight="1">
      <c r="A46" s="371"/>
      <c r="B46" s="368" t="s">
        <v>207</v>
      </c>
      <c r="C46" s="400" t="s">
        <v>32</v>
      </c>
      <c r="D46" s="401"/>
      <c r="E46" s="408"/>
      <c r="F46" s="401"/>
      <c r="G46" s="393"/>
      <c r="H46" s="402">
        <f>+E46*G46</f>
        <v>0</v>
      </c>
      <c r="I46" s="369">
        <f>H46*D46</f>
        <v>0</v>
      </c>
      <c r="J46" s="334"/>
      <c r="K46" s="334"/>
      <c r="L46" s="334"/>
      <c r="M46" s="334"/>
      <c r="N46" s="334"/>
      <c r="O46" s="334"/>
      <c r="P46" s="334"/>
      <c r="Q46" s="334"/>
      <c r="R46" s="334"/>
      <c r="S46" s="334"/>
      <c r="T46" s="334"/>
      <c r="U46" s="334"/>
      <c r="V46" s="334"/>
      <c r="W46" s="334"/>
      <c r="X46" s="334"/>
      <c r="Y46" s="334"/>
    </row>
    <row r="47" spans="1:25" ht="21" customHeight="1">
      <c r="A47" s="371"/>
      <c r="B47" s="396" t="s">
        <v>44</v>
      </c>
      <c r="C47" s="371"/>
      <c r="D47" s="401"/>
      <c r="E47" s="368"/>
      <c r="F47" s="413"/>
      <c r="G47" s="401"/>
      <c r="H47" s="399"/>
      <c r="I47" s="399">
        <f>SUM(I44:I46)</f>
        <v>0</v>
      </c>
      <c r="J47" s="334"/>
      <c r="K47" s="334"/>
      <c r="L47" s="334"/>
      <c r="M47" s="334"/>
      <c r="N47" s="334"/>
      <c r="O47" s="334"/>
      <c r="P47" s="334"/>
      <c r="Q47" s="334"/>
      <c r="R47" s="334"/>
      <c r="S47" s="334"/>
      <c r="T47" s="334"/>
      <c r="U47" s="334"/>
      <c r="V47" s="334"/>
      <c r="W47" s="334"/>
      <c r="X47" s="334"/>
      <c r="Y47" s="334"/>
    </row>
    <row r="48" spans="1:25" ht="21" customHeight="1">
      <c r="A48" s="371"/>
      <c r="B48" s="396" t="s">
        <v>45</v>
      </c>
      <c r="C48" s="371"/>
      <c r="D48" s="401"/>
      <c r="E48" s="368"/>
      <c r="F48" s="413"/>
      <c r="G48" s="401"/>
      <c r="H48" s="414"/>
      <c r="I48" s="356">
        <f>I47+I39</f>
        <v>0</v>
      </c>
      <c r="J48" s="417"/>
      <c r="K48" s="334"/>
      <c r="L48" s="334"/>
      <c r="M48" s="334"/>
      <c r="N48" s="334"/>
      <c r="O48" s="334"/>
      <c r="P48" s="334"/>
      <c r="Q48" s="334"/>
      <c r="R48" s="334"/>
      <c r="S48" s="334"/>
      <c r="T48" s="334"/>
      <c r="U48" s="334"/>
      <c r="V48" s="334"/>
      <c r="W48" s="334"/>
      <c r="X48" s="334"/>
      <c r="Y48" s="334"/>
    </row>
    <row r="49" spans="1:25" ht="21" customHeight="1">
      <c r="A49" s="371">
        <v>3</v>
      </c>
      <c r="B49" s="368" t="s">
        <v>25</v>
      </c>
      <c r="C49" s="368"/>
      <c r="D49" s="368"/>
      <c r="E49" s="368"/>
      <c r="F49" s="368"/>
      <c r="G49" s="368"/>
      <c r="H49" s="368"/>
      <c r="I49" s="369"/>
      <c r="J49" s="334"/>
      <c r="K49" s="334"/>
      <c r="L49" s="334"/>
      <c r="M49" s="334"/>
      <c r="N49" s="334"/>
      <c r="O49" s="334"/>
      <c r="P49" s="334"/>
      <c r="Q49" s="334"/>
      <c r="R49" s="334"/>
      <c r="S49" s="334"/>
      <c r="T49" s="334"/>
      <c r="U49" s="334"/>
      <c r="V49" s="334"/>
      <c r="W49" s="334"/>
      <c r="X49" s="334"/>
      <c r="Y49" s="334"/>
    </row>
    <row r="50" spans="1:25" ht="21" customHeight="1">
      <c r="A50" s="371">
        <v>3.1</v>
      </c>
      <c r="B50" s="368" t="s">
        <v>46</v>
      </c>
      <c r="C50" s="371" t="s">
        <v>32</v>
      </c>
      <c r="D50" s="368"/>
      <c r="E50" s="368"/>
      <c r="F50" s="401"/>
      <c r="G50" s="393"/>
      <c r="H50" s="402">
        <f>G50*E50</f>
        <v>0</v>
      </c>
      <c r="I50" s="369">
        <f>H50*D50</f>
        <v>0</v>
      </c>
      <c r="J50" s="334"/>
      <c r="K50" s="334"/>
      <c r="L50" s="334"/>
      <c r="M50" s="334"/>
      <c r="N50" s="334"/>
      <c r="O50" s="334"/>
      <c r="P50" s="334"/>
      <c r="Q50" s="334"/>
      <c r="R50" s="334"/>
      <c r="S50" s="334"/>
      <c r="T50" s="334"/>
      <c r="U50" s="334"/>
      <c r="V50" s="334"/>
      <c r="W50" s="334"/>
      <c r="X50" s="334"/>
      <c r="Y50" s="334"/>
    </row>
    <row r="51" spans="1:25" ht="30.75" customHeight="1">
      <c r="A51" s="371"/>
      <c r="B51" s="396" t="s">
        <v>47</v>
      </c>
      <c r="C51" s="395"/>
      <c r="D51" s="397"/>
      <c r="E51" s="397"/>
      <c r="F51" s="418"/>
      <c r="G51" s="397"/>
      <c r="H51" s="399"/>
      <c r="I51" s="356">
        <f>I50</f>
        <v>0</v>
      </c>
      <c r="J51" s="334"/>
      <c r="K51" s="334"/>
      <c r="L51" s="334"/>
      <c r="M51" s="334"/>
      <c r="N51" s="334"/>
      <c r="O51" s="334"/>
      <c r="P51" s="334"/>
      <c r="Q51" s="334"/>
      <c r="R51" s="334"/>
      <c r="S51" s="334"/>
      <c r="T51" s="334"/>
      <c r="U51" s="334"/>
      <c r="V51" s="334"/>
      <c r="W51" s="334"/>
      <c r="X51" s="334"/>
      <c r="Y51" s="334"/>
    </row>
    <row r="52" spans="1:25" ht="21" customHeight="1">
      <c r="A52" s="371">
        <v>3.2</v>
      </c>
      <c r="B52" s="368" t="s">
        <v>48</v>
      </c>
      <c r="C52" s="368"/>
      <c r="D52" s="368"/>
      <c r="E52" s="368"/>
      <c r="F52" s="368"/>
      <c r="G52" s="368"/>
      <c r="H52" s="394"/>
      <c r="I52" s="369"/>
      <c r="J52" s="334"/>
      <c r="K52" s="334"/>
      <c r="L52" s="334"/>
      <c r="M52" s="334"/>
      <c r="N52" s="334"/>
      <c r="O52" s="334"/>
      <c r="P52" s="334"/>
      <c r="Q52" s="334"/>
      <c r="R52" s="334"/>
      <c r="S52" s="334"/>
      <c r="T52" s="334"/>
      <c r="U52" s="334"/>
      <c r="V52" s="334"/>
      <c r="W52" s="334"/>
      <c r="X52" s="334"/>
      <c r="Y52" s="334"/>
    </row>
    <row r="53" spans="1:25" ht="21" customHeight="1">
      <c r="A53" s="371"/>
      <c r="B53" s="368" t="s">
        <v>199</v>
      </c>
      <c r="C53" s="371" t="s">
        <v>33</v>
      </c>
      <c r="D53" s="401"/>
      <c r="E53" s="419"/>
      <c r="F53" s="401"/>
      <c r="G53" s="393"/>
      <c r="H53" s="402">
        <f>G53*E53</f>
        <v>0</v>
      </c>
      <c r="I53" s="369">
        <f>H53*D53</f>
        <v>0</v>
      </c>
      <c r="J53" s="334"/>
      <c r="K53" s="334"/>
      <c r="L53" s="334"/>
      <c r="M53" s="334"/>
      <c r="N53" s="334"/>
      <c r="O53" s="334"/>
      <c r="P53" s="334"/>
      <c r="Q53" s="334"/>
      <c r="R53" s="334"/>
      <c r="S53" s="334"/>
      <c r="T53" s="334"/>
      <c r="U53" s="334"/>
      <c r="V53" s="334"/>
      <c r="W53" s="334"/>
      <c r="X53" s="334"/>
      <c r="Y53" s="334"/>
    </row>
    <row r="54" spans="1:25" ht="29.25" customHeight="1">
      <c r="A54" s="371"/>
      <c r="B54" s="368" t="s">
        <v>200</v>
      </c>
      <c r="C54" s="400" t="s">
        <v>34</v>
      </c>
      <c r="D54" s="401"/>
      <c r="E54" s="407"/>
      <c r="F54" s="401"/>
      <c r="G54" s="393"/>
      <c r="H54" s="402">
        <f>G54*E54</f>
        <v>0</v>
      </c>
      <c r="I54" s="369">
        <f>H54*D54</f>
        <v>0</v>
      </c>
      <c r="J54" s="334"/>
      <c r="K54" s="334"/>
      <c r="L54" s="334"/>
      <c r="M54" s="334"/>
      <c r="N54" s="334"/>
      <c r="O54" s="334"/>
      <c r="P54" s="334"/>
      <c r="Q54" s="334"/>
      <c r="R54" s="334"/>
      <c r="S54" s="334"/>
      <c r="T54" s="334"/>
      <c r="U54" s="334"/>
      <c r="V54" s="334"/>
      <c r="W54" s="334"/>
      <c r="X54" s="334"/>
      <c r="Y54" s="334"/>
    </row>
    <row r="55" spans="1:25" ht="29.25" customHeight="1">
      <c r="A55" s="371"/>
      <c r="B55" s="368" t="s">
        <v>208</v>
      </c>
      <c r="C55" s="400" t="s">
        <v>32</v>
      </c>
      <c r="D55" s="401"/>
      <c r="E55" s="408"/>
      <c r="F55" s="401"/>
      <c r="G55" s="393"/>
      <c r="H55" s="402">
        <f>+E55*G55</f>
        <v>0</v>
      </c>
      <c r="I55" s="369">
        <f>+H55*D55</f>
        <v>0</v>
      </c>
      <c r="J55" s="334"/>
      <c r="K55" s="334"/>
      <c r="L55" s="334"/>
      <c r="M55" s="334"/>
      <c r="N55" s="334"/>
      <c r="O55" s="334"/>
      <c r="P55" s="334"/>
      <c r="Q55" s="334"/>
      <c r="R55" s="334"/>
      <c r="S55" s="334"/>
      <c r="T55" s="334"/>
      <c r="U55" s="334"/>
      <c r="V55" s="334"/>
      <c r="W55" s="334"/>
      <c r="X55" s="334"/>
      <c r="Y55" s="334"/>
    </row>
    <row r="56" spans="1:25" ht="21" customHeight="1">
      <c r="A56" s="371"/>
      <c r="B56" s="396" t="s">
        <v>49</v>
      </c>
      <c r="C56" s="400"/>
      <c r="D56" s="401"/>
      <c r="E56" s="368"/>
      <c r="F56" s="413"/>
      <c r="G56" s="401"/>
      <c r="H56" s="414"/>
      <c r="I56" s="399">
        <f>SUM(I53:I55)</f>
        <v>0</v>
      </c>
      <c r="J56" s="334"/>
      <c r="K56" s="334"/>
      <c r="L56" s="334"/>
      <c r="M56" s="334"/>
      <c r="N56" s="334"/>
      <c r="O56" s="334"/>
      <c r="P56" s="334"/>
      <c r="Q56" s="334"/>
      <c r="R56" s="334"/>
      <c r="S56" s="334"/>
      <c r="T56" s="334"/>
      <c r="U56" s="334"/>
      <c r="V56" s="334"/>
      <c r="W56" s="334"/>
      <c r="X56" s="334"/>
      <c r="Y56" s="334"/>
    </row>
    <row r="57" spans="1:25" ht="21" customHeight="1">
      <c r="A57" s="371"/>
      <c r="B57" s="396" t="s">
        <v>50</v>
      </c>
      <c r="C57" s="371"/>
      <c r="D57" s="401"/>
      <c r="E57" s="368"/>
      <c r="F57" s="413"/>
      <c r="G57" s="401"/>
      <c r="H57" s="399"/>
      <c r="I57" s="356">
        <f>I56+I51</f>
        <v>0</v>
      </c>
      <c r="J57" s="334"/>
      <c r="K57" s="334"/>
      <c r="L57" s="334"/>
      <c r="M57" s="334"/>
      <c r="N57" s="334"/>
      <c r="O57" s="334"/>
      <c r="P57" s="334"/>
      <c r="Q57" s="334"/>
      <c r="R57" s="334"/>
      <c r="S57" s="334"/>
      <c r="T57" s="334"/>
      <c r="U57" s="334"/>
      <c r="V57" s="334"/>
      <c r="W57" s="334"/>
      <c r="X57" s="334"/>
      <c r="Y57" s="334"/>
    </row>
    <row r="58" spans="1:25" ht="30.75" customHeight="1">
      <c r="A58" s="368"/>
      <c r="B58" s="409" t="s">
        <v>26</v>
      </c>
      <c r="C58" s="412"/>
      <c r="D58" s="412"/>
      <c r="E58" s="415"/>
      <c r="F58" s="415"/>
      <c r="G58" s="412"/>
      <c r="H58" s="415"/>
      <c r="I58" s="415">
        <f>I57+I48+I34</f>
        <v>0</v>
      </c>
      <c r="J58" s="420"/>
      <c r="K58" s="420"/>
      <c r="L58" s="334"/>
      <c r="M58" s="334"/>
      <c r="N58" s="334"/>
      <c r="O58" s="334"/>
      <c r="P58" s="334"/>
      <c r="Q58" s="334"/>
      <c r="R58" s="334"/>
      <c r="S58" s="334"/>
      <c r="T58" s="334"/>
      <c r="U58" s="334"/>
      <c r="V58" s="334"/>
      <c r="W58" s="334"/>
      <c r="X58" s="334"/>
      <c r="Y58" s="334"/>
    </row>
    <row r="59" spans="1:25" ht="21" customHeight="1">
      <c r="A59" s="334"/>
      <c r="B59" s="334"/>
      <c r="C59" s="334"/>
      <c r="D59" s="334"/>
      <c r="E59" s="334"/>
      <c r="F59" s="334"/>
      <c r="G59" s="334"/>
      <c r="H59" s="334"/>
      <c r="I59" s="334"/>
      <c r="J59" s="334"/>
      <c r="K59" s="334"/>
      <c r="L59" s="334"/>
      <c r="M59" s="334"/>
      <c r="N59" s="334"/>
      <c r="O59" s="334"/>
      <c r="P59" s="334"/>
      <c r="Q59" s="334"/>
      <c r="R59" s="334"/>
      <c r="S59" s="334"/>
      <c r="T59" s="334"/>
      <c r="U59" s="334"/>
      <c r="V59" s="334"/>
      <c r="W59" s="334"/>
      <c r="X59" s="334"/>
      <c r="Y59" s="334"/>
    </row>
    <row r="60" spans="1:25" ht="15.75" customHeight="1">
      <c r="A60" s="379"/>
      <c r="B60" s="379"/>
      <c r="C60" s="379"/>
      <c r="D60" s="379"/>
      <c r="E60" s="379"/>
      <c r="F60" s="379"/>
      <c r="G60" s="379"/>
      <c r="H60" s="379"/>
      <c r="I60" s="379"/>
      <c r="J60" s="379"/>
      <c r="K60" s="379"/>
      <c r="L60" s="379"/>
      <c r="M60" s="379"/>
      <c r="N60" s="379"/>
      <c r="O60" s="379"/>
      <c r="P60" s="379"/>
      <c r="Q60" s="379"/>
      <c r="R60" s="379"/>
      <c r="S60" s="379"/>
      <c r="T60" s="379"/>
      <c r="U60" s="379"/>
      <c r="V60" s="379"/>
      <c r="W60" s="379"/>
      <c r="X60" s="379"/>
      <c r="Y60" s="379"/>
    </row>
    <row r="61" spans="1:25" ht="15.75" customHeight="1">
      <c r="A61" s="379"/>
      <c r="B61" s="379"/>
      <c r="C61" s="379"/>
      <c r="D61" s="379"/>
      <c r="E61" s="379"/>
      <c r="F61" s="379"/>
      <c r="G61" s="379"/>
      <c r="H61" s="379"/>
      <c r="I61" s="379"/>
      <c r="J61" s="379"/>
      <c r="K61" s="379"/>
      <c r="L61" s="379"/>
      <c r="M61" s="379"/>
      <c r="N61" s="379"/>
      <c r="O61" s="379"/>
      <c r="P61" s="379"/>
      <c r="Q61" s="379"/>
      <c r="R61" s="379"/>
      <c r="S61" s="379"/>
      <c r="T61" s="379"/>
      <c r="U61" s="379"/>
      <c r="V61" s="379"/>
      <c r="W61" s="379"/>
      <c r="X61" s="379"/>
      <c r="Y61" s="379"/>
    </row>
  </sheetData>
  <mergeCells count="12">
    <mergeCell ref="I17:I18"/>
    <mergeCell ref="A1:H1"/>
    <mergeCell ref="A4:B4"/>
    <mergeCell ref="G4:J4"/>
    <mergeCell ref="C5:E5"/>
    <mergeCell ref="H5:J5"/>
    <mergeCell ref="C17:D17"/>
    <mergeCell ref="E17:E18"/>
    <mergeCell ref="F17:F18"/>
    <mergeCell ref="G17:G18"/>
    <mergeCell ref="C7:D7"/>
    <mergeCell ref="C16:I16"/>
  </mergeCells>
  <pageMargins left="0.70866141732283461" right="0.70866141732283461" top="0.74803040244969377" bottom="0.74803040244969377" header="0" footer="0"/>
  <pageSetup paperSize="9" scale="36" orientation="portrait" verticalDpi="598" r:id="rId1"/>
  <rowBreaks count="1" manualBreakCount="1">
    <brk id="58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6"/>
  <sheetViews>
    <sheetView zoomScaleNormal="100" workbookViewId="0">
      <selection activeCell="K15" sqref="K15"/>
    </sheetView>
  </sheetViews>
  <sheetFormatPr defaultRowHeight="23"/>
  <cols>
    <col min="11" max="11" width="16.81640625" customWidth="1"/>
    <col min="22" max="22" width="15.26953125" customWidth="1"/>
  </cols>
  <sheetData>
    <row r="1" spans="1:22" s="69" customFormat="1">
      <c r="A1" s="66">
        <v>9</v>
      </c>
      <c r="B1" s="67" t="s">
        <v>116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</row>
    <row r="2" spans="1:22" s="69" customFormat="1">
      <c r="A2" s="68"/>
      <c r="B2" s="70">
        <v>9</v>
      </c>
      <c r="C2" s="68" t="s">
        <v>117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2" s="69" customFormat="1">
      <c r="A3" s="68"/>
      <c r="B3" s="68"/>
      <c r="C3" s="68" t="s">
        <v>118</v>
      </c>
      <c r="D3" s="68"/>
      <c r="E3" s="68"/>
      <c r="F3" s="68"/>
      <c r="G3" s="68"/>
      <c r="H3" s="68"/>
      <c r="I3" s="68" t="s">
        <v>119</v>
      </c>
      <c r="J3" s="68"/>
      <c r="K3" s="71">
        <v>2308.41</v>
      </c>
      <c r="L3" s="68" t="s">
        <v>120</v>
      </c>
      <c r="M3" s="68"/>
      <c r="N3" s="68"/>
      <c r="O3" s="68"/>
      <c r="P3" s="68"/>
      <c r="Q3" s="68"/>
      <c r="R3" s="68"/>
      <c r="S3" s="68"/>
    </row>
    <row r="4" spans="1:22" s="69" customFormat="1">
      <c r="A4" s="68"/>
      <c r="B4" s="68"/>
      <c r="C4" s="68" t="s">
        <v>121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 t="s">
        <v>122</v>
      </c>
      <c r="Q4" s="68"/>
      <c r="R4" s="72">
        <v>125.28</v>
      </c>
      <c r="S4" s="68" t="s">
        <v>106</v>
      </c>
    </row>
    <row r="5" spans="1:22" s="69" customFormat="1">
      <c r="A5" s="68"/>
      <c r="B5" s="68"/>
      <c r="C5" s="68" t="s">
        <v>123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 t="s">
        <v>124</v>
      </c>
      <c r="Q5" s="68"/>
      <c r="R5" s="72">
        <v>368.78</v>
      </c>
      <c r="S5" s="68" t="s">
        <v>105</v>
      </c>
    </row>
    <row r="6" spans="1:22" s="69" customFormat="1">
      <c r="A6" s="68"/>
      <c r="B6" s="68"/>
      <c r="C6" s="68"/>
      <c r="D6" s="68" t="s">
        <v>125</v>
      </c>
      <c r="E6" s="68"/>
      <c r="F6" s="68"/>
      <c r="G6" s="68"/>
      <c r="H6" s="68"/>
      <c r="I6" s="68" t="s">
        <v>119</v>
      </c>
      <c r="J6" s="68" t="s">
        <v>126</v>
      </c>
      <c r="K6" s="68"/>
      <c r="L6" s="68"/>
      <c r="M6" s="68"/>
      <c r="N6" s="68"/>
      <c r="O6" s="68"/>
      <c r="P6" s="68" t="s">
        <v>127</v>
      </c>
      <c r="Q6" s="68"/>
      <c r="R6" s="73">
        <v>139</v>
      </c>
      <c r="S6" s="68" t="s">
        <v>77</v>
      </c>
    </row>
    <row r="7" spans="1:22" s="69" customFormat="1">
      <c r="A7" s="68"/>
      <c r="B7" s="68"/>
      <c r="C7" s="68"/>
      <c r="D7" s="68"/>
      <c r="E7" s="68"/>
      <c r="F7" s="68"/>
      <c r="G7" s="68"/>
      <c r="H7" s="68"/>
      <c r="I7" s="68" t="s">
        <v>119</v>
      </c>
      <c r="J7" s="68"/>
      <c r="K7" s="71">
        <f>+R5*R6</f>
        <v>51260.42</v>
      </c>
      <c r="L7" s="68" t="s">
        <v>77</v>
      </c>
      <c r="M7" s="68"/>
      <c r="N7" s="68"/>
      <c r="O7" s="68"/>
      <c r="P7" s="68"/>
      <c r="Q7" s="68"/>
      <c r="R7" s="68"/>
      <c r="S7" s="68"/>
      <c r="T7" s="68"/>
      <c r="V7" s="68" t="s">
        <v>128</v>
      </c>
    </row>
    <row r="8" spans="1:22" s="69" customFormat="1">
      <c r="A8" s="68"/>
      <c r="B8" s="68"/>
      <c r="C8" s="68" t="s">
        <v>129</v>
      </c>
      <c r="D8" s="68"/>
      <c r="E8" s="68"/>
      <c r="F8" s="68"/>
      <c r="G8" s="68"/>
      <c r="H8" s="68"/>
      <c r="I8" s="68" t="s">
        <v>119</v>
      </c>
      <c r="J8" s="68"/>
      <c r="K8" s="74">
        <f>+V8</f>
        <v>15842.308999999999</v>
      </c>
      <c r="L8" s="68" t="s">
        <v>120</v>
      </c>
      <c r="M8" s="68"/>
      <c r="N8" s="68"/>
      <c r="O8" s="68"/>
      <c r="P8" s="68" t="s">
        <v>130</v>
      </c>
      <c r="Q8" s="68"/>
      <c r="R8" s="68" t="str">
        <f>+'[63]ราคาระยอง 11-68'!F188</f>
        <v>448.60</v>
      </c>
      <c r="S8" s="68" t="s">
        <v>131</v>
      </c>
      <c r="T8" s="75"/>
      <c r="V8" s="76">
        <f>+R8*T11</f>
        <v>15842.308999999999</v>
      </c>
    </row>
    <row r="9" spans="1:22" s="69" customFormat="1">
      <c r="A9" s="68"/>
      <c r="B9" s="68"/>
      <c r="C9" s="68" t="s">
        <v>132</v>
      </c>
      <c r="D9" s="68"/>
      <c r="E9" s="68"/>
      <c r="F9" s="68"/>
      <c r="G9" s="68"/>
      <c r="H9" s="68"/>
      <c r="I9" s="68" t="s">
        <v>119</v>
      </c>
      <c r="J9" s="68"/>
      <c r="K9" s="74">
        <f>+V9</f>
        <v>17822.421050000001</v>
      </c>
      <c r="L9" s="68" t="s">
        <v>120</v>
      </c>
      <c r="M9" s="68"/>
      <c r="N9" s="68"/>
      <c r="O9" s="68"/>
      <c r="P9" s="68" t="s">
        <v>133</v>
      </c>
      <c r="Q9" s="68"/>
      <c r="R9" s="68" t="str">
        <f>+'[63]ราคาระยอง 11-68'!F192</f>
        <v>504.67</v>
      </c>
      <c r="S9" s="68" t="s">
        <v>131</v>
      </c>
      <c r="T9" s="75"/>
      <c r="V9" s="76">
        <f>+R9*T11</f>
        <v>17822.421050000001</v>
      </c>
    </row>
    <row r="10" spans="1:22" s="69" customFormat="1">
      <c r="A10" s="68"/>
      <c r="B10" s="68"/>
      <c r="C10" s="68" t="s">
        <v>134</v>
      </c>
      <c r="D10" s="68"/>
      <c r="E10" s="68"/>
      <c r="F10" s="68"/>
      <c r="G10" s="68"/>
      <c r="H10" s="68"/>
      <c r="I10" s="68" t="s">
        <v>119</v>
      </c>
      <c r="J10" s="68"/>
      <c r="K10" s="71">
        <f>AVERAGE(K8:K9)</f>
        <v>16832.365024999999</v>
      </c>
      <c r="L10" s="68" t="s">
        <v>120</v>
      </c>
      <c r="M10" s="68"/>
      <c r="N10" s="68"/>
      <c r="O10" s="68"/>
      <c r="P10" s="68"/>
      <c r="Q10" s="68"/>
      <c r="R10" s="68"/>
      <c r="S10" s="68"/>
    </row>
    <row r="11" spans="1:22" s="69" customFormat="1">
      <c r="A11" s="68"/>
      <c r="B11" s="68"/>
      <c r="C11" s="68"/>
      <c r="D11" s="68" t="s">
        <v>135</v>
      </c>
      <c r="E11" s="68"/>
      <c r="F11" s="68"/>
      <c r="G11" s="68"/>
      <c r="H11" s="68"/>
      <c r="I11" s="68" t="s">
        <v>119</v>
      </c>
      <c r="J11" s="68" t="s">
        <v>136</v>
      </c>
      <c r="K11" s="68"/>
      <c r="L11" s="68"/>
      <c r="M11" s="68"/>
      <c r="N11" s="68"/>
      <c r="O11" s="68"/>
      <c r="P11" s="68" t="s">
        <v>2</v>
      </c>
      <c r="Q11" s="68"/>
      <c r="R11" s="68" t="s">
        <v>137</v>
      </c>
      <c r="S11" s="68"/>
      <c r="T11" s="69">
        <v>35.314999999999998</v>
      </c>
      <c r="U11" s="69" t="s">
        <v>138</v>
      </c>
    </row>
    <row r="12" spans="1:22" s="69" customFormat="1">
      <c r="A12" s="68"/>
      <c r="B12" s="68"/>
      <c r="C12" s="68"/>
      <c r="D12" s="68"/>
      <c r="E12" s="68"/>
      <c r="F12" s="68"/>
      <c r="G12" s="68"/>
      <c r="H12" s="68"/>
      <c r="I12" s="68" t="s">
        <v>119</v>
      </c>
      <c r="J12" s="68"/>
      <c r="K12" s="71">
        <f>+(R5*0.06/2)*K10</f>
        <v>186223.18721758496</v>
      </c>
      <c r="L12" s="68" t="s">
        <v>77</v>
      </c>
      <c r="M12" s="68"/>
      <c r="N12" s="68"/>
      <c r="O12" s="68"/>
      <c r="P12" s="68"/>
      <c r="Q12" s="68"/>
      <c r="R12" s="68"/>
      <c r="S12" s="68"/>
    </row>
    <row r="13" spans="1:22" s="69" customFormat="1">
      <c r="A13" s="68"/>
      <c r="B13" s="68"/>
      <c r="C13" s="68"/>
      <c r="D13" s="68" t="s">
        <v>53</v>
      </c>
      <c r="E13" s="68"/>
      <c r="F13" s="68"/>
      <c r="G13" s="68"/>
      <c r="H13" s="68"/>
      <c r="I13" s="68" t="s">
        <v>119</v>
      </c>
      <c r="J13" s="68" t="s">
        <v>139</v>
      </c>
      <c r="K13" s="68"/>
      <c r="L13" s="68"/>
      <c r="M13" s="68"/>
      <c r="N13" s="68"/>
      <c r="O13" s="68"/>
      <c r="P13" s="68"/>
      <c r="Q13" s="68"/>
      <c r="R13" s="68"/>
      <c r="S13" s="68"/>
    </row>
    <row r="14" spans="1:22" s="69" customFormat="1">
      <c r="A14" s="68"/>
      <c r="B14" s="68"/>
      <c r="C14" s="68"/>
      <c r="D14" s="68"/>
      <c r="E14" s="68"/>
      <c r="F14" s="68"/>
      <c r="G14" s="68"/>
      <c r="H14" s="68"/>
      <c r="I14" s="68" t="s">
        <v>119</v>
      </c>
      <c r="J14" s="68"/>
      <c r="K14" s="71">
        <f>+(+K7+K12)/R4</f>
        <v>1895.6226629756143</v>
      </c>
      <c r="L14" s="68" t="s">
        <v>120</v>
      </c>
      <c r="M14" s="68"/>
      <c r="N14" s="68"/>
      <c r="O14" s="68"/>
      <c r="P14" s="68"/>
      <c r="Q14" s="68"/>
      <c r="R14" s="68"/>
      <c r="S14" s="68"/>
    </row>
    <row r="15" spans="1:22" s="69" customFormat="1">
      <c r="A15" s="68"/>
      <c r="B15" s="68"/>
      <c r="C15" s="68"/>
      <c r="D15" s="68" t="s">
        <v>140</v>
      </c>
      <c r="E15" s="68"/>
      <c r="F15" s="68"/>
      <c r="G15" s="68"/>
      <c r="H15" s="68"/>
      <c r="I15" s="68" t="s">
        <v>119</v>
      </c>
      <c r="J15" s="68"/>
      <c r="K15" s="71">
        <f>+K3+K14</f>
        <v>4204.0326629756146</v>
      </c>
      <c r="L15" s="68" t="s">
        <v>120</v>
      </c>
      <c r="M15" s="68"/>
      <c r="N15" s="68"/>
      <c r="O15" s="68"/>
      <c r="P15" s="68"/>
      <c r="Q15" s="68"/>
      <c r="R15" s="68"/>
      <c r="S15" s="68"/>
    </row>
    <row r="16" spans="1:22" s="69" customFormat="1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71"/>
      <c r="L16" s="68"/>
      <c r="M16" s="68"/>
      <c r="N16" s="68"/>
      <c r="O16" s="68"/>
      <c r="P16" s="68"/>
      <c r="Q16" s="68"/>
      <c r="R16" s="68"/>
      <c r="S16" s="68"/>
    </row>
    <row r="17" spans="1:19" s="69" customFormat="1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71"/>
      <c r="L17" s="68"/>
      <c r="M17" s="68"/>
      <c r="N17" s="68"/>
      <c r="O17" s="68"/>
      <c r="P17" s="68"/>
      <c r="Q17" s="68"/>
      <c r="R17" s="68"/>
      <c r="S17" s="68"/>
    </row>
    <row r="18" spans="1:19" s="69" customFormat="1">
      <c r="B18" s="77">
        <v>9.1999999999999993</v>
      </c>
      <c r="C18" s="68" t="s">
        <v>141</v>
      </c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</row>
    <row r="19" spans="1:19" s="69" customFormat="1">
      <c r="B19" s="68"/>
      <c r="C19" s="68" t="s">
        <v>142</v>
      </c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9" s="69" customFormat="1">
      <c r="B20" s="68"/>
      <c r="C20" s="68" t="s">
        <v>143</v>
      </c>
      <c r="D20" s="68"/>
      <c r="E20" s="68"/>
      <c r="F20" s="68"/>
      <c r="G20" s="68"/>
      <c r="H20" s="68"/>
      <c r="I20" s="68" t="s">
        <v>119</v>
      </c>
      <c r="J20" s="68"/>
      <c r="K20" s="71">
        <f>+(G21+G22+G23+G24+G25+G26)/6</f>
        <v>20.88618</v>
      </c>
      <c r="L20" s="68" t="s">
        <v>144</v>
      </c>
      <c r="M20" s="68"/>
      <c r="N20" s="68"/>
      <c r="O20" s="78">
        <v>1</v>
      </c>
    </row>
    <row r="21" spans="1:19" s="69" customFormat="1">
      <c r="B21" s="68"/>
      <c r="C21" s="68" t="s">
        <v>145</v>
      </c>
      <c r="D21" s="68"/>
      <c r="E21" s="68" t="str">
        <f>+'[63]ราคาระยอง 11-68'!F29</f>
        <v>21,890.88</v>
      </c>
      <c r="F21" s="68" t="s">
        <v>146</v>
      </c>
      <c r="G21" s="79">
        <f>+E21/1000</f>
        <v>21.890880000000003</v>
      </c>
      <c r="H21" s="68" t="s">
        <v>147</v>
      </c>
      <c r="I21" s="68"/>
      <c r="J21" s="68"/>
      <c r="K21" s="71"/>
      <c r="L21" s="68"/>
      <c r="M21" s="68"/>
      <c r="N21" s="68"/>
      <c r="O21" s="78"/>
    </row>
    <row r="22" spans="1:19" s="69" customFormat="1">
      <c r="B22" s="68"/>
      <c r="C22" s="68" t="s">
        <v>148</v>
      </c>
      <c r="D22" s="68"/>
      <c r="E22" s="68" t="str">
        <f>+'[63]ราคาระยอง 11-68'!F30</f>
        <v>21,290.41</v>
      </c>
      <c r="F22" s="68" t="s">
        <v>146</v>
      </c>
      <c r="G22" s="79">
        <f t="shared" ref="G22:G26" si="0">+E22/1000</f>
        <v>21.290410000000001</v>
      </c>
      <c r="H22" s="68" t="s">
        <v>147</v>
      </c>
      <c r="I22" s="68"/>
      <c r="J22" s="68"/>
      <c r="K22" s="71"/>
      <c r="L22" s="68"/>
      <c r="M22" s="68"/>
      <c r="N22" s="68"/>
      <c r="O22" s="78"/>
    </row>
    <row r="23" spans="1:19" s="69" customFormat="1">
      <c r="B23" s="68"/>
      <c r="C23" s="68" t="s">
        <v>149</v>
      </c>
      <c r="D23" s="68"/>
      <c r="E23" s="68" t="str">
        <f>+'[63]ราคาระยอง 11-68'!F31</f>
        <v>20,662.83</v>
      </c>
      <c r="F23" s="68" t="s">
        <v>146</v>
      </c>
      <c r="G23" s="79">
        <f t="shared" si="0"/>
        <v>20.662830000000003</v>
      </c>
      <c r="H23" s="68" t="s">
        <v>147</v>
      </c>
      <c r="I23" s="68"/>
      <c r="J23" s="68"/>
      <c r="K23" s="71"/>
      <c r="L23" s="68"/>
      <c r="M23" s="68"/>
      <c r="N23" s="68"/>
      <c r="O23" s="78"/>
    </row>
    <row r="24" spans="1:19" s="69" customFormat="1">
      <c r="B24" s="68"/>
      <c r="C24" s="68" t="s">
        <v>150</v>
      </c>
      <c r="D24" s="68"/>
      <c r="E24" s="68" t="str">
        <f>+'[63]ราคาระยอง 11-68'!F32</f>
        <v>20,307.70</v>
      </c>
      <c r="F24" s="68" t="s">
        <v>146</v>
      </c>
      <c r="G24" s="79">
        <f t="shared" si="0"/>
        <v>20.307700000000001</v>
      </c>
      <c r="H24" s="68" t="s">
        <v>147</v>
      </c>
      <c r="I24" s="68"/>
      <c r="J24" s="68"/>
      <c r="K24" s="71"/>
      <c r="L24" s="68"/>
      <c r="M24" s="68"/>
      <c r="N24" s="68"/>
      <c r="O24" s="78"/>
    </row>
    <row r="25" spans="1:19" s="69" customFormat="1">
      <c r="B25" s="68"/>
      <c r="C25" s="68" t="s">
        <v>151</v>
      </c>
      <c r="D25" s="68"/>
      <c r="E25" s="68" t="str">
        <f>+'[63]ราคาระยอง 11-68'!F33</f>
        <v>20,502.27</v>
      </c>
      <c r="F25" s="68" t="s">
        <v>146</v>
      </c>
      <c r="G25" s="79">
        <f t="shared" si="0"/>
        <v>20.502269999999999</v>
      </c>
      <c r="H25" s="68" t="s">
        <v>147</v>
      </c>
      <c r="I25" s="68"/>
      <c r="J25" s="68"/>
      <c r="K25" s="71"/>
      <c r="L25" s="68"/>
      <c r="M25" s="68"/>
      <c r="N25" s="68"/>
      <c r="O25" s="78"/>
    </row>
    <row r="26" spans="1:19" s="69" customFormat="1">
      <c r="B26" s="68"/>
      <c r="C26" s="68" t="s">
        <v>152</v>
      </c>
      <c r="D26" s="68"/>
      <c r="E26" s="68" t="str">
        <f>+'[63]ราคาระยอง 11-68'!F34</f>
        <v>20,662.99</v>
      </c>
      <c r="F26" s="68" t="s">
        <v>146</v>
      </c>
      <c r="G26" s="79">
        <f t="shared" si="0"/>
        <v>20.662990000000001</v>
      </c>
      <c r="H26" s="68" t="s">
        <v>147</v>
      </c>
      <c r="I26" s="68"/>
      <c r="J26" s="68"/>
      <c r="K26" s="71"/>
      <c r="L26" s="68"/>
      <c r="M26" s="68"/>
      <c r="N26" s="68"/>
      <c r="O26" s="78"/>
    </row>
    <row r="27" spans="1:19" s="69" customFormat="1">
      <c r="B27" s="68"/>
      <c r="C27" s="68" t="s">
        <v>153</v>
      </c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1:19" s="69" customFormat="1">
      <c r="B28" s="68"/>
      <c r="C28" s="68"/>
      <c r="D28" s="68" t="s">
        <v>154</v>
      </c>
      <c r="E28" s="68"/>
      <c r="F28" s="68"/>
      <c r="G28" s="68"/>
      <c r="H28" s="68"/>
      <c r="I28" s="68" t="s">
        <v>119</v>
      </c>
      <c r="J28" s="68"/>
      <c r="K28" s="71">
        <f>+K20*0.1</f>
        <v>2.0886179999999999</v>
      </c>
      <c r="L28" s="68" t="s">
        <v>144</v>
      </c>
      <c r="M28" s="68"/>
      <c r="N28" s="68"/>
      <c r="O28" s="78">
        <v>2</v>
      </c>
    </row>
    <row r="29" spans="1:19" s="69" customFormat="1">
      <c r="B29" s="68"/>
      <c r="C29" s="68" t="s">
        <v>155</v>
      </c>
      <c r="D29" s="68"/>
      <c r="E29" s="68"/>
      <c r="F29" s="68"/>
      <c r="G29" s="68"/>
      <c r="H29" s="68"/>
      <c r="I29" s="68"/>
      <c r="J29" s="68"/>
      <c r="K29" s="71">
        <f>+F34</f>
        <v>3.55</v>
      </c>
      <c r="L29" s="68" t="s">
        <v>144</v>
      </c>
      <c r="M29" s="68"/>
      <c r="N29" s="68"/>
      <c r="O29" s="78">
        <v>3</v>
      </c>
    </row>
    <row r="30" spans="1:19" s="69" customFormat="1">
      <c r="B30" s="68"/>
      <c r="C30" s="68"/>
      <c r="D30" s="68" t="s">
        <v>156</v>
      </c>
      <c r="E30" s="68"/>
      <c r="F30" s="68"/>
      <c r="G30" s="68"/>
      <c r="H30" s="68"/>
      <c r="I30" s="68"/>
      <c r="J30" s="68"/>
      <c r="K30" s="71">
        <f>+ROUNDDOWN(K20+K28+K29,2)</f>
        <v>26.52</v>
      </c>
      <c r="L30" s="68" t="s">
        <v>144</v>
      </c>
      <c r="M30" s="68"/>
      <c r="N30" s="68"/>
      <c r="O30" s="68"/>
    </row>
    <row r="31" spans="1:19" s="69" customFormat="1">
      <c r="B31" s="67" t="s">
        <v>157</v>
      </c>
      <c r="C31" s="68" t="s">
        <v>158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1:19" s="69" customFormat="1">
      <c r="B32" s="68"/>
      <c r="C32" s="68" t="s">
        <v>159</v>
      </c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2:15" s="69" customFormat="1">
      <c r="B33" s="68"/>
      <c r="C33" s="68" t="s">
        <v>160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</row>
    <row r="34" spans="2:15" s="69" customFormat="1">
      <c r="B34" s="68"/>
      <c r="C34" s="68" t="s">
        <v>161</v>
      </c>
      <c r="D34" s="68"/>
      <c r="E34" s="68"/>
      <c r="F34" s="80">
        <v>3.55</v>
      </c>
      <c r="G34" s="68" t="s">
        <v>144</v>
      </c>
      <c r="H34" s="68"/>
      <c r="I34" s="68"/>
      <c r="J34" s="68"/>
      <c r="K34" s="68"/>
      <c r="L34" s="68"/>
      <c r="M34" s="68"/>
      <c r="N34" s="68"/>
      <c r="O34" s="68"/>
    </row>
    <row r="35" spans="2:15" s="69" customFormat="1"/>
    <row r="36" spans="2:15" s="69" customFormat="1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Z971"/>
  <sheetViews>
    <sheetView view="pageBreakPreview" zoomScale="55" zoomScaleNormal="100" zoomScaleSheetLayoutView="55" workbookViewId="0">
      <selection activeCell="E6" sqref="E6:F6"/>
    </sheetView>
  </sheetViews>
  <sheetFormatPr defaultColWidth="9.1796875" defaultRowHeight="15" customHeight="1"/>
  <cols>
    <col min="1" max="1" width="11.7265625" style="226" customWidth="1"/>
    <col min="2" max="2" width="51" style="226" customWidth="1"/>
    <col min="3" max="3" width="14.81640625" style="226" customWidth="1"/>
    <col min="4" max="4" width="13.1796875" style="226" customWidth="1"/>
    <col min="5" max="5" width="18.1796875" style="226" customWidth="1"/>
    <col min="6" max="6" width="30.26953125" style="226" customWidth="1"/>
    <col min="7" max="7" width="13.54296875" style="226" hidden="1" customWidth="1"/>
    <col min="8" max="8" width="15" style="226" hidden="1" customWidth="1"/>
    <col min="9" max="9" width="13.7265625" style="226" hidden="1" customWidth="1"/>
    <col min="10" max="10" width="19.453125" style="226" customWidth="1"/>
    <col min="11" max="16384" width="9.1796875" style="226"/>
  </cols>
  <sheetData>
    <row r="1" spans="1:26" ht="54" customHeight="1">
      <c r="A1" s="471" t="s">
        <v>11</v>
      </c>
      <c r="B1" s="471"/>
      <c r="C1" s="471"/>
      <c r="D1" s="471"/>
      <c r="E1" s="471"/>
      <c r="F1" s="471"/>
      <c r="G1" s="471"/>
      <c r="H1" s="471"/>
      <c r="I1" s="471"/>
      <c r="J1" s="471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54" customHeight="1">
      <c r="A2" s="472" t="s">
        <v>219</v>
      </c>
      <c r="B2" s="472"/>
      <c r="C2" s="472"/>
      <c r="D2" s="472"/>
      <c r="E2" s="472"/>
      <c r="F2" s="472"/>
      <c r="G2" s="472"/>
      <c r="H2" s="472"/>
      <c r="I2" s="472"/>
      <c r="J2" s="472"/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54" customHeight="1">
      <c r="A3" s="7" t="s">
        <v>12</v>
      </c>
      <c r="B3" s="8"/>
      <c r="C3" s="9" t="s">
        <v>13</v>
      </c>
      <c r="D3" s="9"/>
      <c r="E3" s="9"/>
      <c r="F3" s="10"/>
      <c r="G3" s="11"/>
      <c r="H3" s="12" t="s">
        <v>176</v>
      </c>
      <c r="I3" s="12"/>
      <c r="J3" s="13" t="s">
        <v>51</v>
      </c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30" customHeight="1" thickBot="1">
      <c r="A4" s="14" t="s">
        <v>212</v>
      </c>
      <c r="B4" s="14"/>
      <c r="C4" s="15"/>
      <c r="D4" s="15"/>
      <c r="E4" s="15"/>
      <c r="F4" s="16"/>
      <c r="G4" s="16"/>
      <c r="H4" s="16"/>
      <c r="I4" s="17"/>
      <c r="J4" s="61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" customHeight="1" thickTop="1" thickBot="1">
      <c r="A5" s="110" t="s">
        <v>52</v>
      </c>
      <c r="B5" s="190"/>
      <c r="C5" s="18"/>
      <c r="D5" s="300"/>
      <c r="E5" s="18"/>
      <c r="F5" s="19"/>
      <c r="G5" s="20"/>
      <c r="H5" s="21"/>
      <c r="I5" s="21"/>
      <c r="J5" s="22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7.75" customHeight="1" thickTop="1">
      <c r="A6" s="23" t="s">
        <v>0</v>
      </c>
      <c r="B6" s="111" t="s">
        <v>1</v>
      </c>
      <c r="C6" s="24" t="s">
        <v>14</v>
      </c>
      <c r="D6" s="473" t="s">
        <v>15</v>
      </c>
      <c r="E6" s="467" t="s">
        <v>16</v>
      </c>
      <c r="F6" s="468"/>
      <c r="G6" s="469" t="s">
        <v>17</v>
      </c>
      <c r="H6" s="470"/>
      <c r="I6" s="23" t="s">
        <v>18</v>
      </c>
      <c r="J6" s="25" t="s">
        <v>2</v>
      </c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1" customHeight="1">
      <c r="A7" s="27"/>
      <c r="B7" s="27"/>
      <c r="C7" s="28"/>
      <c r="D7" s="474"/>
      <c r="E7" s="149" t="s">
        <v>19</v>
      </c>
      <c r="F7" s="29" t="s">
        <v>18</v>
      </c>
      <c r="G7" s="30" t="s">
        <v>19</v>
      </c>
      <c r="H7" s="27" t="s">
        <v>20</v>
      </c>
      <c r="I7" s="27" t="s">
        <v>21</v>
      </c>
      <c r="J7" s="30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21" hidden="1" customHeight="1">
      <c r="A8" s="31">
        <v>1.1000000000000001</v>
      </c>
      <c r="B8" s="32" t="e">
        <f>เหตุผล!#REF!</f>
        <v>#REF!</v>
      </c>
      <c r="C8" s="33" t="s">
        <v>53</v>
      </c>
      <c r="D8" s="150"/>
      <c r="E8" s="31"/>
      <c r="F8" s="29"/>
      <c r="G8" s="29"/>
      <c r="H8" s="99" t="e">
        <f>H15</f>
        <v>#REF!</v>
      </c>
      <c r="I8" s="99" t="e">
        <f>F8+H8</f>
        <v>#REF!</v>
      </c>
      <c r="J8" s="29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21" customHeight="1">
      <c r="A9" s="31">
        <v>1</v>
      </c>
      <c r="B9" s="32" t="str">
        <f>เหตุผล!B23</f>
        <v>งานจราจรและอำนวยความปลอดภัย</v>
      </c>
      <c r="C9" s="33" t="s">
        <v>53</v>
      </c>
      <c r="D9" s="33"/>
      <c r="E9" s="98"/>
      <c r="F9" s="100">
        <f>F23</f>
        <v>65700</v>
      </c>
      <c r="G9" s="225"/>
      <c r="H9" s="225"/>
      <c r="I9" s="100">
        <f>F9+H9</f>
        <v>65700</v>
      </c>
      <c r="J9" s="2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21" customHeight="1">
      <c r="A10" s="191">
        <v>2</v>
      </c>
      <c r="B10" s="122" t="s">
        <v>186</v>
      </c>
      <c r="C10" s="99"/>
      <c r="D10" s="99"/>
      <c r="E10" s="123"/>
      <c r="F10" s="124">
        <f>F25</f>
        <v>50000</v>
      </c>
      <c r="G10" s="225"/>
      <c r="H10" s="225"/>
      <c r="I10" s="100"/>
      <c r="J10" s="225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1" customHeight="1">
      <c r="A11" s="223">
        <v>3</v>
      </c>
      <c r="B11" s="192" t="s">
        <v>188</v>
      </c>
      <c r="C11" s="223"/>
      <c r="D11" s="223"/>
      <c r="E11" s="223"/>
      <c r="F11" s="193">
        <f>F26</f>
        <v>330750</v>
      </c>
      <c r="G11" s="225"/>
      <c r="H11" s="225"/>
      <c r="I11" s="100"/>
      <c r="J11" s="225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21" customHeight="1">
      <c r="A12" s="125"/>
      <c r="B12" s="126" t="s">
        <v>184</v>
      </c>
      <c r="C12" s="125"/>
      <c r="D12" s="125"/>
      <c r="E12" s="224"/>
      <c r="F12" s="127">
        <f>F9+F10+F11</f>
        <v>446450</v>
      </c>
      <c r="G12" s="225"/>
      <c r="H12" s="100" t="e">
        <f>H9+H8</f>
        <v>#REF!</v>
      </c>
      <c r="I12" s="100" t="e">
        <f>SUM(I8:I9)</f>
        <v>#REF!</v>
      </c>
      <c r="J12" s="225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21" customHeight="1">
      <c r="A13" s="31"/>
      <c r="B13" s="34"/>
      <c r="C13" s="31"/>
      <c r="D13" s="31"/>
      <c r="E13" s="128"/>
      <c r="F13" s="225"/>
      <c r="G13" s="225"/>
      <c r="H13" s="225"/>
      <c r="I13" s="225"/>
      <c r="J13" s="225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21" hidden="1" customHeight="1">
      <c r="A14" s="31">
        <v>1.1000000000000001</v>
      </c>
      <c r="B14" s="32" t="e">
        <f>B8</f>
        <v>#REF!</v>
      </c>
      <c r="C14" s="32"/>
      <c r="D14" s="31"/>
      <c r="E14" s="129"/>
      <c r="F14" s="101">
        <f>ROUND(E14*C14,2)</f>
        <v>0</v>
      </c>
      <c r="G14" s="117"/>
      <c r="H14" s="102" t="e">
        <f>เหตุผล!#REF!</f>
        <v>#REF!</v>
      </c>
      <c r="I14" s="103" t="e">
        <f>H14</f>
        <v>#REF!</v>
      </c>
      <c r="J14" s="104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21" hidden="1" customHeight="1">
      <c r="A15" s="31"/>
      <c r="B15" s="36" t="s">
        <v>29</v>
      </c>
      <c r="C15" s="32"/>
      <c r="D15" s="31"/>
      <c r="E15" s="129"/>
      <c r="F15" s="105">
        <f>SUM(F14)</f>
        <v>0</v>
      </c>
      <c r="G15" s="117"/>
      <c r="H15" s="105" t="e">
        <f>SUM(H14)</f>
        <v>#REF!</v>
      </c>
      <c r="I15" s="103" t="e">
        <f>H15</f>
        <v>#REF!</v>
      </c>
      <c r="J15" s="104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21" customHeight="1">
      <c r="A16" s="31">
        <v>1</v>
      </c>
      <c r="B16" s="32" t="str">
        <f>B9</f>
        <v>งานจราจรและอำนวยความปลอดภัย</v>
      </c>
      <c r="C16" s="32"/>
      <c r="D16" s="31"/>
      <c r="E16" s="129"/>
      <c r="F16" s="101"/>
      <c r="G16" s="104"/>
      <c r="H16" s="101"/>
      <c r="I16" s="101"/>
      <c r="J16" s="104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21" customHeight="1">
      <c r="A17" s="31"/>
      <c r="B17" s="51" t="s">
        <v>54</v>
      </c>
      <c r="C17" s="45">
        <v>5</v>
      </c>
      <c r="D17" s="45" t="s">
        <v>55</v>
      </c>
      <c r="E17" s="194">
        <v>710</v>
      </c>
      <c r="F17" s="101">
        <f>เหตุผล!I24</f>
        <v>3550</v>
      </c>
      <c r="G17" s="104"/>
      <c r="H17" s="101"/>
      <c r="I17" s="101">
        <f>H17+F17</f>
        <v>3550</v>
      </c>
      <c r="J17" s="104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21" customHeight="1">
      <c r="A18" s="31"/>
      <c r="B18" s="51" t="s">
        <v>56</v>
      </c>
      <c r="C18" s="45">
        <v>5</v>
      </c>
      <c r="D18" s="45" t="s">
        <v>55</v>
      </c>
      <c r="E18" s="195">
        <v>1970</v>
      </c>
      <c r="F18" s="101">
        <f>เหตุผล!I25</f>
        <v>9850</v>
      </c>
      <c r="G18" s="104"/>
      <c r="H18" s="101"/>
      <c r="I18" s="101">
        <f t="shared" ref="I18:I22" si="0">H18+F18</f>
        <v>9850</v>
      </c>
      <c r="J18" s="104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21" customHeight="1">
      <c r="A19" s="31"/>
      <c r="B19" s="51" t="s">
        <v>57</v>
      </c>
      <c r="C19" s="45">
        <v>5</v>
      </c>
      <c r="D19" s="45" t="s">
        <v>55</v>
      </c>
      <c r="E19" s="195">
        <v>5670</v>
      </c>
      <c r="F19" s="101">
        <f>เหตุผล!I26</f>
        <v>28350</v>
      </c>
      <c r="G19" s="104"/>
      <c r="H19" s="101"/>
      <c r="I19" s="101">
        <f t="shared" si="0"/>
        <v>28350</v>
      </c>
      <c r="J19" s="104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21" customHeight="1">
      <c r="A20" s="31"/>
      <c r="B20" s="51" t="s">
        <v>58</v>
      </c>
      <c r="C20" s="45">
        <v>10</v>
      </c>
      <c r="D20" s="45" t="s">
        <v>55</v>
      </c>
      <c r="E20" s="195">
        <v>200</v>
      </c>
      <c r="F20" s="101">
        <f>เหตุผล!I27</f>
        <v>2000</v>
      </c>
      <c r="G20" s="104"/>
      <c r="H20" s="101"/>
      <c r="I20" s="101">
        <f t="shared" si="0"/>
        <v>2000</v>
      </c>
      <c r="J20" s="104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21" customHeight="1">
      <c r="A21" s="31"/>
      <c r="B21" s="51" t="s">
        <v>59</v>
      </c>
      <c r="C21" s="45">
        <v>10</v>
      </c>
      <c r="D21" s="45" t="s">
        <v>55</v>
      </c>
      <c r="E21" s="195">
        <v>240</v>
      </c>
      <c r="F21" s="101">
        <f>เหตุผล!I28</f>
        <v>2400</v>
      </c>
      <c r="G21" s="104"/>
      <c r="H21" s="101"/>
      <c r="I21" s="101">
        <f t="shared" si="0"/>
        <v>2400</v>
      </c>
      <c r="J21" s="104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1" customHeight="1">
      <c r="A22" s="32"/>
      <c r="B22" s="51" t="s">
        <v>60</v>
      </c>
      <c r="C22" s="196">
        <v>85</v>
      </c>
      <c r="D22" s="196" t="s">
        <v>55</v>
      </c>
      <c r="E22" s="197">
        <v>230</v>
      </c>
      <c r="F22" s="101">
        <f>เหตุผล!I29</f>
        <v>19550</v>
      </c>
      <c r="G22" s="106"/>
      <c r="H22" s="101"/>
      <c r="I22" s="101">
        <f t="shared" si="0"/>
        <v>19550</v>
      </c>
      <c r="J22" s="104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24" customHeight="1">
      <c r="A23" s="112"/>
      <c r="B23" s="147" t="s">
        <v>37</v>
      </c>
      <c r="C23" s="148"/>
      <c r="D23" s="148"/>
      <c r="E23" s="148"/>
      <c r="F23" s="113">
        <f>SUM(F17:F22)</f>
        <v>65700</v>
      </c>
      <c r="G23" s="114"/>
      <c r="H23" s="115"/>
      <c r="I23" s="115">
        <f>H23+F23</f>
        <v>65700</v>
      </c>
      <c r="J23" s="11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20.5">
      <c r="A24" s="119">
        <v>2</v>
      </c>
      <c r="B24" s="117" t="s">
        <v>186</v>
      </c>
      <c r="C24" s="119">
        <v>1</v>
      </c>
      <c r="D24" s="119" t="s">
        <v>179</v>
      </c>
      <c r="E24" s="198">
        <v>50000</v>
      </c>
      <c r="F24" s="101">
        <f>E24</f>
        <v>50000</v>
      </c>
      <c r="G24" s="117"/>
      <c r="H24" s="117"/>
      <c r="I24" s="117"/>
      <c r="J24" s="117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0.5">
      <c r="A25" s="122"/>
      <c r="B25" s="120" t="s">
        <v>45</v>
      </c>
      <c r="C25" s="122"/>
      <c r="D25" s="122"/>
      <c r="E25" s="122"/>
      <c r="F25" s="121">
        <f>F24</f>
        <v>50000</v>
      </c>
      <c r="G25" s="122"/>
      <c r="H25" s="122"/>
      <c r="I25" s="122"/>
      <c r="J25" s="12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s="202" customFormat="1" ht="20.5">
      <c r="A26" s="223">
        <v>3</v>
      </c>
      <c r="B26" s="192" t="s">
        <v>188</v>
      </c>
      <c r="C26" s="223">
        <v>1</v>
      </c>
      <c r="D26" s="223" t="s">
        <v>179</v>
      </c>
      <c r="E26" s="223"/>
      <c r="F26" s="199">
        <f>เหตุผล!G88</f>
        <v>330750</v>
      </c>
      <c r="G26" s="200" t="str">
        <f>[64]เหตุผลฯ!F47</f>
        <v>ธันวาคม 2569</v>
      </c>
      <c r="H26" s="466"/>
      <c r="I26" s="466"/>
      <c r="J26" s="201"/>
    </row>
    <row r="27" spans="1:26" ht="20.5">
      <c r="A27" s="117"/>
      <c r="B27" s="188" t="s">
        <v>50</v>
      </c>
      <c r="C27" s="117"/>
      <c r="D27" s="117"/>
      <c r="E27" s="117"/>
      <c r="F27" s="203">
        <f>F26</f>
        <v>330750</v>
      </c>
      <c r="G27" s="117"/>
      <c r="H27" s="117"/>
      <c r="I27" s="117"/>
      <c r="J27" s="117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5">
      <c r="A28" s="117"/>
      <c r="B28" s="463" t="s">
        <v>211</v>
      </c>
      <c r="C28" s="464"/>
      <c r="D28" s="464"/>
      <c r="E28" s="465"/>
      <c r="F28" s="189">
        <f>SUM(F27+F25+F23)</f>
        <v>446450</v>
      </c>
      <c r="G28" s="117"/>
      <c r="H28" s="117"/>
      <c r="I28" s="117"/>
      <c r="J28" s="117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0.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0.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20.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0.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0.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0.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0.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0.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0.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0.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0.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0.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0.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0.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0.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0.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0.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0.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0.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0.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0.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0.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0.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0.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0.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0.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20.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20.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0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0.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0.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0.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0.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0.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20.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20.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20.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0.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0.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0.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0.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0.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0.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20.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20.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20.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0.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0.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0.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0.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0.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0.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20.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0.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20.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0.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0.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0.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0.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0.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0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20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0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20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0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0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0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0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0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0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20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20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20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0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0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0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0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0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0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20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20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20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0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0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0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0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0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0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20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20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20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0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0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0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2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2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20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0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0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0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0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0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0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20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20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2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2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2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2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20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20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2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2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2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20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20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20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20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20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20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20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20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20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20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20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20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20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20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20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20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20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20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20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20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20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20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20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20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20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20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20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20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20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20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20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20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20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20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20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20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20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20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20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20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20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20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2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20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20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20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20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20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20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20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20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20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20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20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20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20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20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20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20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20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20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20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20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20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20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20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20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20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20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20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20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20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20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20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20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20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20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20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20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20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20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20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20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20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20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20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20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20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20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20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20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20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20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20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20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20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20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20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20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20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20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20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20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20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20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20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20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20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20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20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20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20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20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20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20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20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20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20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20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20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20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20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20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20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20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20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20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20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20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20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20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20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20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20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20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20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20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20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20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20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20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20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20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20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20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20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20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20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20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20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20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20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20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20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20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20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20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20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20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20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20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20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20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20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20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20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20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20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20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20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20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20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20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20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20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20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20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20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20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20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20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20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20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20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20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20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20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20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20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20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20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20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20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20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20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20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20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20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20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20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20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20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20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20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20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20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20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20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20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20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20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20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20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20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20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20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20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20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20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20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20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20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20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20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20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20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20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20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20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20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20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20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20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20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20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20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20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20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20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20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20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20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20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20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20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20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20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20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20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20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20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20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20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20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20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20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20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20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20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20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20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20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20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20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20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20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20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20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20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20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20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20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20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20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20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20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20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20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20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20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20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20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20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20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20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20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20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20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20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20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20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20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20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20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20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20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20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20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20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20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20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20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20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20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20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20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20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20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20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20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20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20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20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20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20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20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20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20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20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20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20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20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20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20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20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20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20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20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20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20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20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20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20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20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20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20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20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20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20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20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20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20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20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20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20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20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20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20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20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20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20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20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20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20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20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20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20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20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20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20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20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20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20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20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20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20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20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20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20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20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20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20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20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20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20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20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20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20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20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20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20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20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20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20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20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20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20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20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20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20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20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20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20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20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20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20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20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20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20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20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20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20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20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20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20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20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20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20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20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20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20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20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20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20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20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20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20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20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20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20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20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20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20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20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20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20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20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20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20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20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20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20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20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20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20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20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20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20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20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20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20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20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20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20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20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20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20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20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20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20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20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20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20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20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20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20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20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20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20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20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20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20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20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20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20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20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20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20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20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20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20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20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20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20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20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20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20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20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20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20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20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20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20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20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20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20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20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20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20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20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20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20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20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20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20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20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20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20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20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20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20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20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20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20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20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20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20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20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20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20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20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20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20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20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20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20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20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20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20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20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20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20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20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20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20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20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20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20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20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20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20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20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20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20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20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20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20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20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20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20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20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20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20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20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20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20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20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20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20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20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20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20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20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20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20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20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20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20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20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20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20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20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20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20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20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20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20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20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20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20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20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20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20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20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20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20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20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20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20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20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20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20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20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20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20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20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20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20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20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20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20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20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20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20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20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20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20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20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20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20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20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20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20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20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20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20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20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20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20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20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20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20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20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20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20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20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20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20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20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20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20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20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20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20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20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20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20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20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20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20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20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20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20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20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20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20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20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20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20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20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20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20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20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20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20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20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20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20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20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20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20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20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20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20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20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20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20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20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20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20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20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20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20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20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20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20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20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20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20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20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20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20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20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20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20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20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20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20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20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20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20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20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20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20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20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20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20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20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20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20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20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20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20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20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20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20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20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20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20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20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20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20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20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20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20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20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20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20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20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20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20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20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20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20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20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20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20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20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20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20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20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20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20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20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20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20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20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20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20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20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20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20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20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20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20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20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20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20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20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20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20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20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20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20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20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20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20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20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20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20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20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20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20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20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20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20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20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20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20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20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20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20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20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20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20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20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20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20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20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20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20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20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20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20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20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20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20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20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20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20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20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20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20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20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20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20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20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20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20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20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20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20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20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20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20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20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20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20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20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20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20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20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20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20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20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20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20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20.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20.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20.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20.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20.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20.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20.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20.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20.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20.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20.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20.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20.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20.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20.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</sheetData>
  <mergeCells count="7">
    <mergeCell ref="B28:E28"/>
    <mergeCell ref="H26:I26"/>
    <mergeCell ref="E6:F6"/>
    <mergeCell ref="G6:H6"/>
    <mergeCell ref="A1:J1"/>
    <mergeCell ref="A2:J2"/>
    <mergeCell ref="D6:D7"/>
  </mergeCells>
  <pageMargins left="1" right="1" top="1" bottom="1" header="0.5" footer="0.5"/>
  <pageSetup paperSize="9" scale="53" fitToHeight="0" orientation="portrait" verticalDpi="597" r:id="rId1"/>
  <colBreaks count="1" manualBreakCount="1">
    <brk id="10" max="22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AC956"/>
  <sheetViews>
    <sheetView view="pageBreakPreview" zoomScale="70" zoomScaleNormal="70" zoomScaleSheetLayoutView="70" workbookViewId="0">
      <selection activeCell="G11" sqref="G11"/>
    </sheetView>
  </sheetViews>
  <sheetFormatPr defaultColWidth="9.1796875" defaultRowHeight="15" customHeight="1"/>
  <cols>
    <col min="1" max="1" width="9.1796875" style="39"/>
    <col min="2" max="3" width="9.1796875" style="39" customWidth="1"/>
    <col min="4" max="4" width="64.26953125" style="39" customWidth="1"/>
    <col min="5" max="5" width="9.1796875" style="39" customWidth="1"/>
    <col min="6" max="6" width="19" style="39" customWidth="1"/>
    <col min="7" max="7" width="16.453125" style="39" customWidth="1"/>
    <col min="8" max="8" width="16.81640625" style="39" customWidth="1"/>
    <col min="9" max="9" width="15.26953125" style="39" customWidth="1"/>
    <col min="10" max="13" width="9.1796875" style="39"/>
    <col min="14" max="14" width="12.1796875" style="39" bestFit="1" customWidth="1"/>
    <col min="15" max="16384" width="9.1796875" style="39"/>
  </cols>
  <sheetData>
    <row r="1" spans="1:29" ht="20.5">
      <c r="A1" s="487" t="s">
        <v>61</v>
      </c>
      <c r="B1" s="487"/>
      <c r="C1" s="487"/>
      <c r="D1" s="487"/>
      <c r="E1" s="487"/>
      <c r="F1" s="487"/>
      <c r="G1" s="487"/>
      <c r="H1" s="487"/>
      <c r="I1" s="487"/>
      <c r="J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0.5">
      <c r="A2" s="485" t="s">
        <v>62</v>
      </c>
      <c r="B2" s="485"/>
      <c r="C2" s="485"/>
      <c r="D2" s="485"/>
      <c r="E2" s="485"/>
      <c r="F2" s="485"/>
      <c r="G2" s="485"/>
      <c r="H2" s="485"/>
      <c r="I2" s="485"/>
      <c r="J2" s="1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0.5">
      <c r="A3" s="485" t="s">
        <v>11</v>
      </c>
      <c r="B3" s="485"/>
      <c r="C3" s="485"/>
      <c r="D3" s="485"/>
      <c r="E3" s="485"/>
      <c r="F3" s="485"/>
      <c r="G3" s="485"/>
      <c r="H3" s="485"/>
      <c r="I3" s="1"/>
      <c r="J3" s="1"/>
      <c r="K3" s="3"/>
      <c r="L3" s="3"/>
      <c r="M3" s="3"/>
      <c r="N3" s="187">
        <f>SUM(I32+I60+G90)</f>
        <v>477701.5</v>
      </c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20.5">
      <c r="A4" s="485" t="s">
        <v>63</v>
      </c>
      <c r="B4" s="485"/>
      <c r="C4" s="485"/>
      <c r="D4" s="485"/>
      <c r="E4" s="485"/>
      <c r="F4" s="485"/>
      <c r="G4" s="485"/>
      <c r="H4" s="485"/>
      <c r="I4" s="485"/>
      <c r="J4" s="1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20.5">
      <c r="A5" s="485" t="s">
        <v>64</v>
      </c>
      <c r="B5" s="485"/>
      <c r="C5" s="485"/>
      <c r="D5" s="485"/>
      <c r="E5" s="485"/>
      <c r="F5" s="485"/>
      <c r="G5" s="485"/>
      <c r="H5" s="485"/>
      <c r="I5" s="485"/>
      <c r="J5" s="1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0.5">
      <c r="A6" s="485" t="s">
        <v>65</v>
      </c>
      <c r="B6" s="485"/>
      <c r="C6" s="485"/>
      <c r="D6" s="485"/>
      <c r="E6" s="485"/>
      <c r="F6" s="485"/>
      <c r="G6" s="485"/>
      <c r="H6" s="485"/>
      <c r="I6" s="485"/>
      <c r="J6" s="1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0.5">
      <c r="A7" s="485" t="s">
        <v>66</v>
      </c>
      <c r="B7" s="485"/>
      <c r="C7" s="485"/>
      <c r="D7" s="485"/>
      <c r="E7" s="485"/>
      <c r="F7" s="485"/>
      <c r="G7" s="485"/>
      <c r="H7" s="485"/>
      <c r="I7" s="485"/>
      <c r="J7" s="1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20.5">
      <c r="A8" s="485" t="s">
        <v>217</v>
      </c>
      <c r="B8" s="485"/>
      <c r="C8" s="485"/>
      <c r="D8" s="485"/>
      <c r="E8" s="485"/>
      <c r="F8" s="485"/>
      <c r="G8" s="485"/>
      <c r="H8" s="485"/>
      <c r="I8" s="485"/>
      <c r="J8" s="1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10" spans="1:29" ht="20.5">
      <c r="A10" s="37" t="s">
        <v>1</v>
      </c>
      <c r="B10" s="486" t="s">
        <v>10</v>
      </c>
      <c r="C10" s="486"/>
      <c r="D10" s="486"/>
      <c r="E10" s="486"/>
      <c r="F10" s="486"/>
      <c r="G10" s="486"/>
      <c r="H10" s="486"/>
      <c r="I10" s="486"/>
      <c r="J10" s="38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ht="20.5">
      <c r="A11" s="484" t="s">
        <v>67</v>
      </c>
      <c r="B11" s="484"/>
      <c r="C11" s="484" t="s">
        <v>68</v>
      </c>
      <c r="D11" s="484"/>
      <c r="E11" s="2"/>
      <c r="F11" s="2"/>
      <c r="G11" s="2"/>
      <c r="H11" s="2"/>
      <c r="I11" s="2"/>
      <c r="J11" s="1"/>
      <c r="K11" s="3"/>
      <c r="L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ht="20.5">
      <c r="A12" s="484" t="s">
        <v>69</v>
      </c>
      <c r="B12" s="484"/>
      <c r="C12" s="221" t="s">
        <v>70</v>
      </c>
      <c r="D12" s="2"/>
      <c r="E12" s="484" t="s">
        <v>71</v>
      </c>
      <c r="F12" s="484"/>
      <c r="G12" s="221"/>
      <c r="H12" s="221"/>
      <c r="I12" s="2"/>
      <c r="J12" s="1"/>
      <c r="K12" s="3"/>
      <c r="L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29" ht="20.5">
      <c r="A13" s="484" t="s">
        <v>72</v>
      </c>
      <c r="B13" s="484"/>
      <c r="C13" s="484" t="s">
        <v>70</v>
      </c>
      <c r="D13" s="484"/>
      <c r="E13" s="2"/>
      <c r="F13" s="2"/>
      <c r="G13" s="2"/>
      <c r="H13" s="2"/>
      <c r="I13" s="2"/>
      <c r="J13" s="1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29" ht="20.5">
      <c r="A14" s="484" t="s">
        <v>73</v>
      </c>
      <c r="B14" s="484"/>
      <c r="C14" s="484" t="s">
        <v>74</v>
      </c>
      <c r="D14" s="484"/>
      <c r="E14" s="221" t="s">
        <v>75</v>
      </c>
      <c r="F14" s="40" t="s">
        <v>216</v>
      </c>
      <c r="G14" s="40"/>
      <c r="H14" s="40"/>
      <c r="I14" s="2"/>
      <c r="J14" s="1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29" ht="20.5">
      <c r="A15" s="46"/>
      <c r="B15" s="46"/>
      <c r="C15" s="46"/>
      <c r="D15" s="46"/>
      <c r="E15" s="46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20.5">
      <c r="A16" s="42">
        <v>1</v>
      </c>
      <c r="B16" s="477" t="s">
        <v>81</v>
      </c>
      <c r="C16" s="477"/>
      <c r="D16" s="477"/>
      <c r="E16" s="46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20.5">
      <c r="A17" s="46"/>
      <c r="B17" s="488" t="s">
        <v>82</v>
      </c>
      <c r="C17" s="488"/>
      <c r="D17" s="488"/>
      <c r="E17" s="64"/>
      <c r="F17" s="65"/>
      <c r="G17" s="65"/>
      <c r="H17" s="65"/>
      <c r="I17" s="6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20.5">
      <c r="A18" s="64"/>
      <c r="B18" s="64"/>
      <c r="C18" s="64"/>
      <c r="D18" s="64"/>
      <c r="E18" s="64"/>
      <c r="F18" s="65"/>
      <c r="G18" s="65"/>
      <c r="H18" s="65"/>
      <c r="I18" s="6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0.5">
      <c r="A19" s="220">
        <v>2</v>
      </c>
      <c r="B19" s="47" t="s">
        <v>83</v>
      </c>
      <c r="C19" s="48"/>
      <c r="D19" s="48"/>
      <c r="E19" s="4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0.5">
      <c r="A20" s="46"/>
      <c r="B20" s="478"/>
      <c r="C20" s="478"/>
      <c r="D20" s="478"/>
      <c r="E20" s="478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7" customHeight="1">
      <c r="A21" s="41" t="s">
        <v>3</v>
      </c>
      <c r="B21" s="479" t="s">
        <v>76</v>
      </c>
      <c r="C21" s="480"/>
      <c r="D21" s="480"/>
      <c r="E21" s="481"/>
      <c r="F21" s="49" t="s">
        <v>14</v>
      </c>
      <c r="G21" s="41" t="s">
        <v>15</v>
      </c>
      <c r="H21" s="295" t="s">
        <v>19</v>
      </c>
      <c r="I21" s="41" t="s">
        <v>53</v>
      </c>
      <c r="J21" s="3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0.5">
      <c r="A22" s="50">
        <v>1</v>
      </c>
      <c r="B22" s="482" t="s">
        <v>4</v>
      </c>
      <c r="C22" s="483"/>
      <c r="D22" s="483"/>
      <c r="E22" s="483"/>
      <c r="F22" s="483"/>
      <c r="G22" s="483"/>
      <c r="H22" s="483"/>
      <c r="I22" s="483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24.75" customHeight="1">
      <c r="A23" s="50">
        <v>1</v>
      </c>
      <c r="B23" s="475" t="s">
        <v>10</v>
      </c>
      <c r="C23" s="476"/>
      <c r="D23" s="476"/>
      <c r="E23" s="476"/>
      <c r="F23" s="476"/>
      <c r="G23" s="476"/>
      <c r="H23" s="476"/>
      <c r="I23" s="47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24.75" customHeight="1">
      <c r="A24" s="43">
        <v>1.1000000000000001</v>
      </c>
      <c r="B24" s="51" t="s">
        <v>54</v>
      </c>
      <c r="C24" s="52"/>
      <c r="D24" s="52"/>
      <c r="E24" s="53"/>
      <c r="F24" s="45">
        <v>5</v>
      </c>
      <c r="G24" s="45" t="s">
        <v>55</v>
      </c>
      <c r="H24" s="54">
        <v>710</v>
      </c>
      <c r="I24" s="35">
        <f t="shared" ref="I24:I29" si="0">ROUND(H24*F24,2)</f>
        <v>3550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.75" customHeight="1">
      <c r="A25" s="44">
        <v>1.2</v>
      </c>
      <c r="B25" s="55" t="s">
        <v>56</v>
      </c>
      <c r="C25" s="222"/>
      <c r="D25" s="222"/>
      <c r="E25" s="56"/>
      <c r="F25" s="45">
        <v>5</v>
      </c>
      <c r="G25" s="45" t="s">
        <v>55</v>
      </c>
      <c r="H25" s="57">
        <v>1970</v>
      </c>
      <c r="I25" s="35">
        <f t="shared" si="0"/>
        <v>9850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.75" customHeight="1">
      <c r="A26" s="43">
        <v>1.3</v>
      </c>
      <c r="B26" s="51" t="s">
        <v>57</v>
      </c>
      <c r="C26" s="52"/>
      <c r="D26" s="52"/>
      <c r="E26" s="53"/>
      <c r="F26" s="45">
        <v>5</v>
      </c>
      <c r="G26" s="45" t="s">
        <v>55</v>
      </c>
      <c r="H26" s="57">
        <v>5670</v>
      </c>
      <c r="I26" s="35">
        <f t="shared" si="0"/>
        <v>28350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24.75" customHeight="1">
      <c r="A27" s="44">
        <v>1.4</v>
      </c>
      <c r="B27" s="55" t="s">
        <v>58</v>
      </c>
      <c r="C27" s="222"/>
      <c r="D27" s="222"/>
      <c r="E27" s="56"/>
      <c r="F27" s="45">
        <v>10</v>
      </c>
      <c r="G27" s="45" t="s">
        <v>55</v>
      </c>
      <c r="H27" s="57">
        <v>200</v>
      </c>
      <c r="I27" s="35">
        <f t="shared" si="0"/>
        <v>2000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24.75" customHeight="1">
      <c r="A28" s="43">
        <v>1.5</v>
      </c>
      <c r="B28" s="51" t="s">
        <v>59</v>
      </c>
      <c r="C28" s="52"/>
      <c r="D28" s="52"/>
      <c r="E28" s="53"/>
      <c r="F28" s="45">
        <v>10</v>
      </c>
      <c r="G28" s="45" t="s">
        <v>55</v>
      </c>
      <c r="H28" s="57">
        <v>240</v>
      </c>
      <c r="I28" s="35">
        <f t="shared" si="0"/>
        <v>2400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24.75" customHeight="1">
      <c r="A29" s="43">
        <v>1.6</v>
      </c>
      <c r="B29" s="51" t="s">
        <v>60</v>
      </c>
      <c r="C29" s="52"/>
      <c r="D29" s="52"/>
      <c r="E29" s="53"/>
      <c r="F29" s="45">
        <v>85</v>
      </c>
      <c r="G29" s="45" t="s">
        <v>55</v>
      </c>
      <c r="H29" s="57">
        <v>230</v>
      </c>
      <c r="I29" s="35">
        <f t="shared" si="0"/>
        <v>19550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20.5">
      <c r="A30" s="46"/>
      <c r="B30" s="3"/>
      <c r="C30" s="63"/>
      <c r="D30" s="3"/>
      <c r="E30" s="3"/>
      <c r="F30" s="59"/>
      <c r="G30" s="59"/>
      <c r="H30" s="59" t="s">
        <v>78</v>
      </c>
      <c r="I30" s="58">
        <f>SUM(I24:I29)</f>
        <v>65700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0.5">
      <c r="A31" s="46"/>
      <c r="B31" s="3"/>
      <c r="C31" s="3"/>
      <c r="D31" s="3"/>
      <c r="E31" s="3"/>
      <c r="F31" s="59"/>
      <c r="G31" s="59"/>
      <c r="H31" s="59" t="s">
        <v>79</v>
      </c>
      <c r="I31" s="62">
        <f>I30*7%</f>
        <v>4599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0.5">
      <c r="A32" s="46"/>
      <c r="B32" s="3"/>
      <c r="C32" s="3"/>
      <c r="D32" s="3"/>
      <c r="E32" s="3"/>
      <c r="F32" s="59"/>
      <c r="G32" s="59"/>
      <c r="H32" s="59" t="s">
        <v>80</v>
      </c>
      <c r="I32" s="58">
        <f>I30+I31</f>
        <v>70299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0.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ht="20.5">
      <c r="A34" s="487" t="s">
        <v>61</v>
      </c>
      <c r="B34" s="487"/>
      <c r="C34" s="487"/>
      <c r="D34" s="487"/>
      <c r="E34" s="487"/>
      <c r="F34" s="487"/>
      <c r="G34" s="487"/>
      <c r="H34" s="487"/>
      <c r="I34" s="487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20.5">
      <c r="A35" s="485" t="s">
        <v>62</v>
      </c>
      <c r="B35" s="485"/>
      <c r="C35" s="485"/>
      <c r="D35" s="485"/>
      <c r="E35" s="485"/>
      <c r="F35" s="485"/>
      <c r="G35" s="485"/>
      <c r="H35" s="485"/>
      <c r="I35" s="48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ht="20.5">
      <c r="A36" s="485" t="s">
        <v>11</v>
      </c>
      <c r="B36" s="485"/>
      <c r="C36" s="485"/>
      <c r="D36" s="485"/>
      <c r="E36" s="485"/>
      <c r="F36" s="485"/>
      <c r="G36" s="485"/>
      <c r="H36" s="485"/>
      <c r="I36" s="1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ht="20.5">
      <c r="A37" s="485" t="s">
        <v>63</v>
      </c>
      <c r="B37" s="485"/>
      <c r="C37" s="485"/>
      <c r="D37" s="485"/>
      <c r="E37" s="485"/>
      <c r="F37" s="485"/>
      <c r="G37" s="485"/>
      <c r="H37" s="485"/>
      <c r="I37" s="48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ht="20.5">
      <c r="A38" s="485" t="s">
        <v>64</v>
      </c>
      <c r="B38" s="485"/>
      <c r="C38" s="485"/>
      <c r="D38" s="485"/>
      <c r="E38" s="485"/>
      <c r="F38" s="485"/>
      <c r="G38" s="485"/>
      <c r="H38" s="485"/>
      <c r="I38" s="48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ht="20.5">
      <c r="A39" s="485" t="s">
        <v>65</v>
      </c>
      <c r="B39" s="485"/>
      <c r="C39" s="485"/>
      <c r="D39" s="485"/>
      <c r="E39" s="485"/>
      <c r="F39" s="485"/>
      <c r="G39" s="485"/>
      <c r="H39" s="485"/>
      <c r="I39" s="48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ht="20.5">
      <c r="A40" s="485" t="s">
        <v>66</v>
      </c>
      <c r="B40" s="485"/>
      <c r="C40" s="485"/>
      <c r="D40" s="485"/>
      <c r="E40" s="485"/>
      <c r="F40" s="485"/>
      <c r="G40" s="485"/>
      <c r="H40" s="485"/>
      <c r="I40" s="48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ht="20.5">
      <c r="A41" s="485" t="s">
        <v>217</v>
      </c>
      <c r="B41" s="485"/>
      <c r="C41" s="485"/>
      <c r="D41" s="485"/>
      <c r="E41" s="485"/>
      <c r="F41" s="485"/>
      <c r="G41" s="485"/>
      <c r="H41" s="485"/>
      <c r="I41" s="48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ht="20.5"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ht="20.5">
      <c r="A43" s="37" t="s">
        <v>1</v>
      </c>
      <c r="B43" s="486" t="s">
        <v>182</v>
      </c>
      <c r="C43" s="486"/>
      <c r="D43" s="486"/>
      <c r="E43" s="486"/>
      <c r="F43" s="486"/>
      <c r="G43" s="486"/>
      <c r="H43" s="486"/>
      <c r="I43" s="486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ht="20.5">
      <c r="A44" s="484" t="s">
        <v>67</v>
      </c>
      <c r="B44" s="484"/>
      <c r="C44" s="484" t="s">
        <v>68</v>
      </c>
      <c r="D44" s="484"/>
      <c r="E44" s="2"/>
      <c r="F44" s="2"/>
      <c r="G44" s="2"/>
      <c r="H44" s="2"/>
      <c r="I44" s="2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ht="20.5">
      <c r="A45" s="484" t="s">
        <v>69</v>
      </c>
      <c r="B45" s="484"/>
      <c r="C45" s="221" t="s">
        <v>70</v>
      </c>
      <c r="D45" s="2"/>
      <c r="E45" s="484" t="s">
        <v>71</v>
      </c>
      <c r="F45" s="484"/>
      <c r="G45" s="221"/>
      <c r="H45" s="221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</row>
    <row r="46" spans="1:29" ht="20.5">
      <c r="A46" s="484" t="s">
        <v>72</v>
      </c>
      <c r="B46" s="484"/>
      <c r="C46" s="484" t="s">
        <v>70</v>
      </c>
      <c r="D46" s="484"/>
      <c r="E46" s="2"/>
      <c r="F46" s="2"/>
      <c r="G46" s="2"/>
      <c r="H46" s="2"/>
      <c r="I46" s="2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</row>
    <row r="47" spans="1:29" ht="20.5">
      <c r="A47" s="484" t="s">
        <v>73</v>
      </c>
      <c r="B47" s="484"/>
      <c r="C47" s="484" t="s">
        <v>74</v>
      </c>
      <c r="D47" s="484"/>
      <c r="E47" s="221" t="s">
        <v>75</v>
      </c>
      <c r="F47" s="40" t="s">
        <v>177</v>
      </c>
      <c r="G47" s="40"/>
      <c r="H47" s="40"/>
      <c r="I47" s="2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</row>
    <row r="48" spans="1:29" ht="20.5">
      <c r="A48" s="46"/>
      <c r="B48" s="46"/>
      <c r="C48" s="46"/>
      <c r="D48" s="46"/>
      <c r="E48" s="46"/>
      <c r="F48" s="1"/>
      <c r="G48" s="1"/>
      <c r="H48" s="1"/>
      <c r="I48" s="1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 spans="1:29" ht="20.5">
      <c r="A49" s="42">
        <v>1</v>
      </c>
      <c r="B49" s="477" t="s">
        <v>81</v>
      </c>
      <c r="C49" s="477"/>
      <c r="D49" s="477"/>
      <c r="E49" s="46"/>
      <c r="F49" s="1"/>
      <c r="G49" s="1"/>
      <c r="H49" s="1"/>
      <c r="I49" s="1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 spans="1:29" ht="20.5">
      <c r="A50" s="46"/>
      <c r="B50" s="65" t="s">
        <v>187</v>
      </c>
      <c r="C50" s="227"/>
      <c r="D50" s="227"/>
      <c r="E50" s="64"/>
      <c r="F50" s="65"/>
      <c r="G50" s="65"/>
      <c r="H50" s="65"/>
      <c r="I50" s="6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29" ht="20.5">
      <c r="A51" s="64"/>
      <c r="B51" s="64"/>
      <c r="C51" s="64"/>
      <c r="D51" s="64"/>
      <c r="E51" s="64"/>
      <c r="F51" s="65"/>
      <c r="G51" s="65"/>
      <c r="H51" s="65"/>
      <c r="I51" s="6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29" ht="20.5">
      <c r="A52" s="220">
        <v>2</v>
      </c>
      <c r="B52" s="47" t="s">
        <v>83</v>
      </c>
      <c r="C52" s="48"/>
      <c r="D52" s="48"/>
      <c r="E52" s="48"/>
      <c r="F52" s="1"/>
      <c r="G52" s="1"/>
      <c r="H52" s="1"/>
      <c r="I52" s="1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 spans="1:29" ht="20.5">
      <c r="A53" s="46"/>
      <c r="B53" s="478"/>
      <c r="C53" s="478"/>
      <c r="D53" s="478"/>
      <c r="E53" s="478"/>
      <c r="F53" s="1"/>
      <c r="G53" s="1"/>
      <c r="H53" s="1"/>
      <c r="I53" s="1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 spans="1:29" ht="20.5">
      <c r="A54" s="41" t="s">
        <v>3</v>
      </c>
      <c r="B54" s="479" t="s">
        <v>76</v>
      </c>
      <c r="C54" s="480"/>
      <c r="D54" s="480"/>
      <c r="E54" s="481"/>
      <c r="F54" s="49" t="s">
        <v>14</v>
      </c>
      <c r="G54" s="41" t="s">
        <v>15</v>
      </c>
      <c r="H54" s="295" t="s">
        <v>19</v>
      </c>
      <c r="I54" s="41" t="s">
        <v>53</v>
      </c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 spans="1:29" ht="20.5">
      <c r="A55" s="50">
        <v>1</v>
      </c>
      <c r="B55" s="482" t="s">
        <v>4</v>
      </c>
      <c r="C55" s="483"/>
      <c r="D55" s="483"/>
      <c r="E55" s="483"/>
      <c r="F55" s="483"/>
      <c r="G55" s="483"/>
      <c r="H55" s="483"/>
      <c r="I55" s="48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 spans="1:29" ht="20.5">
      <c r="A56" s="50">
        <v>1</v>
      </c>
      <c r="B56" s="475" t="s">
        <v>186</v>
      </c>
      <c r="C56" s="476"/>
      <c r="D56" s="476"/>
      <c r="E56" s="476"/>
      <c r="F56" s="476"/>
      <c r="G56" s="476"/>
      <c r="H56" s="476"/>
      <c r="I56" s="476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 spans="1:29" ht="20.5">
      <c r="A57" s="43"/>
      <c r="B57" s="51" t="s">
        <v>186</v>
      </c>
      <c r="C57" s="52"/>
      <c r="D57" s="52"/>
      <c r="E57" s="53"/>
      <c r="F57" s="45">
        <v>1</v>
      </c>
      <c r="G57" s="45" t="s">
        <v>183</v>
      </c>
      <c r="H57" s="118">
        <f>'ปร.4 พ'!F24</f>
        <v>50000</v>
      </c>
      <c r="I57" s="35">
        <f t="shared" ref="I57" si="1">ROUND(H57*F57,2)</f>
        <v>50000</v>
      </c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 spans="1:29" ht="20.5">
      <c r="A58" s="46"/>
      <c r="B58" s="3"/>
      <c r="C58" s="63"/>
      <c r="D58" s="3"/>
      <c r="E58" s="3"/>
      <c r="F58" s="59"/>
      <c r="G58" s="59"/>
      <c r="H58" s="59" t="s">
        <v>78</v>
      </c>
      <c r="I58" s="58">
        <f>SUM(I57:I57)</f>
        <v>50000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 spans="1:29" ht="20.5">
      <c r="A59" s="46"/>
      <c r="B59" s="3"/>
      <c r="C59" s="3"/>
      <c r="D59" s="3"/>
      <c r="E59" s="3"/>
      <c r="F59" s="59"/>
      <c r="G59" s="59"/>
      <c r="H59" s="59" t="s">
        <v>79</v>
      </c>
      <c r="I59" s="62">
        <f>I58*7%</f>
        <v>3500.0000000000005</v>
      </c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</row>
    <row r="60" spans="1:29" ht="20.5">
      <c r="A60" s="46"/>
      <c r="B60" s="3"/>
      <c r="C60" s="3"/>
      <c r="D60" s="3"/>
      <c r="E60" s="3"/>
      <c r="F60" s="59"/>
      <c r="G60" s="59"/>
      <c r="H60" s="59" t="s">
        <v>80</v>
      </c>
      <c r="I60" s="58">
        <f>I58+I59</f>
        <v>53500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</row>
    <row r="61" spans="1:29" ht="20.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</row>
    <row r="62" spans="1:29" ht="20.5">
      <c r="A62" s="487" t="s">
        <v>61</v>
      </c>
      <c r="B62" s="489"/>
      <c r="C62" s="489"/>
      <c r="D62" s="489"/>
      <c r="E62" s="489"/>
      <c r="F62" s="489"/>
      <c r="G62" s="489"/>
      <c r="H62" s="489"/>
      <c r="I62" s="48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</row>
    <row r="63" spans="1:29" ht="20.5">
      <c r="A63" s="485" t="s">
        <v>62</v>
      </c>
      <c r="B63" s="489"/>
      <c r="C63" s="489"/>
      <c r="D63" s="489"/>
      <c r="E63" s="489"/>
      <c r="F63" s="489"/>
      <c r="G63" s="489"/>
      <c r="H63" s="489"/>
      <c r="I63" s="489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</row>
    <row r="64" spans="1:29" ht="20.5">
      <c r="A64" s="485" t="s">
        <v>11</v>
      </c>
      <c r="B64" s="489"/>
      <c r="C64" s="489"/>
      <c r="D64" s="489"/>
      <c r="E64" s="489"/>
      <c r="F64" s="489"/>
      <c r="G64" s="489"/>
      <c r="H64" s="489"/>
      <c r="I64" s="1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29" ht="20.5">
      <c r="A65" s="485" t="s">
        <v>63</v>
      </c>
      <c r="B65" s="489"/>
      <c r="C65" s="489"/>
      <c r="D65" s="489"/>
      <c r="E65" s="489"/>
      <c r="F65" s="489"/>
      <c r="G65" s="489"/>
      <c r="H65" s="489"/>
      <c r="I65" s="48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29" ht="20.5">
      <c r="A66" s="485" t="s">
        <v>64</v>
      </c>
      <c r="B66" s="489"/>
      <c r="C66" s="489"/>
      <c r="D66" s="489"/>
      <c r="E66" s="489"/>
      <c r="F66" s="489"/>
      <c r="G66" s="489"/>
      <c r="H66" s="489"/>
      <c r="I66" s="48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</row>
    <row r="67" spans="1:29" ht="20.5">
      <c r="A67" s="485" t="s">
        <v>65</v>
      </c>
      <c r="B67" s="489"/>
      <c r="C67" s="489"/>
      <c r="D67" s="489"/>
      <c r="E67" s="489"/>
      <c r="F67" s="489"/>
      <c r="G67" s="489"/>
      <c r="H67" s="489"/>
      <c r="I67" s="48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</row>
    <row r="68" spans="1:29" ht="20.5">
      <c r="A68" s="485" t="s">
        <v>66</v>
      </c>
      <c r="B68" s="489"/>
      <c r="C68" s="489"/>
      <c r="D68" s="489"/>
      <c r="E68" s="489"/>
      <c r="F68" s="489"/>
      <c r="G68" s="489"/>
      <c r="H68" s="489"/>
      <c r="I68" s="48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</row>
    <row r="69" spans="1:29" ht="20.5">
      <c r="A69" s="485" t="s">
        <v>217</v>
      </c>
      <c r="B69" s="489"/>
      <c r="C69" s="489"/>
      <c r="D69" s="489"/>
      <c r="E69" s="489"/>
      <c r="F69" s="489"/>
      <c r="G69" s="489"/>
      <c r="H69" s="489"/>
      <c r="I69" s="48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</row>
    <row r="70" spans="1:29" s="202" customFormat="1" ht="20.5"/>
    <row r="71" spans="1:29" s="202" customFormat="1" ht="20.5">
      <c r="B71" s="202" t="s">
        <v>189</v>
      </c>
    </row>
    <row r="72" spans="1:29" s="202" customFormat="1" ht="20.5">
      <c r="B72" s="228" t="s">
        <v>190</v>
      </c>
      <c r="C72" s="228"/>
      <c r="D72" s="228"/>
      <c r="E72" s="228"/>
      <c r="F72" s="228"/>
      <c r="G72" s="228"/>
    </row>
    <row r="73" spans="1:29" s="202" customFormat="1" ht="20.5">
      <c r="A73" s="228"/>
      <c r="B73" s="228"/>
      <c r="C73" s="228"/>
      <c r="D73" s="228"/>
      <c r="E73" s="228"/>
      <c r="F73" s="228"/>
      <c r="G73" s="228"/>
    </row>
    <row r="74" spans="1:29" s="202" customFormat="1" ht="20.5">
      <c r="A74" s="228"/>
      <c r="B74" s="228"/>
      <c r="C74" s="228"/>
      <c r="D74" s="228"/>
      <c r="E74" s="228"/>
      <c r="F74" s="228"/>
      <c r="G74" s="228"/>
    </row>
    <row r="75" spans="1:29" s="202" customFormat="1" ht="20.5">
      <c r="B75" s="202" t="s">
        <v>191</v>
      </c>
    </row>
    <row r="76" spans="1:29" s="202" customFormat="1" ht="20.5">
      <c r="B76" s="228" t="s">
        <v>201</v>
      </c>
      <c r="C76" s="228"/>
      <c r="D76" s="228"/>
      <c r="E76" s="228"/>
      <c r="F76" s="228"/>
      <c r="G76" s="228"/>
    </row>
    <row r="77" spans="1:29" s="202" customFormat="1" ht="20.5">
      <c r="A77" s="228" t="s">
        <v>192</v>
      </c>
      <c r="B77" s="228"/>
      <c r="C77" s="228"/>
      <c r="D77" s="228"/>
      <c r="E77" s="228"/>
      <c r="F77" s="228"/>
      <c r="G77" s="228"/>
    </row>
    <row r="78" spans="1:29" s="202" customFormat="1" ht="20.5">
      <c r="A78" s="228"/>
      <c r="B78" s="228"/>
      <c r="C78" s="228"/>
      <c r="D78" s="228"/>
      <c r="E78" s="228"/>
      <c r="F78" s="228"/>
      <c r="G78" s="228"/>
    </row>
    <row r="79" spans="1:29" s="202" customFormat="1" ht="21" thickBot="1"/>
    <row r="80" spans="1:29" s="202" customFormat="1" ht="21.5" thickTop="1" thickBot="1">
      <c r="B80" s="229" t="s">
        <v>3</v>
      </c>
      <c r="C80" s="230" t="s">
        <v>76</v>
      </c>
      <c r="D80" s="230"/>
      <c r="E80" s="230"/>
      <c r="F80" s="230"/>
      <c r="G80" s="230" t="s">
        <v>215</v>
      </c>
    </row>
    <row r="81" spans="1:29" s="202" customFormat="1" ht="21.5" thickTop="1" thickBot="1">
      <c r="B81" s="231">
        <v>1</v>
      </c>
      <c r="C81" s="232" t="s">
        <v>205</v>
      </c>
      <c r="D81" s="232"/>
      <c r="E81" s="232"/>
      <c r="F81" s="232"/>
      <c r="G81" s="233">
        <f>1225*270</f>
        <v>330750</v>
      </c>
      <c r="N81" s="229" t="s">
        <v>2</v>
      </c>
    </row>
    <row r="82" spans="1:29" s="202" customFormat="1" ht="21" thickTop="1">
      <c r="B82" s="219"/>
      <c r="C82" s="235"/>
      <c r="D82" s="235"/>
      <c r="E82" s="235"/>
      <c r="F82" s="235"/>
      <c r="G82" s="236"/>
      <c r="N82" s="234"/>
    </row>
    <row r="83" spans="1:29" s="202" customFormat="1" ht="20.5">
      <c r="B83" s="219"/>
      <c r="C83" s="235"/>
      <c r="D83" s="235"/>
      <c r="E83" s="235"/>
      <c r="F83" s="235"/>
      <c r="G83" s="236"/>
      <c r="N83" s="201"/>
    </row>
    <row r="84" spans="1:29" s="202" customFormat="1" ht="20.5">
      <c r="B84" s="219"/>
      <c r="C84" s="235"/>
      <c r="D84" s="235"/>
      <c r="E84" s="235"/>
      <c r="F84" s="235"/>
      <c r="G84" s="236"/>
      <c r="N84" s="201"/>
    </row>
    <row r="85" spans="1:29" s="202" customFormat="1" ht="20.5">
      <c r="B85" s="219"/>
      <c r="C85" s="235"/>
      <c r="D85" s="235"/>
      <c r="E85" s="235"/>
      <c r="F85" s="235"/>
      <c r="G85" s="236"/>
      <c r="N85" s="201"/>
    </row>
    <row r="86" spans="1:29" s="202" customFormat="1" ht="20.5">
      <c r="B86" s="219"/>
      <c r="C86" s="235"/>
      <c r="D86" s="235"/>
      <c r="E86" s="235"/>
      <c r="F86" s="235"/>
      <c r="G86" s="236"/>
      <c r="N86" s="201"/>
    </row>
    <row r="87" spans="1:29" s="202" customFormat="1" ht="24" customHeight="1" thickBot="1">
      <c r="B87" s="237"/>
      <c r="C87" s="238"/>
      <c r="D87" s="238"/>
      <c r="E87" s="238"/>
      <c r="F87" s="238"/>
      <c r="G87" s="239"/>
      <c r="N87" s="201"/>
    </row>
    <row r="88" spans="1:29" s="202" customFormat="1" ht="21.5" thickTop="1" thickBot="1">
      <c r="F88" s="240" t="s">
        <v>78</v>
      </c>
      <c r="G88" s="241">
        <f>SUM(G81:G87)</f>
        <v>330750</v>
      </c>
      <c r="N88" s="237"/>
    </row>
    <row r="89" spans="1:29" s="202" customFormat="1" ht="21" thickTop="1">
      <c r="F89" s="240" t="s">
        <v>79</v>
      </c>
      <c r="G89" s="243">
        <f>G88*7%</f>
        <v>23152.500000000004</v>
      </c>
      <c r="N89" s="242"/>
    </row>
    <row r="90" spans="1:29" s="202" customFormat="1" ht="21" thickBot="1">
      <c r="E90" s="245"/>
      <c r="F90" s="240" t="s">
        <v>80</v>
      </c>
      <c r="G90" s="246">
        <f>G88+G89</f>
        <v>353902.5</v>
      </c>
      <c r="N90" s="244"/>
    </row>
    <row r="91" spans="1:29" ht="21.5" thickTop="1" thickBo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247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1:29" ht="21" thickTop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1:29" ht="20.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1:29" ht="20.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1:29" ht="20.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1:29" ht="20.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1:29" ht="20.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1:29" ht="20.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1:29" ht="20.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1:29" ht="20.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1:29" ht="20.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1:29" ht="20.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1:29" ht="20.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1:29" ht="20.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1:29" ht="20.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1:29" ht="20.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1:29" ht="20.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1:29" ht="20.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1:29" ht="20.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1:29" ht="20.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1:29" ht="20.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ht="20.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ht="20.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ht="20.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ht="20.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ht="20.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1:29" ht="20.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1:29" ht="20.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ht="20.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ht="20.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ht="20.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</row>
    <row r="122" spans="1:29" ht="20.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</row>
    <row r="123" spans="1:29" ht="20.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</row>
    <row r="124" spans="1:29" ht="20.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</row>
    <row r="125" spans="1:29" ht="20.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</row>
    <row r="126" spans="1:29" ht="20.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  <row r="127" spans="1:29" ht="20.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</row>
    <row r="128" spans="1:29" ht="20.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</row>
    <row r="129" spans="1:29" ht="20.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</row>
    <row r="130" spans="1:29" ht="20.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</row>
    <row r="131" spans="1:29" ht="20.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</row>
    <row r="132" spans="1:29" ht="20.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</row>
    <row r="133" spans="1:29" ht="20.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</row>
    <row r="134" spans="1:29" ht="20.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</row>
    <row r="135" spans="1:29" ht="20.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</row>
    <row r="136" spans="1:29" ht="20.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</row>
    <row r="137" spans="1:29" ht="20.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</row>
    <row r="138" spans="1:29" ht="20.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</row>
    <row r="139" spans="1:29" ht="20.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</row>
    <row r="140" spans="1:29" ht="20.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</row>
    <row r="141" spans="1:29" ht="20.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</row>
    <row r="142" spans="1:29" ht="20.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</row>
    <row r="143" spans="1:29" ht="20.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</row>
    <row r="144" spans="1:29" ht="20.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</row>
    <row r="145" spans="1:29" ht="20.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ht="20.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</row>
    <row r="147" spans="1:29" ht="20.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ht="20.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</row>
    <row r="149" spans="1:29" ht="20.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</row>
    <row r="150" spans="1:29" ht="20.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</row>
    <row r="151" spans="1:29" ht="20.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ht="20.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</row>
    <row r="153" spans="1:29" ht="20.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</row>
    <row r="154" spans="1:29" ht="20.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</row>
    <row r="155" spans="1:29" ht="20.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</row>
    <row r="156" spans="1:29" ht="20.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</row>
    <row r="157" spans="1:29" ht="20.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</row>
    <row r="158" spans="1:29" ht="20.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</row>
    <row r="159" spans="1:29" ht="20.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</row>
    <row r="160" spans="1:29" ht="20.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ht="20.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</row>
    <row r="162" spans="1:29" ht="20.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</row>
    <row r="163" spans="1:29" ht="20.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</row>
    <row r="164" spans="1:29" ht="20.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</row>
    <row r="165" spans="1:29" ht="20.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</row>
    <row r="166" spans="1:29" ht="20.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</row>
    <row r="167" spans="1:29" ht="20.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</row>
    <row r="168" spans="1:29" ht="20.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ht="20.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</row>
    <row r="170" spans="1:29" ht="20.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ht="20.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</row>
    <row r="172" spans="1:29" ht="20.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</row>
    <row r="173" spans="1:29" ht="20.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</row>
    <row r="174" spans="1:29" ht="20.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ht="20.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</row>
    <row r="176" spans="1:29" ht="20.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</row>
    <row r="177" spans="1:29" ht="20.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</row>
    <row r="178" spans="1:29" ht="20.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</row>
    <row r="179" spans="1:29" ht="20.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</row>
    <row r="180" spans="1:29" ht="20.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</row>
    <row r="181" spans="1:29" ht="20.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ht="20.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</row>
    <row r="183" spans="1:29" ht="20.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</row>
    <row r="184" spans="1:29" ht="20.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</row>
    <row r="185" spans="1:29" ht="20.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ht="20.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</row>
    <row r="187" spans="1:29" ht="20.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</row>
    <row r="188" spans="1:29" ht="20.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</row>
    <row r="189" spans="1:29" ht="20.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</row>
    <row r="190" spans="1:29" ht="20.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</row>
    <row r="191" spans="1:29" ht="20.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</row>
    <row r="192" spans="1:29" ht="20.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</row>
    <row r="193" spans="1:29" ht="20.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</row>
    <row r="194" spans="1:29" ht="20.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</row>
    <row r="195" spans="1:29" ht="20.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</row>
    <row r="196" spans="1:29" ht="20.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</row>
    <row r="197" spans="1:29" ht="20.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</row>
    <row r="198" spans="1:29" ht="20.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ht="20.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</row>
    <row r="200" spans="1:29" ht="20.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</row>
    <row r="201" spans="1:29" ht="20.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</row>
    <row r="202" spans="1:29" ht="20.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</row>
    <row r="203" spans="1:29" ht="20.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</row>
    <row r="204" spans="1:29" ht="20.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</row>
    <row r="205" spans="1:29" ht="20.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</row>
    <row r="206" spans="1:29" ht="20.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</row>
    <row r="207" spans="1:29" ht="20.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</row>
    <row r="208" spans="1:29" ht="20.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</row>
    <row r="209" spans="1:29" ht="20.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</row>
    <row r="210" spans="1:29" ht="20.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</row>
    <row r="211" spans="1:29" ht="20.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</row>
    <row r="212" spans="1:29" ht="20.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</row>
    <row r="213" spans="1:29" ht="20.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</row>
    <row r="214" spans="1:29" ht="20.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</row>
    <row r="215" spans="1:29" ht="20.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</row>
    <row r="216" spans="1:29" ht="20.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</row>
    <row r="217" spans="1:29" ht="20.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</row>
    <row r="218" spans="1:29" ht="20.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</row>
    <row r="219" spans="1:29" ht="20.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</row>
    <row r="220" spans="1:29" ht="20.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</row>
    <row r="221" spans="1:29" ht="20.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</row>
    <row r="222" spans="1:29" ht="20.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</row>
    <row r="223" spans="1:29" ht="20.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</row>
    <row r="224" spans="1:29" ht="20.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</row>
    <row r="225" spans="1:29" ht="20.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</row>
    <row r="226" spans="1:29" ht="20.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</row>
    <row r="227" spans="1:29" ht="20.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</row>
    <row r="228" spans="1:29" ht="20.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</row>
    <row r="229" spans="1:29" ht="20.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</row>
    <row r="230" spans="1:29" ht="20.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</row>
    <row r="231" spans="1:29" ht="20.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</row>
    <row r="232" spans="1:29" ht="20.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</row>
    <row r="233" spans="1:29" ht="20.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</row>
    <row r="234" spans="1:29" ht="20.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</row>
    <row r="235" spans="1:29" ht="20.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</row>
    <row r="236" spans="1:29" ht="20.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</row>
    <row r="237" spans="1:29" ht="20.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</row>
    <row r="238" spans="1:29" ht="20.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</row>
    <row r="239" spans="1:29" ht="20.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</row>
    <row r="240" spans="1:29" ht="20.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</row>
    <row r="241" spans="1:29" ht="20.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</row>
    <row r="242" spans="1:29" ht="20.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</row>
    <row r="243" spans="1:29" ht="20.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</row>
    <row r="244" spans="1:29" ht="20.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</row>
    <row r="245" spans="1:29" ht="20.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</row>
    <row r="246" spans="1:29" ht="20.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</row>
    <row r="247" spans="1:29" ht="20.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</row>
    <row r="248" spans="1:29" ht="20.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</row>
    <row r="249" spans="1:29" ht="20.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</row>
    <row r="250" spans="1:29" ht="20.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</row>
    <row r="251" spans="1:29" ht="20.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</row>
    <row r="252" spans="1:29" ht="20.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</row>
    <row r="253" spans="1:29" ht="20.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</row>
    <row r="254" spans="1:29" ht="20.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</row>
    <row r="255" spans="1:29" ht="20.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</row>
    <row r="256" spans="1:29" ht="20.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</row>
    <row r="257" spans="1:29" ht="20.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</row>
    <row r="258" spans="1:29" ht="20.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</row>
    <row r="259" spans="1:29" ht="20.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</row>
    <row r="260" spans="1:29" ht="20.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</row>
    <row r="261" spans="1:29" ht="20.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</row>
    <row r="262" spans="1:29" ht="20.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</row>
    <row r="263" spans="1:29" ht="20.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</row>
    <row r="264" spans="1:29" ht="20.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</row>
    <row r="265" spans="1:29" ht="20.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</row>
    <row r="266" spans="1:29" ht="20.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</row>
    <row r="267" spans="1:29" ht="20.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</row>
    <row r="268" spans="1:29" ht="20.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</row>
    <row r="269" spans="1:29" ht="20.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</row>
    <row r="270" spans="1:29" ht="20.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</row>
    <row r="271" spans="1:29" ht="20.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</row>
    <row r="272" spans="1:29" ht="20.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</row>
    <row r="273" spans="1:29" ht="20.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</row>
    <row r="274" spans="1:29" ht="20.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</row>
    <row r="275" spans="1:29" ht="20.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</row>
    <row r="276" spans="1:29" ht="20.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</row>
    <row r="277" spans="1:29" ht="20.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</row>
    <row r="278" spans="1:29" ht="20.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</row>
    <row r="279" spans="1:29" ht="20.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</row>
    <row r="280" spans="1:29" ht="20.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</row>
    <row r="281" spans="1:29" ht="20.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</row>
    <row r="282" spans="1:29" ht="20.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</row>
    <row r="283" spans="1:29" ht="20.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</row>
    <row r="284" spans="1:29" ht="20.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</row>
    <row r="285" spans="1:29" ht="20.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</row>
    <row r="286" spans="1:29" ht="20.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</row>
    <row r="287" spans="1:29" ht="20.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</row>
    <row r="288" spans="1:29" ht="20.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</row>
    <row r="289" spans="1:29" ht="20.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</row>
    <row r="290" spans="1:29" ht="20.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</row>
    <row r="291" spans="1:29" ht="20.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</row>
    <row r="292" spans="1:29" ht="20.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</row>
    <row r="293" spans="1:29" ht="20.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</row>
    <row r="294" spans="1:29" ht="20.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</row>
    <row r="295" spans="1:29" ht="20.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</row>
    <row r="296" spans="1:29" ht="20.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</row>
    <row r="297" spans="1:29" ht="20.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</row>
    <row r="298" spans="1:29" ht="20.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</row>
    <row r="299" spans="1:29" ht="20.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</row>
    <row r="300" spans="1:29" ht="20.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</row>
    <row r="301" spans="1:29" ht="20.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</row>
    <row r="302" spans="1:29" ht="20.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</row>
    <row r="303" spans="1:29" ht="20.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</row>
    <row r="304" spans="1:29" ht="20.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</row>
    <row r="305" spans="1:29" ht="20.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</row>
    <row r="306" spans="1:29" ht="20.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</row>
    <row r="307" spans="1:29" ht="20.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</row>
    <row r="308" spans="1:29" ht="20.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</row>
    <row r="309" spans="1:29" ht="20.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</row>
    <row r="310" spans="1:29" ht="20.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</row>
    <row r="311" spans="1:29" ht="20.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</row>
    <row r="312" spans="1:29" ht="20.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</row>
    <row r="313" spans="1:29" ht="20.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</row>
    <row r="314" spans="1:29" ht="20.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</row>
    <row r="315" spans="1:29" ht="20.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</row>
    <row r="316" spans="1:29" ht="20.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</row>
    <row r="317" spans="1:29" ht="20.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</row>
    <row r="318" spans="1:29" ht="20.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</row>
    <row r="319" spans="1:29" ht="20.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</row>
    <row r="320" spans="1:29" ht="20.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</row>
    <row r="321" spans="1:29" ht="20.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</row>
    <row r="322" spans="1:29" ht="20.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</row>
    <row r="323" spans="1:29" ht="20.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</row>
    <row r="324" spans="1:29" ht="20.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</row>
    <row r="325" spans="1:29" ht="20.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</row>
    <row r="326" spans="1:29" ht="20.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</row>
    <row r="327" spans="1:29" ht="20.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</row>
    <row r="328" spans="1:29" ht="20.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</row>
    <row r="329" spans="1:29" ht="20.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</row>
    <row r="330" spans="1:29" ht="20.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</row>
    <row r="331" spans="1:29" ht="20.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</row>
    <row r="332" spans="1:29" ht="20.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</row>
    <row r="333" spans="1:29" ht="20.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</row>
    <row r="334" spans="1:29" ht="20.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</row>
    <row r="335" spans="1:29" ht="20.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</row>
    <row r="336" spans="1:29" ht="20.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</row>
    <row r="337" spans="1:29" ht="20.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</row>
    <row r="338" spans="1:29" ht="20.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</row>
    <row r="339" spans="1:29" ht="20.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</row>
    <row r="340" spans="1:29" ht="20.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</row>
    <row r="341" spans="1:29" ht="20.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</row>
    <row r="342" spans="1:29" ht="20.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</row>
    <row r="343" spans="1:29" ht="20.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</row>
    <row r="344" spans="1:29" ht="20.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</row>
    <row r="345" spans="1:29" ht="20.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</row>
    <row r="346" spans="1:29" ht="20.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</row>
    <row r="347" spans="1:29" ht="20.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</row>
    <row r="348" spans="1:29" ht="20.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</row>
    <row r="349" spans="1:29" ht="20.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</row>
    <row r="350" spans="1:29" ht="20.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</row>
    <row r="351" spans="1:29" ht="20.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</row>
    <row r="352" spans="1:29" ht="20.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</row>
    <row r="353" spans="1:29" ht="20.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</row>
    <row r="354" spans="1:29" ht="20.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</row>
    <row r="355" spans="1:29" ht="20.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</row>
    <row r="356" spans="1:29" ht="20.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</row>
    <row r="357" spans="1:29" ht="20.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</row>
    <row r="358" spans="1:29" ht="20.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</row>
    <row r="359" spans="1:29" ht="20.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</row>
    <row r="360" spans="1:29" ht="20.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</row>
    <row r="361" spans="1:29" ht="20.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</row>
    <row r="362" spans="1:29" ht="20.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</row>
    <row r="363" spans="1:29" ht="20.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</row>
    <row r="364" spans="1:29" ht="20.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</row>
    <row r="365" spans="1:29" ht="20.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</row>
    <row r="366" spans="1:29" ht="20.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</row>
    <row r="367" spans="1:29" ht="20.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</row>
    <row r="368" spans="1:29" ht="20.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</row>
    <row r="369" spans="1:29" ht="20.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</row>
    <row r="370" spans="1:29" ht="20.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</row>
    <row r="371" spans="1:29" ht="20.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</row>
    <row r="372" spans="1:29" ht="20.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</row>
    <row r="373" spans="1:29" ht="20.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</row>
    <row r="374" spans="1:29" ht="20.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</row>
    <row r="375" spans="1:29" ht="20.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</row>
    <row r="376" spans="1:29" ht="20.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</row>
    <row r="377" spans="1:29" ht="20.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</row>
    <row r="378" spans="1:29" ht="20.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</row>
    <row r="379" spans="1:29" ht="20.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</row>
    <row r="380" spans="1:29" ht="20.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</row>
    <row r="381" spans="1:29" ht="20.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</row>
    <row r="382" spans="1:29" ht="20.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</row>
    <row r="383" spans="1:29" ht="20.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</row>
    <row r="384" spans="1:29" ht="20.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</row>
    <row r="385" spans="1:29" ht="20.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</row>
    <row r="386" spans="1:29" ht="20.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</row>
    <row r="387" spans="1:29" ht="20.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</row>
    <row r="388" spans="1:29" ht="20.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</row>
    <row r="389" spans="1:29" ht="20.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</row>
    <row r="390" spans="1:29" ht="20.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</row>
    <row r="391" spans="1:29" ht="20.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</row>
    <row r="392" spans="1:29" ht="20.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</row>
    <row r="393" spans="1:29" ht="20.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</row>
    <row r="394" spans="1:29" ht="20.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</row>
    <row r="395" spans="1:29" ht="20.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</row>
    <row r="396" spans="1:29" ht="20.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</row>
    <row r="397" spans="1:29" ht="20.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</row>
    <row r="398" spans="1:29" ht="20.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</row>
    <row r="399" spans="1:29" ht="20.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</row>
    <row r="400" spans="1:29" ht="20.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</row>
    <row r="401" spans="1:29" ht="20.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</row>
    <row r="402" spans="1:29" ht="20.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</row>
    <row r="403" spans="1:29" ht="20.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</row>
    <row r="404" spans="1:29" ht="20.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</row>
    <row r="405" spans="1:29" ht="20.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</row>
    <row r="406" spans="1:29" ht="20.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</row>
    <row r="407" spans="1:29" ht="20.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</row>
    <row r="408" spans="1:29" ht="20.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</row>
    <row r="409" spans="1:29" ht="20.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</row>
    <row r="410" spans="1:29" ht="20.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</row>
    <row r="411" spans="1:29" ht="20.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</row>
    <row r="412" spans="1:29" ht="20.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</row>
    <row r="413" spans="1:29" ht="20.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</row>
    <row r="414" spans="1:29" ht="20.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</row>
    <row r="415" spans="1:29" ht="20.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</row>
    <row r="416" spans="1:29" ht="20.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</row>
    <row r="417" spans="1:29" ht="20.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</row>
    <row r="418" spans="1:29" ht="20.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</row>
    <row r="419" spans="1:29" ht="20.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</row>
    <row r="420" spans="1:29" ht="20.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</row>
    <row r="421" spans="1:29" ht="20.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</row>
    <row r="422" spans="1:29" ht="20.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</row>
    <row r="423" spans="1:29" ht="20.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</row>
    <row r="424" spans="1:29" ht="20.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</row>
    <row r="425" spans="1:29" ht="20.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</row>
    <row r="426" spans="1:29" ht="20.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</row>
    <row r="427" spans="1:29" ht="20.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</row>
    <row r="428" spans="1:29" ht="20.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</row>
    <row r="429" spans="1:29" ht="20.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</row>
    <row r="430" spans="1:29" ht="20.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</row>
    <row r="431" spans="1:29" ht="20.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</row>
    <row r="432" spans="1:29" ht="20.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</row>
    <row r="433" spans="1:29" ht="20.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</row>
    <row r="434" spans="1:29" ht="20.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</row>
    <row r="435" spans="1:29" ht="20.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</row>
    <row r="436" spans="1:29" ht="20.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</row>
    <row r="437" spans="1:29" ht="20.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</row>
    <row r="438" spans="1:29" ht="20.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</row>
    <row r="439" spans="1:29" ht="20.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</row>
    <row r="440" spans="1:29" ht="20.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</row>
    <row r="441" spans="1:29" ht="20.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</row>
    <row r="442" spans="1:29" ht="20.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</row>
    <row r="443" spans="1:29" ht="20.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</row>
    <row r="444" spans="1:29" ht="20.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</row>
    <row r="445" spans="1:29" ht="20.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</row>
    <row r="446" spans="1:29" ht="20.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</row>
    <row r="447" spans="1:29" ht="20.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</row>
    <row r="448" spans="1:29" ht="20.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</row>
    <row r="449" spans="1:29" ht="20.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</row>
    <row r="450" spans="1:29" ht="20.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</row>
    <row r="451" spans="1:29" ht="20.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</row>
    <row r="452" spans="1:29" ht="20.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</row>
    <row r="453" spans="1:29" ht="20.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</row>
    <row r="454" spans="1:29" ht="20.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</row>
    <row r="455" spans="1:29" ht="20.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</row>
    <row r="456" spans="1:29" ht="20.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</row>
    <row r="457" spans="1:29" ht="20.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</row>
    <row r="458" spans="1:29" ht="20.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</row>
    <row r="459" spans="1:29" ht="20.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</row>
    <row r="460" spans="1:29" ht="20.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</row>
    <row r="461" spans="1:29" ht="20.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</row>
    <row r="462" spans="1:29" ht="20.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</row>
    <row r="463" spans="1:29" ht="20.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</row>
    <row r="464" spans="1:29" ht="20.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</row>
    <row r="465" spans="1:29" ht="20.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</row>
    <row r="466" spans="1:29" ht="20.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</row>
    <row r="467" spans="1:29" ht="20.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</row>
    <row r="468" spans="1:29" ht="20.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</row>
    <row r="469" spans="1:29" ht="20.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</row>
    <row r="470" spans="1:29" ht="20.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</row>
    <row r="471" spans="1:29" ht="20.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</row>
    <row r="472" spans="1:29" ht="20.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</row>
    <row r="473" spans="1:29" ht="20.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</row>
    <row r="474" spans="1:29" ht="20.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</row>
    <row r="475" spans="1:29" ht="20.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</row>
    <row r="476" spans="1:29" ht="20.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</row>
    <row r="477" spans="1:29" ht="20.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</row>
    <row r="478" spans="1:29" ht="20.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</row>
    <row r="479" spans="1:29" ht="20.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</row>
    <row r="480" spans="1:29" ht="20.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</row>
    <row r="481" spans="1:29" ht="20.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</row>
    <row r="482" spans="1:29" ht="20.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</row>
    <row r="483" spans="1:29" ht="20.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</row>
    <row r="484" spans="1:29" ht="20.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</row>
    <row r="485" spans="1:29" ht="20.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</row>
    <row r="486" spans="1:29" ht="20.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</row>
    <row r="487" spans="1:29" ht="20.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</row>
    <row r="488" spans="1:29" ht="20.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</row>
    <row r="489" spans="1:29" ht="20.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</row>
    <row r="490" spans="1:29" ht="20.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</row>
    <row r="491" spans="1:29" ht="20.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</row>
    <row r="492" spans="1:29" ht="20.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</row>
    <row r="493" spans="1:29" ht="20.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</row>
    <row r="494" spans="1:29" ht="20.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</row>
    <row r="495" spans="1:29" ht="20.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</row>
    <row r="496" spans="1:29" ht="20.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</row>
    <row r="497" spans="1:29" ht="20.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</row>
    <row r="498" spans="1:29" ht="20.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</row>
    <row r="499" spans="1:29" ht="20.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</row>
    <row r="500" spans="1:29" ht="20.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</row>
    <row r="501" spans="1:29" ht="20.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</row>
    <row r="502" spans="1:29" ht="20.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</row>
    <row r="503" spans="1:29" ht="20.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</row>
    <row r="504" spans="1:29" ht="20.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</row>
    <row r="505" spans="1:29" ht="20.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</row>
    <row r="506" spans="1:29" ht="20.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</row>
    <row r="507" spans="1:29" ht="20.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</row>
    <row r="508" spans="1:29" ht="20.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</row>
    <row r="509" spans="1:29" ht="20.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</row>
    <row r="510" spans="1:29" ht="20.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</row>
    <row r="511" spans="1:29" ht="20.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</row>
    <row r="512" spans="1:29" ht="20.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</row>
    <row r="513" spans="1:29" ht="20.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</row>
    <row r="514" spans="1:29" ht="20.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</row>
    <row r="515" spans="1:29" ht="20.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</row>
    <row r="516" spans="1:29" ht="20.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</row>
    <row r="517" spans="1:29" ht="20.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</row>
    <row r="518" spans="1:29" ht="20.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</row>
    <row r="519" spans="1:29" ht="20.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</row>
    <row r="520" spans="1:29" ht="20.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</row>
    <row r="521" spans="1:29" ht="20.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</row>
    <row r="522" spans="1:29" ht="20.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</row>
    <row r="523" spans="1:29" ht="20.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</row>
    <row r="524" spans="1:29" ht="20.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</row>
    <row r="525" spans="1:29" ht="20.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</row>
    <row r="526" spans="1:29" ht="20.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</row>
    <row r="527" spans="1:29" ht="20.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</row>
    <row r="528" spans="1:29" ht="20.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</row>
    <row r="529" spans="1:29" ht="20.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</row>
    <row r="530" spans="1:29" ht="20.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</row>
    <row r="531" spans="1:29" ht="20.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</row>
    <row r="532" spans="1:29" ht="20.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</row>
    <row r="533" spans="1:29" ht="20.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</row>
    <row r="534" spans="1:29" ht="20.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</row>
    <row r="535" spans="1:29" ht="20.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</row>
    <row r="536" spans="1:29" ht="20.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</row>
    <row r="537" spans="1:29" ht="20.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</row>
    <row r="538" spans="1:29" ht="20.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</row>
    <row r="539" spans="1:29" ht="20.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</row>
    <row r="540" spans="1:29" ht="20.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</row>
    <row r="541" spans="1:29" ht="20.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</row>
    <row r="542" spans="1:29" ht="20.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</row>
    <row r="543" spans="1:29" ht="20.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</row>
    <row r="544" spans="1:29" ht="20.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</row>
    <row r="545" spans="1:29" ht="20.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</row>
    <row r="546" spans="1:29" ht="20.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</row>
    <row r="547" spans="1:29" ht="20.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</row>
    <row r="548" spans="1:29" ht="20.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</row>
    <row r="549" spans="1:29" ht="20.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</row>
    <row r="550" spans="1:29" ht="20.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</row>
    <row r="551" spans="1:29" ht="20.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</row>
    <row r="552" spans="1:29" ht="20.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</row>
    <row r="553" spans="1:29" ht="20.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</row>
    <row r="554" spans="1:29" ht="20.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</row>
    <row r="555" spans="1:29" ht="20.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</row>
    <row r="556" spans="1:29" ht="20.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</row>
    <row r="557" spans="1:29" ht="20.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</row>
    <row r="558" spans="1:29" ht="20.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</row>
    <row r="559" spans="1:29" ht="20.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</row>
    <row r="560" spans="1:29" ht="20.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</row>
    <row r="561" spans="1:29" ht="20.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</row>
    <row r="562" spans="1:29" ht="20.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</row>
    <row r="563" spans="1:29" ht="20.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</row>
    <row r="564" spans="1:29" ht="20.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</row>
    <row r="565" spans="1:29" ht="20.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</row>
    <row r="566" spans="1:29" ht="20.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</row>
    <row r="567" spans="1:29" ht="20.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</row>
    <row r="568" spans="1:29" ht="20.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</row>
    <row r="569" spans="1:29" ht="20.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</row>
    <row r="570" spans="1:29" ht="20.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</row>
    <row r="571" spans="1:29" ht="20.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</row>
    <row r="572" spans="1:29" ht="20.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</row>
    <row r="573" spans="1:29" ht="20.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</row>
    <row r="574" spans="1:29" ht="20.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</row>
    <row r="575" spans="1:29" ht="20.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</row>
    <row r="576" spans="1:29" ht="20.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</row>
    <row r="577" spans="1:29" ht="20.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</row>
    <row r="578" spans="1:29" ht="20.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</row>
    <row r="579" spans="1:29" ht="20.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</row>
    <row r="580" spans="1:29" ht="20.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</row>
    <row r="581" spans="1:29" ht="20.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</row>
    <row r="582" spans="1:29" ht="20.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</row>
    <row r="583" spans="1:29" ht="20.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</row>
    <row r="584" spans="1:29" ht="20.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</row>
    <row r="585" spans="1:29" ht="20.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</row>
    <row r="586" spans="1:29" ht="20.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</row>
    <row r="587" spans="1:29" ht="20.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</row>
    <row r="588" spans="1:29" ht="20.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</row>
    <row r="589" spans="1:29" ht="20.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</row>
    <row r="590" spans="1:29" ht="20.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</row>
    <row r="591" spans="1:29" ht="20.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</row>
    <row r="592" spans="1:29" ht="20.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</row>
    <row r="593" spans="1:29" ht="20.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</row>
    <row r="594" spans="1:29" ht="20.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</row>
    <row r="595" spans="1:29" ht="20.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</row>
    <row r="596" spans="1:29" ht="20.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</row>
    <row r="597" spans="1:29" ht="20.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</row>
    <row r="598" spans="1:29" ht="20.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</row>
    <row r="599" spans="1:29" ht="20.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</row>
    <row r="600" spans="1:29" ht="20.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</row>
    <row r="601" spans="1:29" ht="20.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</row>
    <row r="602" spans="1:29" ht="20.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</row>
    <row r="603" spans="1:29" ht="20.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</row>
    <row r="604" spans="1:29" ht="20.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</row>
    <row r="605" spans="1:29" ht="20.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</row>
    <row r="606" spans="1:29" ht="20.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</row>
    <row r="607" spans="1:29" ht="20.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</row>
    <row r="608" spans="1:29" ht="20.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</row>
    <row r="609" spans="1:29" ht="20.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</row>
    <row r="610" spans="1:29" ht="20.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</row>
    <row r="611" spans="1:29" ht="20.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</row>
    <row r="612" spans="1:29" ht="20.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</row>
    <row r="613" spans="1:29" ht="20.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</row>
    <row r="614" spans="1:29" ht="20.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</row>
    <row r="615" spans="1:29" ht="20.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</row>
    <row r="616" spans="1:29" ht="20.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</row>
    <row r="617" spans="1:29" ht="20.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</row>
    <row r="618" spans="1:29" ht="20.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</row>
    <row r="619" spans="1:29" ht="20.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</row>
    <row r="620" spans="1:29" ht="20.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</row>
    <row r="621" spans="1:29" ht="20.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</row>
    <row r="622" spans="1:29" ht="20.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</row>
    <row r="623" spans="1:29" ht="20.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</row>
    <row r="624" spans="1:29" ht="20.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</row>
    <row r="625" spans="1:29" ht="20.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</row>
    <row r="626" spans="1:29" ht="20.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</row>
    <row r="627" spans="1:29" ht="20.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</row>
    <row r="628" spans="1:29" ht="20.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</row>
    <row r="629" spans="1:29" ht="20.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</row>
    <row r="630" spans="1:29" ht="20.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</row>
    <row r="631" spans="1:29" ht="20.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</row>
    <row r="632" spans="1:29" ht="20.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</row>
    <row r="633" spans="1:29" ht="20.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</row>
    <row r="634" spans="1:29" ht="20.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</row>
    <row r="635" spans="1:29" ht="20.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</row>
    <row r="636" spans="1:29" ht="20.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</row>
    <row r="637" spans="1:29" ht="20.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</row>
    <row r="638" spans="1:29" ht="20.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</row>
    <row r="639" spans="1:29" ht="20.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</row>
    <row r="640" spans="1:29" ht="20.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</row>
    <row r="641" spans="1:29" ht="20.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</row>
    <row r="642" spans="1:29" ht="20.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</row>
    <row r="643" spans="1:29" ht="20.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</row>
    <row r="644" spans="1:29" ht="20.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</row>
    <row r="645" spans="1:29" ht="20.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</row>
    <row r="646" spans="1:29" ht="20.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</row>
    <row r="647" spans="1:29" ht="20.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</row>
    <row r="648" spans="1:29" ht="20.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</row>
    <row r="649" spans="1:29" ht="20.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</row>
    <row r="650" spans="1:29" ht="20.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</row>
    <row r="651" spans="1:29" ht="20.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</row>
    <row r="652" spans="1:29" ht="20.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</row>
    <row r="653" spans="1:29" ht="20.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</row>
    <row r="654" spans="1:29" ht="20.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</row>
    <row r="655" spans="1:29" ht="20.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</row>
    <row r="656" spans="1:29" ht="20.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</row>
    <row r="657" spans="1:29" ht="20.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</row>
    <row r="658" spans="1:29" ht="20.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</row>
    <row r="659" spans="1:29" ht="20.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</row>
    <row r="660" spans="1:29" ht="20.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</row>
    <row r="661" spans="1:29" ht="20.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</row>
    <row r="662" spans="1:29" ht="20.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</row>
    <row r="663" spans="1:29" ht="20.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</row>
    <row r="664" spans="1:29" ht="20.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</row>
    <row r="665" spans="1:29" ht="20.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</row>
    <row r="666" spans="1:29" ht="20.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</row>
    <row r="667" spans="1:29" ht="20.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</row>
    <row r="668" spans="1:29" ht="20.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</row>
    <row r="669" spans="1:29" ht="20.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</row>
    <row r="670" spans="1:29" ht="20.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</row>
    <row r="671" spans="1:29" ht="20.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</row>
    <row r="672" spans="1:29" ht="20.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</row>
    <row r="673" spans="1:29" ht="20.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</row>
    <row r="674" spans="1:29" ht="20.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</row>
    <row r="675" spans="1:29" ht="20.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</row>
    <row r="676" spans="1:29" ht="20.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</row>
    <row r="677" spans="1:29" ht="20.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</row>
    <row r="678" spans="1:29" ht="20.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</row>
    <row r="679" spans="1:29" ht="20.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</row>
    <row r="680" spans="1:29" ht="20.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</row>
    <row r="681" spans="1:29" ht="20.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</row>
    <row r="682" spans="1:29" ht="20.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</row>
    <row r="683" spans="1:29" ht="20.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</row>
    <row r="684" spans="1:29" ht="20.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</row>
    <row r="685" spans="1:29" ht="20.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</row>
    <row r="686" spans="1:29" ht="20.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</row>
    <row r="687" spans="1:29" ht="20.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</row>
    <row r="688" spans="1:29" ht="20.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</row>
    <row r="689" spans="1:29" ht="20.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</row>
    <row r="690" spans="1:29" ht="20.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</row>
    <row r="691" spans="1:29" ht="20.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</row>
    <row r="692" spans="1:29" ht="20.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</row>
    <row r="693" spans="1:29" ht="20.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</row>
    <row r="694" spans="1:29" ht="20.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</row>
    <row r="695" spans="1:29" ht="20.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</row>
    <row r="696" spans="1:29" ht="20.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</row>
    <row r="697" spans="1:29" ht="20.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</row>
    <row r="698" spans="1:29" ht="20.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</row>
    <row r="699" spans="1:29" ht="20.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</row>
    <row r="700" spans="1:29" ht="20.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</row>
    <row r="701" spans="1:29" ht="20.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</row>
    <row r="702" spans="1:29" ht="20.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</row>
    <row r="703" spans="1:29" ht="20.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</row>
    <row r="704" spans="1:29" ht="20.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</row>
    <row r="705" spans="1:29" ht="20.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</row>
    <row r="706" spans="1:29" ht="20.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</row>
    <row r="707" spans="1:29" ht="20.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</row>
    <row r="708" spans="1:29" ht="20.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</row>
    <row r="709" spans="1:29" ht="20.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</row>
    <row r="710" spans="1:29" ht="20.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</row>
    <row r="711" spans="1:29" ht="20.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</row>
    <row r="712" spans="1:29" ht="20.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</row>
    <row r="713" spans="1:29" ht="20.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</row>
    <row r="714" spans="1:29" ht="20.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</row>
    <row r="715" spans="1:29" ht="20.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</row>
    <row r="716" spans="1:29" ht="20.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</row>
    <row r="717" spans="1:29" ht="20.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</row>
    <row r="718" spans="1:29" ht="20.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</row>
    <row r="719" spans="1:29" ht="20.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</row>
    <row r="720" spans="1:29" ht="20.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</row>
    <row r="721" spans="1:29" ht="20.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</row>
    <row r="722" spans="1:29" ht="20.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</row>
    <row r="723" spans="1:29" ht="20.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</row>
    <row r="724" spans="1:29" ht="20.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</row>
    <row r="725" spans="1:29" ht="20.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</row>
    <row r="726" spans="1:29" ht="20.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</row>
    <row r="727" spans="1:29" ht="20.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</row>
    <row r="728" spans="1:29" ht="20.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</row>
    <row r="729" spans="1:29" ht="20.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</row>
    <row r="730" spans="1:29" ht="20.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</row>
    <row r="731" spans="1:29" ht="20.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</row>
    <row r="732" spans="1:29" ht="20.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</row>
    <row r="733" spans="1:29" ht="20.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</row>
    <row r="734" spans="1:29" ht="20.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</row>
    <row r="735" spans="1:29" ht="20.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</row>
    <row r="736" spans="1:29" ht="20.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</row>
    <row r="737" spans="1:29" ht="20.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</row>
    <row r="738" spans="1:29" ht="20.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</row>
    <row r="739" spans="1:29" ht="20.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</row>
    <row r="740" spans="1:29" ht="20.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</row>
    <row r="741" spans="1:29" ht="20.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</row>
    <row r="742" spans="1:29" ht="20.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</row>
    <row r="743" spans="1:29" ht="20.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</row>
    <row r="744" spans="1:29" ht="20.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</row>
    <row r="745" spans="1:29" ht="20.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</row>
    <row r="746" spans="1:29" ht="20.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</row>
    <row r="747" spans="1:29" ht="20.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</row>
    <row r="748" spans="1:29" ht="20.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</row>
    <row r="749" spans="1:29" ht="20.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</row>
    <row r="750" spans="1:29" ht="20.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</row>
    <row r="751" spans="1:29" ht="20.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</row>
    <row r="752" spans="1:29" ht="20.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</row>
    <row r="753" spans="1:29" ht="20.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</row>
    <row r="754" spans="1:29" ht="20.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</row>
    <row r="755" spans="1:29" ht="20.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</row>
    <row r="756" spans="1:29" ht="20.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</row>
    <row r="757" spans="1:29" ht="20.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</row>
    <row r="758" spans="1:29" ht="20.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</row>
    <row r="759" spans="1:29" ht="20.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</row>
    <row r="760" spans="1:29" ht="20.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</row>
    <row r="761" spans="1:29" ht="20.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</row>
    <row r="762" spans="1:29" ht="20.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</row>
    <row r="763" spans="1:29" ht="20.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</row>
    <row r="764" spans="1:29" ht="20.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</row>
    <row r="765" spans="1:29" ht="20.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</row>
    <row r="766" spans="1:29" ht="20.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</row>
    <row r="767" spans="1:29" ht="20.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</row>
    <row r="768" spans="1:29" ht="20.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</row>
    <row r="769" spans="1:29" ht="20.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</row>
    <row r="770" spans="1:29" ht="20.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</row>
    <row r="771" spans="1:29" ht="20.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</row>
    <row r="772" spans="1:29" ht="20.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</row>
    <row r="773" spans="1:29" ht="20.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</row>
    <row r="774" spans="1:29" ht="20.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</row>
    <row r="775" spans="1:29" ht="20.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</row>
    <row r="776" spans="1:29" ht="20.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</row>
    <row r="777" spans="1:29" ht="20.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</row>
    <row r="778" spans="1:29" ht="20.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</row>
    <row r="779" spans="1:29" ht="20.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</row>
    <row r="780" spans="1:29" ht="20.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</row>
    <row r="781" spans="1:29" ht="20.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</row>
    <row r="782" spans="1:29" ht="20.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</row>
    <row r="783" spans="1:29" ht="20.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</row>
    <row r="784" spans="1:29" ht="20.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</row>
    <row r="785" spans="1:29" ht="20.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</row>
    <row r="786" spans="1:29" ht="20.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</row>
    <row r="787" spans="1:29" ht="20.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</row>
    <row r="788" spans="1:29" ht="20.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</row>
    <row r="789" spans="1:29" ht="20.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</row>
    <row r="790" spans="1:29" ht="20.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</row>
    <row r="791" spans="1:29" ht="20.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</row>
    <row r="792" spans="1:29" ht="20.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</row>
    <row r="793" spans="1:29" ht="20.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</row>
    <row r="794" spans="1:29" ht="20.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</row>
    <row r="795" spans="1:29" ht="20.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</row>
    <row r="796" spans="1:29" ht="20.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</row>
    <row r="797" spans="1:29" ht="20.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</row>
    <row r="798" spans="1:29" ht="20.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</row>
    <row r="799" spans="1:29" ht="20.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</row>
    <row r="800" spans="1:29" ht="20.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</row>
    <row r="801" spans="1:29" ht="20.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</row>
    <row r="802" spans="1:29" ht="20.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</row>
    <row r="803" spans="1:29" ht="20.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</row>
    <row r="804" spans="1:29" ht="20.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</row>
    <row r="805" spans="1:29" ht="20.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</row>
    <row r="806" spans="1:29" ht="20.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</row>
    <row r="807" spans="1:29" ht="20.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</row>
    <row r="808" spans="1:29" ht="20.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</row>
    <row r="809" spans="1:29" ht="20.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</row>
    <row r="810" spans="1:29" ht="20.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</row>
    <row r="811" spans="1:29" ht="20.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</row>
    <row r="812" spans="1:29" ht="20.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</row>
    <row r="813" spans="1:29" ht="20.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</row>
    <row r="814" spans="1:29" ht="20.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</row>
    <row r="815" spans="1:29" ht="20.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</row>
    <row r="816" spans="1:29" ht="20.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</row>
    <row r="817" spans="1:29" ht="20.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</row>
    <row r="818" spans="1:29" ht="20.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</row>
    <row r="819" spans="1:29" ht="20.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</row>
    <row r="820" spans="1:29" ht="20.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</row>
    <row r="821" spans="1:29" ht="20.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</row>
    <row r="822" spans="1:29" ht="20.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</row>
    <row r="823" spans="1:29" ht="20.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</row>
    <row r="824" spans="1:29" ht="20.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</row>
    <row r="825" spans="1:29" ht="20.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</row>
    <row r="826" spans="1:29" ht="20.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</row>
    <row r="827" spans="1:29" ht="20.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</row>
    <row r="828" spans="1:29" ht="20.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</row>
    <row r="829" spans="1:29" ht="20.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</row>
    <row r="830" spans="1:29" ht="20.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</row>
    <row r="831" spans="1:29" ht="20.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</row>
    <row r="832" spans="1:29" ht="20.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</row>
    <row r="833" spans="1:29" ht="20.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</row>
    <row r="834" spans="1:29" ht="20.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</row>
    <row r="835" spans="1:29" ht="20.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</row>
    <row r="836" spans="1:29" ht="20.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</row>
    <row r="837" spans="1:29" ht="20.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</row>
    <row r="838" spans="1:29" ht="20.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</row>
    <row r="839" spans="1:29" ht="20.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</row>
    <row r="840" spans="1:29" ht="20.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</row>
    <row r="841" spans="1:29" ht="20.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</row>
    <row r="842" spans="1:29" ht="20.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</row>
    <row r="843" spans="1:29" ht="20.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</row>
    <row r="844" spans="1:29" ht="20.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</row>
    <row r="845" spans="1:29" ht="20.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</row>
    <row r="846" spans="1:29" ht="20.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</row>
    <row r="847" spans="1:29" ht="20.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</row>
    <row r="848" spans="1:29" ht="20.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</row>
    <row r="849" spans="1:29" ht="20.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</row>
    <row r="850" spans="1:29" ht="20.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</row>
    <row r="851" spans="1:29" ht="20.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</row>
    <row r="852" spans="1:29" ht="20.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</row>
    <row r="853" spans="1:29" ht="20.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</row>
    <row r="854" spans="1:29" ht="20.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</row>
    <row r="855" spans="1:29" ht="20.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</row>
    <row r="856" spans="1:29" ht="20.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</row>
    <row r="857" spans="1:29" ht="20.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</row>
    <row r="858" spans="1:29" ht="20.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</row>
    <row r="859" spans="1:29" ht="20.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</row>
    <row r="860" spans="1:29" ht="20.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</row>
    <row r="861" spans="1:29" ht="20.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</row>
    <row r="862" spans="1:29" ht="20.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</row>
    <row r="863" spans="1:29" ht="20.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</row>
    <row r="864" spans="1:29" ht="20.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</row>
    <row r="865" spans="1:29" ht="20.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</row>
    <row r="866" spans="1:29" ht="20.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</row>
    <row r="867" spans="1:29" ht="20.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</row>
    <row r="868" spans="1:29" ht="20.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</row>
    <row r="869" spans="1:29" ht="20.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</row>
    <row r="870" spans="1:29" ht="20.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</row>
    <row r="871" spans="1:29" ht="20.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</row>
    <row r="872" spans="1:29" ht="20.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</row>
    <row r="873" spans="1:29" ht="20.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</row>
    <row r="874" spans="1:29" ht="20.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</row>
    <row r="875" spans="1:29" ht="20.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</row>
    <row r="876" spans="1:29" ht="20.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</row>
    <row r="877" spans="1:29" ht="20.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</row>
    <row r="878" spans="1:29" ht="20.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</row>
    <row r="879" spans="1:29" ht="20.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</row>
    <row r="880" spans="1:29" ht="20.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</row>
    <row r="881" spans="1:29" ht="20.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</row>
    <row r="882" spans="1:29" ht="20.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</row>
    <row r="883" spans="1:29" ht="20.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</row>
    <row r="884" spans="1:29" ht="20.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</row>
    <row r="885" spans="1:29" ht="20.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</row>
    <row r="886" spans="1:29" ht="20.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</row>
    <row r="887" spans="1:29" ht="20.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</row>
    <row r="888" spans="1:29" ht="20.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</row>
    <row r="889" spans="1:29" ht="20.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</row>
    <row r="890" spans="1:29" ht="20.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</row>
    <row r="891" spans="1:29" ht="20.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</row>
    <row r="892" spans="1:29" ht="20.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</row>
    <row r="893" spans="1:29" ht="20.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</row>
    <row r="894" spans="1:29" ht="20.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</row>
    <row r="895" spans="1:29" ht="20.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</row>
    <row r="896" spans="1:29" ht="20.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</row>
    <row r="897" spans="1:29" ht="20.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</row>
    <row r="898" spans="1:29" ht="20.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</row>
    <row r="899" spans="1:29" ht="20.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</row>
    <row r="900" spans="1:29" ht="20.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</row>
    <row r="901" spans="1:29" ht="20.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</row>
    <row r="902" spans="1:29" ht="20.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</row>
    <row r="903" spans="1:29" ht="20.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</row>
    <row r="904" spans="1:29" ht="20.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</row>
    <row r="905" spans="1:29" ht="20.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</row>
    <row r="906" spans="1:29" ht="20.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</row>
    <row r="907" spans="1:29" ht="20.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</row>
    <row r="908" spans="1:29" ht="20.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</row>
    <row r="909" spans="1:29" ht="20.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</row>
    <row r="910" spans="1:29" ht="20.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</row>
    <row r="911" spans="1:29" ht="20.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</row>
    <row r="912" spans="1:29" ht="20.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</row>
    <row r="913" spans="1:29" ht="20.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</row>
    <row r="914" spans="1:29" ht="20.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</row>
    <row r="915" spans="1:29" ht="20.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</row>
    <row r="916" spans="1:29" ht="20.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</row>
    <row r="917" spans="1:29" ht="20.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</row>
    <row r="918" spans="1:29" ht="20.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</row>
    <row r="919" spans="1:29" ht="20.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</row>
    <row r="920" spans="1:29" ht="20.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</row>
    <row r="921" spans="1:29" ht="20.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</row>
    <row r="922" spans="1:29" ht="20.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</row>
    <row r="923" spans="1:29" ht="20.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</row>
    <row r="924" spans="1:29" ht="20.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</row>
    <row r="925" spans="1:29" ht="20.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</row>
    <row r="926" spans="1:29" ht="20.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</row>
    <row r="927" spans="1:29" ht="20.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</row>
    <row r="928" spans="1:29" ht="20.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</row>
    <row r="929" spans="1:29" ht="20.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</row>
    <row r="930" spans="1:29" ht="20.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</row>
    <row r="931" spans="1:29" ht="20.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</row>
    <row r="932" spans="1:29" ht="20.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</row>
    <row r="933" spans="1:29" ht="20.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</row>
    <row r="934" spans="1:29" ht="20.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</row>
    <row r="935" spans="1:29" ht="20.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</row>
    <row r="936" spans="1:29" ht="20.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</row>
    <row r="937" spans="1:29" ht="20.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</row>
    <row r="938" spans="1:29" ht="20.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</row>
    <row r="939" spans="1:29" ht="20.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</row>
    <row r="940" spans="1:29" ht="20.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</row>
    <row r="941" spans="1:29" ht="20.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</row>
    <row r="942" spans="1:29" ht="20.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</row>
    <row r="943" spans="1:29" ht="20.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</row>
    <row r="944" spans="1:29" ht="20.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</row>
    <row r="945" spans="1:29" ht="20.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</row>
    <row r="946" spans="1:29" ht="20.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</row>
    <row r="947" spans="1:29" ht="20.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</row>
    <row r="948" spans="1:29" ht="20.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</row>
    <row r="949" spans="1:29" ht="20.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</row>
    <row r="950" spans="1:29" ht="20.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</row>
    <row r="951" spans="1:29" ht="20.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</row>
    <row r="952" spans="1:29" ht="20.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</row>
    <row r="953" spans="1:29" ht="20.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</row>
    <row r="954" spans="1:29" ht="20.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</row>
    <row r="955" spans="1:29" ht="20.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</row>
    <row r="956" spans="1:29" ht="20.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</row>
  </sheetData>
  <mergeCells count="53">
    <mergeCell ref="A67:I67"/>
    <mergeCell ref="A68:I68"/>
    <mergeCell ref="A69:I69"/>
    <mergeCell ref="A62:I62"/>
    <mergeCell ref="A63:I63"/>
    <mergeCell ref="A64:H64"/>
    <mergeCell ref="A65:I65"/>
    <mergeCell ref="A66:I66"/>
    <mergeCell ref="B23:I23"/>
    <mergeCell ref="A11:B11"/>
    <mergeCell ref="C11:D11"/>
    <mergeCell ref="A12:B12"/>
    <mergeCell ref="E12:F12"/>
    <mergeCell ref="A13:B13"/>
    <mergeCell ref="C13:D13"/>
    <mergeCell ref="A14:B14"/>
    <mergeCell ref="B16:D16"/>
    <mergeCell ref="B17:D17"/>
    <mergeCell ref="B20:E20"/>
    <mergeCell ref="B21:E21"/>
    <mergeCell ref="B22:I22"/>
    <mergeCell ref="B10:I10"/>
    <mergeCell ref="C14:D14"/>
    <mergeCell ref="A1:I1"/>
    <mergeCell ref="A2:I2"/>
    <mergeCell ref="A3:H3"/>
    <mergeCell ref="A4:I4"/>
    <mergeCell ref="A5:I5"/>
    <mergeCell ref="A6:I6"/>
    <mergeCell ref="A7:I7"/>
    <mergeCell ref="A8:I8"/>
    <mergeCell ref="A34:I34"/>
    <mergeCell ref="A35:I35"/>
    <mergeCell ref="A36:H36"/>
    <mergeCell ref="A37:I37"/>
    <mergeCell ref="A38:I38"/>
    <mergeCell ref="A39:I39"/>
    <mergeCell ref="A40:I40"/>
    <mergeCell ref="A41:I41"/>
    <mergeCell ref="B43:I43"/>
    <mergeCell ref="A44:B44"/>
    <mergeCell ref="C44:D44"/>
    <mergeCell ref="A45:B45"/>
    <mergeCell ref="E45:F45"/>
    <mergeCell ref="A46:B46"/>
    <mergeCell ref="C46:D46"/>
    <mergeCell ref="A47:B47"/>
    <mergeCell ref="C47:D47"/>
    <mergeCell ref="B56:I56"/>
    <mergeCell ref="B49:D49"/>
    <mergeCell ref="B53:E53"/>
    <mergeCell ref="B54:E54"/>
    <mergeCell ref="B55:I55"/>
  </mergeCells>
  <pageMargins left="0.37" right="0.17" top="0.75" bottom="0.75" header="0.3" footer="0.3"/>
  <pageSetup paperSize="9" scale="60" orientation="portrait" verticalDpi="597" r:id="rId1"/>
  <rowBreaks count="1" manualBreakCount="1">
    <brk id="32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</sheetPr>
  <dimension ref="A1:D17"/>
  <sheetViews>
    <sheetView zoomScale="85" zoomScaleNormal="85" workbookViewId="0">
      <selection activeCell="D14" sqref="D14"/>
    </sheetView>
  </sheetViews>
  <sheetFormatPr defaultColWidth="9" defaultRowHeight="20.149999999999999" customHeight="1"/>
  <cols>
    <col min="1" max="1" width="9.54296875" style="82" customWidth="1"/>
    <col min="2" max="2" width="20.54296875" style="82" customWidth="1"/>
    <col min="3" max="3" width="30.54296875" style="82" customWidth="1"/>
    <col min="4" max="4" width="20.54296875" style="82" customWidth="1"/>
    <col min="5" max="5" width="9.54296875" style="82" customWidth="1"/>
    <col min="6" max="18" width="9" style="82"/>
    <col min="19" max="19" width="9.81640625" style="82" bestFit="1" customWidth="1"/>
    <col min="20" max="16384" width="9" style="82"/>
  </cols>
  <sheetData>
    <row r="1" spans="1:4" ht="20.149999999999999" customHeight="1" thickTop="1" thickBot="1">
      <c r="A1" s="81"/>
      <c r="B1" s="490" t="s">
        <v>85</v>
      </c>
      <c r="C1" s="491"/>
      <c r="D1" s="492"/>
    </row>
    <row r="2" spans="1:4" ht="20.149999999999999" customHeight="1" thickTop="1">
      <c r="A2" s="81"/>
      <c r="B2" s="83"/>
      <c r="C2" s="83"/>
      <c r="D2" s="83"/>
    </row>
    <row r="3" spans="1:4" ht="20.149999999999999" customHeight="1">
      <c r="A3" s="81"/>
      <c r="B3" s="84" t="s">
        <v>6</v>
      </c>
      <c r="C3" s="85" t="s">
        <v>7</v>
      </c>
      <c r="D3" s="86">
        <v>0.15</v>
      </c>
    </row>
    <row r="4" spans="1:4" ht="20.149999999999999" customHeight="1">
      <c r="A4" s="81"/>
      <c r="B4" s="87"/>
      <c r="C4" s="85" t="s">
        <v>8</v>
      </c>
      <c r="D4" s="86">
        <v>0.05</v>
      </c>
    </row>
    <row r="5" spans="1:4" ht="20.149999999999999" customHeight="1">
      <c r="A5" s="81"/>
      <c r="B5" s="87"/>
      <c r="C5" s="85" t="s">
        <v>9</v>
      </c>
      <c r="D5" s="86">
        <v>7.0000000000000007E-2</v>
      </c>
    </row>
    <row r="6" spans="1:4" ht="20.149999999999999" customHeight="1">
      <c r="A6" s="81"/>
      <c r="B6" s="88"/>
      <c r="C6" s="85" t="s">
        <v>86</v>
      </c>
      <c r="D6" s="86">
        <v>7.0000000000000007E-2</v>
      </c>
    </row>
    <row r="7" spans="1:4" ht="20.149999999999999" customHeight="1" thickBot="1">
      <c r="A7" s="81"/>
      <c r="B7" s="88"/>
      <c r="C7" s="88"/>
      <c r="D7" s="88"/>
    </row>
    <row r="8" spans="1:4" ht="20.149999999999999" customHeight="1" thickTop="1" thickBot="1">
      <c r="A8" s="89"/>
      <c r="B8" s="490" t="s">
        <v>85</v>
      </c>
      <c r="C8" s="491"/>
      <c r="D8" s="492"/>
    </row>
    <row r="9" spans="1:4" ht="20.149999999999999" customHeight="1" thickTop="1">
      <c r="A9" s="89"/>
      <c r="B9" s="83"/>
      <c r="C9" s="83"/>
      <c r="D9" s="83"/>
    </row>
    <row r="10" spans="1:4" ht="20.149999999999999" customHeight="1">
      <c r="A10" s="89"/>
      <c r="B10" s="493" t="s">
        <v>87</v>
      </c>
      <c r="C10" s="493"/>
      <c r="D10" s="493"/>
    </row>
    <row r="11" spans="1:4" ht="20.149999999999999" customHeight="1">
      <c r="A11" s="89"/>
      <c r="B11" s="90" t="s">
        <v>88</v>
      </c>
      <c r="C11" s="90" t="s">
        <v>89</v>
      </c>
      <c r="D11" s="90" t="s">
        <v>90</v>
      </c>
    </row>
    <row r="12" spans="1:4" ht="20.149999999999999" customHeight="1">
      <c r="A12" s="89"/>
      <c r="B12" s="91" t="s">
        <v>91</v>
      </c>
      <c r="C12" s="92" t="s">
        <v>92</v>
      </c>
      <c r="D12" s="93">
        <f>'สรุป ใช้"'!F75</f>
        <v>981401.42029983201</v>
      </c>
    </row>
    <row r="13" spans="1:4" ht="20.149999999999999" customHeight="1">
      <c r="A13" s="89"/>
      <c r="B13" s="91" t="s">
        <v>93</v>
      </c>
      <c r="C13" s="92" t="s">
        <v>94</v>
      </c>
      <c r="D13" s="93">
        <f>900000</f>
        <v>900000</v>
      </c>
    </row>
    <row r="14" spans="1:4" ht="20.149999999999999" customHeight="1">
      <c r="A14" s="89"/>
      <c r="B14" s="91" t="s">
        <v>95</v>
      </c>
      <c r="C14" s="92" t="s">
        <v>96</v>
      </c>
      <c r="D14" s="93">
        <v>5000000</v>
      </c>
    </row>
    <row r="15" spans="1:4" ht="20.149999999999999" customHeight="1">
      <c r="A15" s="89"/>
      <c r="B15" s="91" t="s">
        <v>97</v>
      </c>
      <c r="C15" s="92" t="s">
        <v>98</v>
      </c>
      <c r="D15" s="94">
        <v>1.3366</v>
      </c>
    </row>
    <row r="16" spans="1:4" ht="20.149999999999999" customHeight="1">
      <c r="A16" s="89"/>
      <c r="B16" s="91" t="s">
        <v>99</v>
      </c>
      <c r="C16" s="92" t="s">
        <v>100</v>
      </c>
      <c r="D16" s="94">
        <v>1.3366</v>
      </c>
    </row>
    <row r="17" spans="1:4" ht="20.149999999999999" customHeight="1">
      <c r="A17" s="89"/>
      <c r="B17" s="494" t="s">
        <v>101</v>
      </c>
      <c r="C17" s="494"/>
      <c r="D17" s="95">
        <f>+ROUNDDOWN(D15-((D15-D16)*(D12-D13)/(D14-D13)),4)</f>
        <v>1.3366</v>
      </c>
    </row>
  </sheetData>
  <mergeCells count="4">
    <mergeCell ref="B1:D1"/>
    <mergeCell ref="B8:D8"/>
    <mergeCell ref="B10:D10"/>
    <mergeCell ref="B17:C17"/>
  </mergeCells>
  <printOptions horizontalCentered="1"/>
  <pageMargins left="0.19685039370078741" right="0.19685039370078741" top="0.39370078740157483" bottom="0.39370078740157483" header="0.19685039370078741" footer="0.19685039370078741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topLeftCell="A19" zoomScale="70" zoomScaleNormal="70" workbookViewId="0">
      <selection activeCell="AF11" sqref="AF11"/>
    </sheetView>
  </sheetViews>
  <sheetFormatPr defaultColWidth="9.1796875" defaultRowHeight="15" customHeight="1"/>
  <cols>
    <col min="1" max="6" width="8.453125" customWidth="1"/>
  </cols>
  <sheetData>
    <row r="1" ht="23.25" customHeight="1"/>
    <row r="2" ht="23.25" customHeight="1"/>
    <row r="3" ht="23.25" customHeight="1"/>
    <row r="4" ht="23.25" customHeight="1"/>
    <row r="5" ht="23.25" customHeight="1"/>
    <row r="6" ht="23.25" customHeight="1"/>
    <row r="7" ht="23.25" customHeight="1"/>
    <row r="8" ht="23.25" customHeight="1"/>
    <row r="9" ht="23.25" customHeight="1"/>
    <row r="10" ht="23.25" customHeight="1"/>
    <row r="11" ht="23.25" customHeight="1"/>
    <row r="12" ht="23.25" customHeight="1"/>
    <row r="13" ht="23.25" customHeight="1"/>
    <row r="14" ht="23.25" customHeight="1"/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spans="1:1" ht="23.25" customHeight="1"/>
    <row r="34" spans="1:1" ht="23.25" customHeight="1"/>
    <row r="35" spans="1:1" ht="23.25" customHeight="1"/>
    <row r="36" spans="1:1" ht="23.25" customHeight="1"/>
    <row r="37" spans="1:1" ht="23.25" customHeight="1"/>
    <row r="38" spans="1:1" ht="23.25" customHeight="1"/>
    <row r="39" spans="1:1" ht="23.25" customHeight="1"/>
    <row r="40" spans="1:1" ht="23.25" customHeight="1"/>
    <row r="41" spans="1:1" ht="23.25" customHeight="1"/>
    <row r="42" spans="1:1" ht="23.25" customHeight="1"/>
    <row r="43" spans="1:1" ht="23.25" customHeight="1"/>
    <row r="44" spans="1:1" ht="23.25" customHeight="1"/>
    <row r="45" spans="1:1" ht="23.25" customHeight="1"/>
    <row r="46" spans="1:1" ht="23.25" customHeight="1">
      <c r="A46" s="60" t="s">
        <v>84</v>
      </c>
    </row>
    <row r="47" spans="1:1" ht="23.25" customHeight="1"/>
    <row r="48" spans="1:1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  <row r="133" ht="23.25" customHeight="1"/>
    <row r="134" ht="23.25" customHeight="1"/>
    <row r="135" ht="23.25" customHeight="1"/>
    <row r="136" ht="23.25" customHeight="1"/>
    <row r="137" ht="23.25" customHeight="1"/>
    <row r="138" ht="23.25" customHeight="1"/>
    <row r="139" ht="23.25" customHeight="1"/>
    <row r="140" ht="23.25" customHeight="1"/>
    <row r="141" ht="23.25" customHeight="1"/>
    <row r="142" ht="23.25" customHeight="1"/>
    <row r="143" ht="23.25" customHeight="1"/>
    <row r="144" ht="23.25" customHeight="1"/>
    <row r="145" ht="23.25" customHeight="1"/>
    <row r="146" ht="23.25" customHeight="1"/>
    <row r="147" ht="23.25" customHeight="1"/>
    <row r="148" ht="23.25" customHeight="1"/>
    <row r="149" ht="23.25" customHeight="1"/>
    <row r="150" ht="23.25" customHeight="1"/>
    <row r="151" ht="23.25" customHeight="1"/>
    <row r="152" ht="23.25" customHeight="1"/>
    <row r="153" ht="23.25" customHeight="1"/>
    <row r="154" ht="23.25" customHeight="1"/>
    <row r="155" ht="23.25" customHeight="1"/>
    <row r="156" ht="23.25" customHeight="1"/>
    <row r="157" ht="23.25" customHeight="1"/>
    <row r="158" ht="23.25" customHeight="1"/>
    <row r="159" ht="23.25" customHeight="1"/>
    <row r="160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  <row r="196" ht="23.25" customHeight="1"/>
    <row r="197" ht="23.25" customHeight="1"/>
    <row r="198" ht="23.25" customHeight="1"/>
    <row r="199" ht="23.25" customHeight="1"/>
    <row r="200" ht="23.25" customHeight="1"/>
    <row r="201" ht="23.25" customHeight="1"/>
    <row r="202" ht="23.25" customHeight="1"/>
    <row r="203" ht="23.25" customHeight="1"/>
    <row r="204" ht="23.25" customHeight="1"/>
    <row r="205" ht="23.25" customHeight="1"/>
    <row r="206" ht="23.25" customHeight="1"/>
    <row r="207" ht="23.25" customHeight="1"/>
    <row r="208" ht="23.25" customHeight="1"/>
    <row r="209" ht="23.25" customHeight="1"/>
    <row r="210" ht="23.25" customHeight="1"/>
    <row r="211" ht="23.25" customHeight="1"/>
    <row r="212" ht="23.25" customHeight="1"/>
    <row r="213" ht="23.25" customHeight="1"/>
    <row r="214" ht="23.25" customHeight="1"/>
    <row r="215" ht="23.25" customHeight="1"/>
    <row r="216" ht="23.25" customHeight="1"/>
    <row r="217" ht="23.25" customHeight="1"/>
    <row r="218" ht="23.25" customHeight="1"/>
    <row r="219" ht="23.25" customHeight="1"/>
    <row r="220" ht="23.2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สรุป ใช้"</vt:lpstr>
      <vt:lpstr>BOQ</vt:lpstr>
      <vt:lpstr>วิธีคิด</vt:lpstr>
      <vt:lpstr>ปร.4 พ</vt:lpstr>
      <vt:lpstr>เหตุผล</vt:lpstr>
      <vt:lpstr>Factor-F </vt:lpstr>
      <vt:lpstr>backup</vt:lpstr>
      <vt:lpstr>BOQ!Print_Area</vt:lpstr>
      <vt:lpstr>เหตุผล!Print_Area</vt:lpstr>
      <vt:lpstr>'ปร.4 พ'!Print_Area</vt:lpstr>
      <vt:lpstr>'สรุป ใช้"'!Print_Area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Hathaipat Thongsaard</dc:creator>
  <cp:lastModifiedBy>Saranya Yotinawekin</cp:lastModifiedBy>
  <cp:lastPrinted>2025-12-22T08:45:21Z</cp:lastPrinted>
  <dcterms:created xsi:type="dcterms:W3CDTF">2025-08-20T06:39:32Z</dcterms:created>
  <dcterms:modified xsi:type="dcterms:W3CDTF">2026-01-14T08:38:24Z</dcterms:modified>
</cp:coreProperties>
</file>