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D:\1 งบ 69\0 Procurement - ทำจัดซื้อจัดจ้าง\12 ก่อสร้างและปรับปรุงบ้านพักพนักงาน (กองประปามาบตาพุด) ของ สนพ. เฟส 3\"/>
    </mc:Choice>
  </mc:AlternateContent>
  <xr:revisionPtr revIDLastSave="0" documentId="13_ncr:1_{B93A44C7-EC4A-4714-A1EB-984831F54880}" xr6:coauthVersionLast="36" xr6:coauthVersionMax="36" xr10:uidLastSave="{00000000-0000-0000-0000-000000000000}"/>
  <bookViews>
    <workbookView xWindow="0" yWindow="0" windowWidth="19200" windowHeight="8070" xr2:uid="{00000000-000D-0000-FFFF-FFFF00000000}"/>
  </bookViews>
  <sheets>
    <sheet name="ปร.6" sheetId="1" r:id="rId1"/>
    <sheet name="Factor-F " sheetId="16" r:id="rId2"/>
    <sheet name="ปร.5(ก)" sheetId="2" r:id="rId3"/>
    <sheet name="ปร.5(ข)" sheetId="3" r:id="rId4"/>
    <sheet name="ปร.5(พ)" sheetId="4" r:id="rId5"/>
    <sheet name="เหตุผล" sheetId="17" r:id="rId6"/>
    <sheet name="ปร.4(ข-Reทะเล)" sheetId="14" r:id="rId7"/>
    <sheet name="ปร.4(ผังบริเวณ)" sheetId="5" r:id="rId8"/>
    <sheet name="ปร.4(LAN-ผัง)" sheetId="6" r:id="rId9"/>
    <sheet name="ปร.4(พ-ผัง)" sheetId="7" r:id="rId10"/>
    <sheet name="ปร.4(Arch-Reทะเล)A" sheetId="8" r:id="rId11"/>
    <sheet name="ปร.4(Arch-Reทะเล)B" sheetId="9" r:id="rId12"/>
    <sheet name="ปร.4(SAN-Reทะเล)A" sheetId="10" r:id="rId13"/>
    <sheet name="ปร.4(SAN-Reทะเล)B" sheetId="11" r:id="rId14"/>
    <sheet name="ปร.4(EE-Reทะเล)B" sheetId="13" r:id="rId15"/>
    <sheet name="ปร.4(EE-Reทะเล)A" sheetId="12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a">#REF!</definedName>
    <definedName name="\b">#REF!</definedName>
    <definedName name="\c">#REF!</definedName>
    <definedName name="\d">#N/A</definedName>
    <definedName name="\e">#REF!</definedName>
    <definedName name="\f">#REF!</definedName>
    <definedName name="\h">#REF!</definedName>
    <definedName name="\i">#N/A</definedName>
    <definedName name="\l">#REF!</definedName>
    <definedName name="\o">#N/A</definedName>
    <definedName name="\p">#REF!</definedName>
    <definedName name="\q">#N/A</definedName>
    <definedName name="\r">#REF!</definedName>
    <definedName name="\s">#REF!</definedName>
    <definedName name="\w">#REF!</definedName>
    <definedName name="\x">#REF!</definedName>
    <definedName name="\z">#REF!</definedName>
    <definedName name="___________________________________________________FAC1">[1]สรุป!$C$307</definedName>
    <definedName name="__________________________________________________FAC1">[1]สรุป!$C$307</definedName>
    <definedName name="_________________________________________________FAC1">[1]สรุป!$C$307</definedName>
    <definedName name="________________________________________________FAC1">[1]สรุป!$C$307</definedName>
    <definedName name="_______________________________________________FAC1">[1]สรุป!$C$307</definedName>
    <definedName name="______________________________________________FAC1">[1]สรุป!$C$307</definedName>
    <definedName name="_____________________________________________FAC1">[1]สรุป!$C$307</definedName>
    <definedName name="____________________________________________FAC1">[1]สรุป!$C$307</definedName>
    <definedName name="___________________________________________FAC1">[1]สรุป!$C$307</definedName>
    <definedName name="__________________________________________FAC1">[1]สรุป!$C$307</definedName>
    <definedName name="_________________________________________FAC1">[1]สรุป!$C$307</definedName>
    <definedName name="________________________________________FAC1">[1]สรุป!$C$307</definedName>
    <definedName name="_______________________________________FAC1">[1]สรุป!$C$307</definedName>
    <definedName name="______________________________________FAC1">[1]สรุป!$C$307</definedName>
    <definedName name="_____________________________________FAC1">[1]สรุป!$C$307</definedName>
    <definedName name="____________________________________FAC1">[1]สรุป!$C$307</definedName>
    <definedName name="___________________________________FAC1">[1]สรุป!$C$307</definedName>
    <definedName name="__________________________________FAC1">[1]สรุป!$C$307</definedName>
    <definedName name="_________________________________FAC1">[1]สรุป!$C$307</definedName>
    <definedName name="________________________________FAC1">[1]สรุป!$C$307</definedName>
    <definedName name="_______________________________FAC1">[1]สรุป!$C$307</definedName>
    <definedName name="______________________________FAC1">[1]สรุป!$C$307</definedName>
    <definedName name="_____________________________FAC1">[1]สรุป!$C$307</definedName>
    <definedName name="____________________________FAC1">[1]สรุป!$C$307</definedName>
    <definedName name="___________________________FAC1">[1]สรุป!$C$307</definedName>
    <definedName name="__________________________FAC1">[1]สรุป!$C$307</definedName>
    <definedName name="_________________________FAC1">[1]สรุป!$C$307</definedName>
    <definedName name="________________________FAC1">[1]สรุป!$C$307</definedName>
    <definedName name="_______________________FAC1">[1]สรุป!$C$307</definedName>
    <definedName name="______________________FAC1">[1]สรุป!$C$307</definedName>
    <definedName name="_____________________FAC1">[1]สรุป!$C$307</definedName>
    <definedName name="____________________FAC1">[1]สรุป!$C$307</definedName>
    <definedName name="___________________FAC1">[1]สรุป!$C$307</definedName>
    <definedName name="__________________FAC1">[1]สรุป!$C$307</definedName>
    <definedName name="_________________FAC1">[1]สรุป!$C$307</definedName>
    <definedName name="________________FAC1">[1]สรุป!$C$307</definedName>
    <definedName name="_______________FAC1">[1]สรุป!$C$307</definedName>
    <definedName name="______________FAC1">[1]สรุป!$C$307</definedName>
    <definedName name="_____________FAC1">[1]สรุป!$C$307</definedName>
    <definedName name="____________FAC1">[1]สรุป!$C$307</definedName>
    <definedName name="___________FAC1">[1]สรุป!$C$307</definedName>
    <definedName name="__________FAC1">[1]สรุป!$C$307</definedName>
    <definedName name="_________FAC1">[1]สรุป!$C$307</definedName>
    <definedName name="________FAC1">[1]สรุป!$C$307</definedName>
    <definedName name="_______FAC1">[1]สรุป!$C$307</definedName>
    <definedName name="______FAC1">[1]สรุป!$C$307</definedName>
    <definedName name="_____EMT15">#REF!</definedName>
    <definedName name="_____EMT20">#REF!</definedName>
    <definedName name="_____EMT25">#REF!</definedName>
    <definedName name="_____EMT32">#REF!</definedName>
    <definedName name="_____EMT40">#REF!</definedName>
    <definedName name="_____FAC1">[1]สรุป!$C$307</definedName>
    <definedName name="_____FRC120">[2]CABLE!$G$59</definedName>
    <definedName name="_____FRC240">[2]CABLE!$G$62</definedName>
    <definedName name="_____FRC35">[2]CABLE!$G$55</definedName>
    <definedName name="_____IMC15">#REF!</definedName>
    <definedName name="_____IMC25">#REF!</definedName>
    <definedName name="_____IMC32">#REF!</definedName>
    <definedName name="_____IMC40">#REF!</definedName>
    <definedName name="_____LE15">#REF!</definedName>
    <definedName name="_____LE20">#REF!</definedName>
    <definedName name="_____LE25">#REF!</definedName>
    <definedName name="_____LE32">#REF!</definedName>
    <definedName name="_____LE40">#REF!</definedName>
    <definedName name="_____LFR120">[2]CABLE!$H$59</definedName>
    <definedName name="_____LFR240">[2]CABLE!$H$62</definedName>
    <definedName name="_____LFR35">[2]CABLE!$H$55</definedName>
    <definedName name="_____LI15">#REF!</definedName>
    <definedName name="_____LI25">#REF!</definedName>
    <definedName name="_____LI32">#REF!</definedName>
    <definedName name="_____LI40">#REF!</definedName>
    <definedName name="_____LR125">'[2]RACK WAY'!$I$42</definedName>
    <definedName name="_____LT10">#REF!</definedName>
    <definedName name="_____LT120">[2]CABLE!$H$17</definedName>
    <definedName name="_____LT150">[2]CABLE!$H$16</definedName>
    <definedName name="_____LT16">#REF!</definedName>
    <definedName name="_____LT185">[2]CABLE!$H$15</definedName>
    <definedName name="_____LT240">[2]CABLE!$H$14</definedName>
    <definedName name="_____LT25">#REF!</definedName>
    <definedName name="_____LT300">[2]CABLE!$H$13</definedName>
    <definedName name="_____LT4">#REF!</definedName>
    <definedName name="_____LT50">[2]CABLE!$H$20</definedName>
    <definedName name="_____LT6">#REF!</definedName>
    <definedName name="_____LT70">#REF!</definedName>
    <definedName name="_____LT95">#REF!</definedName>
    <definedName name="_____LY120">#REF!</definedName>
    <definedName name="_____NYY120">#REF!</definedName>
    <definedName name="_____RSC125">'[2]RACK WAY'!$H$42</definedName>
    <definedName name="_____THW10">#REF!</definedName>
    <definedName name="_____THW120">[2]CABLE!$G$17</definedName>
    <definedName name="_____THW150">[2]CABLE!$G$16</definedName>
    <definedName name="_____THW16">#REF!</definedName>
    <definedName name="_____THW185">[2]CABLE!$G$15</definedName>
    <definedName name="_____THW240">[2]CABLE!$G$14</definedName>
    <definedName name="_____THW25">#REF!</definedName>
    <definedName name="_____THW300">[2]CABLE!$G$13</definedName>
    <definedName name="_____THW35">[2]CABLE!$G$21</definedName>
    <definedName name="_____THW4">#REF!</definedName>
    <definedName name="_____THW50">[2]CABLE!$G$20</definedName>
    <definedName name="_____THW6">#REF!</definedName>
    <definedName name="_____THW70">#REF!</definedName>
    <definedName name="_____THW95">#REF!</definedName>
    <definedName name="_____twh17">[3]CABLE!$G$23</definedName>
    <definedName name="____EMT15">#REF!</definedName>
    <definedName name="____EMT20">#REF!</definedName>
    <definedName name="____EMT25">#REF!</definedName>
    <definedName name="____EMT32">#REF!</definedName>
    <definedName name="____EMT40">#REF!</definedName>
    <definedName name="____FAC1">[1]สรุป!$C$307</definedName>
    <definedName name="____FRC120">[2]CABLE!$G$59</definedName>
    <definedName name="____FRC240">[2]CABLE!$G$62</definedName>
    <definedName name="____FRC35">[2]CABLE!$G$55</definedName>
    <definedName name="____IMC15">#REF!</definedName>
    <definedName name="____IMC25">#REF!</definedName>
    <definedName name="____IMC32">#REF!</definedName>
    <definedName name="____IMC40">#REF!</definedName>
    <definedName name="____LE15">#REF!</definedName>
    <definedName name="____LE20">#REF!</definedName>
    <definedName name="____LE25">#REF!</definedName>
    <definedName name="____LE32">#REF!</definedName>
    <definedName name="____LE40">#REF!</definedName>
    <definedName name="____LFR120">[2]CABLE!$H$59</definedName>
    <definedName name="____LFR240">[2]CABLE!$H$62</definedName>
    <definedName name="____LFR35">[2]CABLE!$H$55</definedName>
    <definedName name="____LI15">#REF!</definedName>
    <definedName name="____LI25">#REF!</definedName>
    <definedName name="____LI32">#REF!</definedName>
    <definedName name="____LI40">#REF!</definedName>
    <definedName name="____LR125">'[2]RACK WAY'!$I$42</definedName>
    <definedName name="____LT10">#REF!</definedName>
    <definedName name="____LT120">[2]CABLE!$H$17</definedName>
    <definedName name="____LT150">[2]CABLE!$H$16</definedName>
    <definedName name="____LT16">#REF!</definedName>
    <definedName name="____LT185">[2]CABLE!$H$15</definedName>
    <definedName name="____LT240">[2]CABLE!$H$14</definedName>
    <definedName name="____LT25">#REF!</definedName>
    <definedName name="____LT300">[2]CABLE!$H$13</definedName>
    <definedName name="____LT4">#REF!</definedName>
    <definedName name="____LT50">[2]CABLE!$H$20</definedName>
    <definedName name="____LT6">#REF!</definedName>
    <definedName name="____LT70">#REF!</definedName>
    <definedName name="____LT95">#REF!</definedName>
    <definedName name="____LY120">#REF!</definedName>
    <definedName name="____NYY120">#REF!</definedName>
    <definedName name="____RSC125">'[2]RACK WAY'!$H$42</definedName>
    <definedName name="____THW10">#REF!</definedName>
    <definedName name="____THW120">[2]CABLE!$G$17</definedName>
    <definedName name="____THW150">[2]CABLE!$G$16</definedName>
    <definedName name="____THW16">#REF!</definedName>
    <definedName name="____THW185">[2]CABLE!$G$15</definedName>
    <definedName name="____THW240">[2]CABLE!$G$14</definedName>
    <definedName name="____THW25">#REF!</definedName>
    <definedName name="____THW300">[2]CABLE!$G$13</definedName>
    <definedName name="____THW35">[2]CABLE!$G$21</definedName>
    <definedName name="____THW4">#REF!</definedName>
    <definedName name="____THW50">[2]CABLE!$G$20</definedName>
    <definedName name="____THW6">#REF!</definedName>
    <definedName name="____THW70">#REF!</definedName>
    <definedName name="____THW95">#REF!</definedName>
    <definedName name="____twh17">[3]CABLE!$G$23</definedName>
    <definedName name="___FAC1">[1]สรุป!$C$307</definedName>
    <definedName name="___FRC120">[2]CABLE!$G$59</definedName>
    <definedName name="___FRC240">[2]CABLE!$G$62</definedName>
    <definedName name="___FRC35">[2]CABLE!$G$55</definedName>
    <definedName name="___LFR120">[2]CABLE!$H$59</definedName>
    <definedName name="___LFR240">[2]CABLE!$H$62</definedName>
    <definedName name="___LFR35">[2]CABLE!$H$55</definedName>
    <definedName name="___LR125">'[2]RACK WAY'!$I$42</definedName>
    <definedName name="___LT120">[2]CABLE!$H$17</definedName>
    <definedName name="___LT150">[2]CABLE!$H$16</definedName>
    <definedName name="___LT185">[2]CABLE!$H$15</definedName>
    <definedName name="___LT240">[2]CABLE!$H$14</definedName>
    <definedName name="___LT300">[2]CABLE!$H$13</definedName>
    <definedName name="___LT50">[2]CABLE!$H$20</definedName>
    <definedName name="___PS1">#REF!</definedName>
    <definedName name="___RSC125">'[2]RACK WAY'!$H$42</definedName>
    <definedName name="___THW120">[2]CABLE!$G$17</definedName>
    <definedName name="___THW150">[2]CABLE!$G$16</definedName>
    <definedName name="___THW185">[2]CABLE!$G$15</definedName>
    <definedName name="___THW240">[2]CABLE!$G$14</definedName>
    <definedName name="___THW300">[2]CABLE!$G$13</definedName>
    <definedName name="___THW35">[2]CABLE!$G$21</definedName>
    <definedName name="___THW50">[2]CABLE!$G$20</definedName>
    <definedName name="___TP2">#REF!</definedName>
    <definedName name="___twh17">[3]CABLE!$G$23</definedName>
    <definedName name="__123Graph_A" hidden="1">#REF!</definedName>
    <definedName name="__123Graph_B" hidden="1">[4]TTL!$G$32:$AU$32</definedName>
    <definedName name="__123Graph_C" hidden="1">[4]TTL!$G$37:$AU$37</definedName>
    <definedName name="__123Graph_D" hidden="1">[4]TTL!$G$38:$AU$38</definedName>
    <definedName name="__123Graph_X" hidden="1">#REF!</definedName>
    <definedName name="__2_0_0_F" hidden="1">[5]대비표!#REF!</definedName>
    <definedName name="__5_0_0_F" hidden="1">[5]대비표!#REF!</definedName>
    <definedName name="__EMT15">'[6]EE PRICE'!$J$4</definedName>
    <definedName name="__EMT20">'[6]EE PRICE'!$J$5</definedName>
    <definedName name="__EMT25">'[6]EE PRICE'!$J$6</definedName>
    <definedName name="__EMT32">'[6]EE PRICE'!$J$7</definedName>
    <definedName name="__EMT40">'[6]EE PRICE'!$J$8</definedName>
    <definedName name="__FAC1">[1]สรุป!$C$307</definedName>
    <definedName name="__FRC120">[2]CABLE!$G$59</definedName>
    <definedName name="__FRC240">[2]CABLE!$G$62</definedName>
    <definedName name="__FRC35">[2]CABLE!$G$55</definedName>
    <definedName name="__IMC15">'[6]EE PRICE'!$L$4</definedName>
    <definedName name="__IMC25">'[6]EE PRICE'!$L$6</definedName>
    <definedName name="__IMC32">'[6]EE PRICE'!$L$7</definedName>
    <definedName name="__IMC40">'[6]EE PRICE'!$L$8</definedName>
    <definedName name="__LE15">'[6]EE PRICE'!$K$4</definedName>
    <definedName name="__LE20">'[6]EE PRICE'!$K$5</definedName>
    <definedName name="__LE25">'[6]EE PRICE'!$K$6</definedName>
    <definedName name="__LE32">'[6]EE PRICE'!$K$7</definedName>
    <definedName name="__LE40">'[6]EE PRICE'!$K$8</definedName>
    <definedName name="__LFR120">[2]CABLE!$H$59</definedName>
    <definedName name="__LFR240">[2]CABLE!$H$62</definedName>
    <definedName name="__LFR35">[2]CABLE!$H$55</definedName>
    <definedName name="__LI15">'[6]EE PRICE'!$M$4</definedName>
    <definedName name="__LI25">'[6]EE PRICE'!$M$6</definedName>
    <definedName name="__LI32">'[6]EE PRICE'!$M$7</definedName>
    <definedName name="__LI40">'[6]EE PRICE'!$M$8</definedName>
    <definedName name="__LR125">'[2]RACK WAY'!$I$42</definedName>
    <definedName name="__LT10">'[6]EE PRICE'!$C$10</definedName>
    <definedName name="__LT120">[2]CABLE!$H$17</definedName>
    <definedName name="__LT150">[2]CABLE!$H$16</definedName>
    <definedName name="__LT16">'[6]EE PRICE'!$C$11</definedName>
    <definedName name="__LT185">[2]CABLE!$H$15</definedName>
    <definedName name="__LT240">[2]CABLE!$H$14</definedName>
    <definedName name="__LT25">'[6]EE PRICE'!$C$12</definedName>
    <definedName name="__LT300">[2]CABLE!$H$13</definedName>
    <definedName name="__LT4">'[6]EE PRICE'!$C$8</definedName>
    <definedName name="__LT50">[2]CABLE!$H$20</definedName>
    <definedName name="__LT6">'[6]EE PRICE'!$C$9</definedName>
    <definedName name="__LT70">'[6]EE PRICE'!$C$15</definedName>
    <definedName name="__LT95">'[6]EE PRICE'!$C$16</definedName>
    <definedName name="__LY120">'[6]EE PRICE'!$C$40</definedName>
    <definedName name="__NYY120">'[6]EE PRICE'!$B$40</definedName>
    <definedName name="__RSC125">'[2]RACK WAY'!$H$42</definedName>
    <definedName name="__THW10">'[6]EE PRICE'!$B$10</definedName>
    <definedName name="__THW120">[2]CABLE!$G$17</definedName>
    <definedName name="__THW150">[2]CABLE!$G$16</definedName>
    <definedName name="__THW16">'[6]EE PRICE'!$B$11</definedName>
    <definedName name="__THW185">[2]CABLE!$G$15</definedName>
    <definedName name="__THW240">[2]CABLE!$G$14</definedName>
    <definedName name="__THW25">'[6]EE PRICE'!$B$12</definedName>
    <definedName name="__THW300">[2]CABLE!$G$13</definedName>
    <definedName name="__THW35">[2]CABLE!$G$21</definedName>
    <definedName name="__THW4">'[6]EE PRICE'!$B$8</definedName>
    <definedName name="__THW50">[2]CABLE!$G$20</definedName>
    <definedName name="__THW6">'[6]EE PRICE'!$B$9</definedName>
    <definedName name="__THW70">'[6]EE PRICE'!$B$15</definedName>
    <definedName name="__THW95">'[6]EE PRICE'!$B$16</definedName>
    <definedName name="__TP2">#REF!</definedName>
    <definedName name="__tt1">[7]Cost!$M$14,[7]Cost!#REF!,[7]Cost!#REF!,[7]Cost!#REF!,[7]Cost!#REF!,[7]Cost!#REF!,[7]Cost!#REF!</definedName>
    <definedName name="__twh17">[3]CABLE!$G$23</definedName>
    <definedName name="__xlfn_BAHTTEXT">#REF!</definedName>
    <definedName name="_1__123Graph_ACHART_1" hidden="1">[8]Cash2!$G$16:$G$31</definedName>
    <definedName name="_1_0_0_F" hidden="1">#REF!</definedName>
    <definedName name="_10">#REF!</definedName>
    <definedName name="_11">#REF!</definedName>
    <definedName name="_12">#REF!</definedName>
    <definedName name="_13">#REF!</definedName>
    <definedName name="_14">#REF!</definedName>
    <definedName name="_15">#REF!</definedName>
    <definedName name="_16">#REF!</definedName>
    <definedName name="_17">#REF!</definedName>
    <definedName name="_18">#REF!</definedName>
    <definedName name="_19">#REF!</definedName>
    <definedName name="_1F" hidden="1">#REF!</definedName>
    <definedName name="_2__123Graph_ACHART_2" hidden="1">[8]Z!$T$179:$AH$179</definedName>
    <definedName name="_2_0_0_F" hidden="1">#REF!</definedName>
    <definedName name="_20">#REF!</definedName>
    <definedName name="_2222">#REF!</definedName>
    <definedName name="_3__123Graph_BCHART_2" hidden="1">[8]Z!$T$180:$AH$180</definedName>
    <definedName name="_4.0___M_E_COST_BREAKDOWN">#REF!</definedName>
    <definedName name="_4__123Graph_CCHART_1" hidden="1">[8]Cash2!$J$16:$J$36</definedName>
    <definedName name="_5__123Graph_DCHART_1" hidden="1">[8]Cash2!$K$16:$K$36</definedName>
    <definedName name="_5_0_0_F" hidden="1">#REF!</definedName>
    <definedName name="_9_5_00">#REF!</definedName>
    <definedName name="_A1" hidden="1">{#N/A,#N/A,FALSE,"type1";#N/A,#N/A,FALSE,"지지력";#N/A,#N/A,FALSE,"PILE계산";#N/A,#N/A,FALSE,"PILE ";#N/A,#N/A,FALSE,"철근량";#N/A,#N/A,FALSE,"균열검토";#N/A,#N/A,FALSE,"날개벽";#N/A,#N/A,FALSE,"주철근조립도";#N/A,#N/A,FALSE,"교좌"}</definedName>
    <definedName name="_A10" hidden="1">{#N/A,#N/A,FALSE,"CCTV"}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131" hidden="1">{"Offgrid",#N/A,FALSE,"OFFGRID";"Region",#N/A,FALSE,"REGION";"Offgrid -2",#N/A,FALSE,"OFFGRID";"WTP",#N/A,FALSE,"WTP";"WTP -2",#N/A,FALSE,"WTP";"Project",#N/A,FALSE,"PROJECT";"Summary -2",#N/A,FALSE,"SUMMARY"}</definedName>
    <definedName name="_day1">#REF!</definedName>
    <definedName name="_day10">#REF!</definedName>
    <definedName name="_day11">#REF!</definedName>
    <definedName name="_day12">#REF!</definedName>
    <definedName name="_day13">#REF!</definedName>
    <definedName name="_day19">#REF!</definedName>
    <definedName name="_day2">#REF!</definedName>
    <definedName name="_day3">#REF!</definedName>
    <definedName name="_day4">#REF!</definedName>
    <definedName name="_day5">#REF!</definedName>
    <definedName name="_day6">#REF!</definedName>
    <definedName name="_day7">#REF!</definedName>
    <definedName name="_day8">#REF!</definedName>
    <definedName name="_day9">#REF!</definedName>
    <definedName name="_EMT15">'[9]EE PRICE'!$J$4</definedName>
    <definedName name="_EMT20">'[9]EE PRICE'!$J$5</definedName>
    <definedName name="_EMT25">'[9]EE PRICE'!$J$6</definedName>
    <definedName name="_EMT32">'[9]EE PRICE'!$J$7</definedName>
    <definedName name="_EMT40">'[9]EE PRICE'!$J$8</definedName>
    <definedName name="_f4">#REF!</definedName>
    <definedName name="_FAC1">[1]สรุป!$C$307</definedName>
    <definedName name="_Fill" hidden="1">#REF!</definedName>
    <definedName name="_xlnm._FilterDatabase" hidden="1">#REF!</definedName>
    <definedName name="_FRC120">[2]CABLE!$G$59</definedName>
    <definedName name="_FRC240">[2]CABLE!$G$62</definedName>
    <definedName name="_FRC35">[2]CABLE!$G$55</definedName>
    <definedName name="_huy" hidden="1">{"'Sheet1'!$L$16"}</definedName>
    <definedName name="_IMC15">'[9]EE PRICE'!$L$4</definedName>
    <definedName name="_IMC25">'[9]EE PRICE'!$L$6</definedName>
    <definedName name="_IMC32">'[9]EE PRICE'!$L$7</definedName>
    <definedName name="_IMC40">'[9]EE PRICE'!$L$8</definedName>
    <definedName name="_ipp18188">[10]แหล่งวัสดุงานเสาเข็ม!$D$16</definedName>
    <definedName name="_k" hidden="1">{"Offgrid",#N/A,FALSE,"OFFGRID";"Region",#N/A,FALSE,"REGION";"Offgrid -2",#N/A,FALSE,"OFFGRID";"WTP",#N/A,FALSE,"WTP";"WTP -2",#N/A,FALSE,"WTP";"Project",#N/A,FALSE,"PROJECT";"Summary -2",#N/A,FALSE,"SUMMARY"}</definedName>
    <definedName name="_Key1" hidden="1">#REF!</definedName>
    <definedName name="_Key2" hidden="1">#REF!</definedName>
    <definedName name="_lc1">#REF!</definedName>
    <definedName name="_lc2">#REF!</definedName>
    <definedName name="_lc3">#REF!</definedName>
    <definedName name="_lc4">#REF!</definedName>
    <definedName name="_LE15">'[9]EE PRICE'!$K$4</definedName>
    <definedName name="_LE20">'[9]EE PRICE'!$K$5</definedName>
    <definedName name="_LE25">'[9]EE PRICE'!$K$6</definedName>
    <definedName name="_LE32">'[9]EE PRICE'!$K$7</definedName>
    <definedName name="_LE40">'[9]EE PRICE'!$K$8</definedName>
    <definedName name="_LFR120">[2]CABLE!$H$59</definedName>
    <definedName name="_LFR240">[2]CABLE!$H$62</definedName>
    <definedName name="_LFR35">[2]CABLE!$H$55</definedName>
    <definedName name="_LI15">'[9]EE PRICE'!$M$4</definedName>
    <definedName name="_LI25">'[9]EE PRICE'!$M$6</definedName>
    <definedName name="_LI32">'[9]EE PRICE'!$M$7</definedName>
    <definedName name="_LI40">'[9]EE PRICE'!$M$8</definedName>
    <definedName name="_LR125">'[2]RACK WAY'!$I$42</definedName>
    <definedName name="_LT10">'[9]EE PRICE'!$C$10</definedName>
    <definedName name="_LT120">[2]CABLE!$H$17</definedName>
    <definedName name="_LT150">[2]CABLE!$H$16</definedName>
    <definedName name="_LT16">'[9]EE PRICE'!$C$11</definedName>
    <definedName name="_LT185">[2]CABLE!$H$15</definedName>
    <definedName name="_LT240">[2]CABLE!$H$14</definedName>
    <definedName name="_LT25">'[9]EE PRICE'!$C$12</definedName>
    <definedName name="_LT300">[2]CABLE!$H$13</definedName>
    <definedName name="_LT4">'[9]EE PRICE'!$C$8</definedName>
    <definedName name="_LT50">[2]CABLE!$H$20</definedName>
    <definedName name="_LT6">'[9]EE PRICE'!$C$9</definedName>
    <definedName name="_LT70">'[9]EE PRICE'!$C$15</definedName>
    <definedName name="_LT95">'[9]EE PRICE'!$C$16</definedName>
    <definedName name="_LY120">'[9]EE PRICE'!$C$40</definedName>
    <definedName name="_MatInverse_In" hidden="1">[11]A!#REF!</definedName>
    <definedName name="_MatInverse_Out" hidden="1">[11]A!#REF!</definedName>
    <definedName name="_MatMult_A" hidden="1">[11]A!#REF!</definedName>
    <definedName name="_MatMult_AxB" hidden="1">[11]A!#REF!</definedName>
    <definedName name="_MatMult_B" hidden="1">[11]A!#REF!</definedName>
    <definedName name="_NYY120">'[9]EE PRICE'!$B$40</definedName>
    <definedName name="_Order1" hidden="1">0</definedName>
    <definedName name="_Order2" hidden="1">0</definedName>
    <definedName name="_Parse_In" hidden="1">#REF!</definedName>
    <definedName name="_Parse_Out" hidden="1">#REF!</definedName>
    <definedName name="_PS1">#REF!</definedName>
    <definedName name="_Regression_Int">1</definedName>
    <definedName name="_Regression_Out" hidden="1">#REF!</definedName>
    <definedName name="_RSC125">'[2]RACK WAY'!$H$42</definedName>
    <definedName name="_Sort" hidden="1">#REF!</definedName>
    <definedName name="_Table1_In1" hidden="1">#REF!</definedName>
    <definedName name="_Table1_Out" hidden="1">#REF!</definedName>
    <definedName name="_THW10">'[9]EE PRICE'!$B$10</definedName>
    <definedName name="_THW120">[2]CABLE!$G$17</definedName>
    <definedName name="_THW150">[2]CABLE!$G$16</definedName>
    <definedName name="_THW16">'[9]EE PRICE'!$B$11</definedName>
    <definedName name="_THW185">[2]CABLE!$G$15</definedName>
    <definedName name="_THW240">[2]CABLE!$G$14</definedName>
    <definedName name="_THW25">'[9]EE PRICE'!$B$12</definedName>
    <definedName name="_THW300">[2]CABLE!$G$13</definedName>
    <definedName name="_THW35">[2]CABLE!$G$21</definedName>
    <definedName name="_THW4">'[9]EE PRICE'!$B$8</definedName>
    <definedName name="_THW50">[2]CABLE!$G$20</definedName>
    <definedName name="_THW6">'[9]EE PRICE'!$B$9</definedName>
    <definedName name="_THW70">'[9]EE PRICE'!$B$15</definedName>
    <definedName name="_THW95">'[9]EE PRICE'!$B$16</definedName>
    <definedName name="_TP2">#REF!</definedName>
    <definedName name="_tt1">[7]Cost!$M$14,[7]Cost!#REF!,[7]Cost!#REF!,[7]Cost!#REF!,[7]Cost!#REF!,[7]Cost!#REF!,[7]Cost!#REF!</definedName>
    <definedName name="_twh17">[3]CABLE!$G$23</definedName>
    <definedName name="_Vc1">#REF!</definedName>
    <definedName name="_Vc2">#REF!</definedName>
    <definedName name="_Vc3">#REF!</definedName>
    <definedName name="_Vc4">#REF!</definedName>
    <definedName name="_Vc5">#REF!</definedName>
    <definedName name="_Vc6">#REF!</definedName>
    <definedName name="_Ve1">#REF!</definedName>
    <definedName name="_Ve2">#REF!</definedName>
    <definedName name="_Ve3">#REF!</definedName>
    <definedName name="_Ve4">#REF!</definedName>
    <definedName name="_Ve5">#REF!</definedName>
    <definedName name="_wrn" hidden="1">{#N/A,#N/A,FALSE,"Chi tiÆt"}</definedName>
    <definedName name="_wrn1" hidden="1">{"Offgrid",#N/A,FALSE,"OFFGRID";"Region",#N/A,FALSE,"REGION";"Offgrid -2",#N/A,FALSE,"OFFGRID";"WTP",#N/A,FALSE,"WTP";"WTP -2",#N/A,FALSE,"WTP";"Project",#N/A,FALSE,"PROJECT";"Summary -2",#N/A,FALSE,"SUMMARY"}</definedName>
    <definedName name="_wrnf" hidden="1">{"Offgrid",#N/A,FALSE,"OFFGRID";"Region",#N/A,FALSE,"REGION";"Offgrid -2",#N/A,FALSE,"OFFGRID";"WTP",#N/A,FALSE,"WTP";"WTP -2",#N/A,FALSE,"WTP";"Project",#N/A,FALSE,"PROJECT";"Summary -2",#N/A,FALSE,"SUMMARY"}</definedName>
    <definedName name="A" localSheetId="1">#REF!</definedName>
    <definedName name="A">#REF!</definedName>
    <definedName name="A1Q">#REF!</definedName>
    <definedName name="aa">{"'SUMMATION'!$B$2:$I$2"}</definedName>
    <definedName name="aaa">{"'SUMMATION'!$B$2:$I$2"}</definedName>
    <definedName name="aaaa">{"'SUMMATION'!$B$2:$I$2"}</definedName>
    <definedName name="aaaaaaa" hidden="1">{#N/A,#N/A,FALSE,"type1";#N/A,#N/A,FALSE,"지지력";#N/A,#N/A,FALSE,"PILE계산";#N/A,#N/A,FALSE,"PILE ";#N/A,#N/A,FALSE,"철근량";#N/A,#N/A,FALSE,"균열검토";#N/A,#N/A,FALSE,"날개벽";#N/A,#N/A,FALSE,"주철근조립도";#N/A,#N/A,FALSE,"교좌"}</definedName>
    <definedName name="aaaaaaaa" hidden="1">{#N/A,#N/A,TRUE,"SUM";#N/A,#N/A,TRUE,"EE";#N/A,#N/A,TRUE,"AC";#N/A,#N/A,TRUE,"SN"}</definedName>
    <definedName name="aaag" hidden="1">{#N/A,#N/A,TRUE,"SUM";#N/A,#N/A,TRUE,"EE";#N/A,#N/A,TRUE,"AC";#N/A,#N/A,TRUE,"SN"}</definedName>
    <definedName name="aasd">{"'SUMMATION'!$B$2:$I$2"}</definedName>
    <definedName name="Abbrev">'[12]X-REF'!$B$5:$B$15</definedName>
    <definedName name="AccessDatabase" hidden="1">"C:\BPS Management\Data\pricelist.dbf"</definedName>
    <definedName name="ad">#REF!</definedName>
    <definedName name="adsfsdfsaf" hidden="1">[13]A!#REF!</definedName>
    <definedName name="af">#REF!</definedName>
    <definedName name="afdasgh" hidden="1">{#N/A,#N/A,FALSE,"CCTV"}</definedName>
    <definedName name="afdsfdg" hidden="1">{#N/A,#N/A,FALSE,"CCTV"}</definedName>
    <definedName name="afffgff" hidden="1">{#N/A,#N/A,FALSE,"CCTV"}</definedName>
    <definedName name="AreaB">#REF!</definedName>
    <definedName name="as">[14]boq!#REF!</definedName>
    <definedName name="Asphalt">#REF!</definedName>
    <definedName name="AttbName">#REF!</definedName>
    <definedName name="b">'[15]SH-B'!$C$1:$G$482</definedName>
    <definedName name="B1.">#REF!</definedName>
    <definedName name="bb">{"'SUMMATION'!$B$2:$I$2"}</definedName>
    <definedName name="BBB" hidden="1">{#N/A,#N/A,FALSE,"CCTV"}</definedName>
    <definedName name="bbbbbb" hidden="1">[13]A!#REF!</definedName>
    <definedName name="bbbbbbbb" hidden="1">[13]A!#REF!</definedName>
    <definedName name="bbbbbbbbb" hidden="1">[13]A!#REF!</definedName>
    <definedName name="BEGIN">#REF!</definedName>
    <definedName name="bf">#REF!</definedName>
    <definedName name="bfbfdhfdhdfgh" hidden="1">{#N/A,#N/A,FALSE,"CCTV"}</definedName>
    <definedName name="BILL_NO.1_GENERAL_REQUIREMENTS">#REF!</definedName>
    <definedName name="BILL_NO.10_BN14_SIRINDHORN_STATION">#REF!</definedName>
    <definedName name="BILL_NO.11_BN15_BANG_YI_KHAN_STATION">#REF!</definedName>
    <definedName name="BILL_NO.12_BN16_BANG_KHUN_NON_STATION">#REF!</definedName>
    <definedName name="BILL_NO.13_BN17_YAEK_FAI_CHAI_STATION">#REF!</definedName>
    <definedName name="BILL_NO.14_BN18_CHARAN_SANIT_WONG_13_STATION">#REF!</definedName>
    <definedName name="BILL_NO.15_ROAD_WORKS_AND_DRAINAGE_WORKS">#REF!</definedName>
    <definedName name="BILL_NO.2_ELEVATED_STRUCTURES">#REF!</definedName>
    <definedName name="BILL_NO.3_CHAO_PHRAYA_RIVER_CROSSING">#REF!</definedName>
    <definedName name="BILL_NO.4_BALANCE_CANTILEVER_YEAK_BOROMRATCHONNI">#REF!</definedName>
    <definedName name="BILL_NO.5_BALANCE_CANTILEVER_KLONG_BANGKOK_NOI">#REF!</definedName>
    <definedName name="BILL_NO.6_SPACE_TRUSS_SIRINDHORN_STATION">#REF!</definedName>
    <definedName name="BILL_NO.7_BN11_BANG_PHO_STATION">#REF!</definedName>
    <definedName name="BILL_NO.8_BN12_BANG_OR_STATION">#REF!</definedName>
    <definedName name="BILL_NO.9_BN13_BANG_PHLAT_STATION">#REF!</definedName>
    <definedName name="BINDl">[16]ดัชนีราคา!$G$37</definedName>
    <definedName name="BINDm">[16]ดัชนีราคา!$F$37</definedName>
    <definedName name="Bldg1">'[12]X-REF'!$B$5</definedName>
    <definedName name="BldgDigit">'[12]X-REF'!$A$18</definedName>
    <definedName name="BldgNum">'[12]X-REF'!$K$5</definedName>
    <definedName name="BMM" hidden="1">{#N/A,#N/A,FALSE,"CCTV"}</definedName>
    <definedName name="BOQNEW">[17]Cctmst!$R$10:$R$761</definedName>
    <definedName name="built">[18]boq!#REF!</definedName>
    <definedName name="BuiltIn_AutoFilter___6">#REF!</definedName>
    <definedName name="BUSBAR">[12]MCB!$A$4:$E$26</definedName>
    <definedName name="Button_1">"MAT_PRICE_Sheet1_List"</definedName>
    <definedName name="CA" hidden="1">{#N/A,#N/A,TRUE,"SUM";#N/A,#N/A,TRUE,"EE";#N/A,#N/A,TRUE,"AC";#N/A,#N/A,TRUE,"SN"}</definedName>
    <definedName name="CBTypeAT">[19]Cover!#REF!</definedName>
    <definedName name="CBTypeBJ">[19]Cover!#REF!</definedName>
    <definedName name="CBTypeP1">[19]Cover!#REF!</definedName>
    <definedName name="CC">#REF!</definedName>
    <definedName name="CCC">#REF!</definedName>
    <definedName name="CCNEW">[20]Cctmst!$R$10:$R$761</definedName>
    <definedName name="CCTV">[21]boq!#REF!</definedName>
    <definedName name="CHE_TRe">[22]ดัชนีราคา!$H$91</definedName>
    <definedName name="Checkbox">[23]List!$A$6:$A$54,[23]List!$A$58:$A$66,[23]List!$A$70:$A$81,[23]List!$G$6:$G$54,[23]List!$G$58:$G$66,[23]List!$G$70:$G$81</definedName>
    <definedName name="Checker">[23]List!$D$6:$E$54,[23]List!$D$58:$E$65,[23]List!$D$70:$E$81,[23]List!$J$6:$K$54,[23]List!$J$58:$K$66,[23]List!$J$70:$K$81</definedName>
    <definedName name="CHEM_TRe">[24]ดัชนีราคา!$H$103</definedName>
    <definedName name="CHEM_TRl">[24]ดัชนีราคา!$G$103</definedName>
    <definedName name="CHILL">'[25]DETAIL '!#REF!</definedName>
    <definedName name="CLEAN1">[26]ต้นทุน!$E$19</definedName>
    <definedName name="CLEAN2">[26]ต้นทุน!$F$19</definedName>
    <definedName name="cnt">!#REF!</definedName>
    <definedName name="conc">'[27]รั้ว+ช่องทิ้งขยะ+ประตู'!$Q$7</definedName>
    <definedName name="CONC_125l">[16]ดัชนีราคา!$G$82</definedName>
    <definedName name="CONC_24l">[16]ดัชนีราคา!$G$40</definedName>
    <definedName name="CONC_24m">[16]ดัชนีราคา!$F$40</definedName>
    <definedName name="CONC_LEl">[28]ดัชนีราคา!$G$40</definedName>
    <definedName name="CONC_LEm">[28]ดัชนีราคา!$F$40</definedName>
    <definedName name="CONC1">[26]ต้นทุน!$E$17</definedName>
    <definedName name="CONC2">[26]ต้นทุน!$F$17</definedName>
    <definedName name="conctrol" hidden="1">{"'Sheet1'!$L$16"}</definedName>
    <definedName name="conlin">#REF!</definedName>
    <definedName name="conline">#REF!</definedName>
    <definedName name="constru">#REF!</definedName>
    <definedName name="constu">#REF!</definedName>
    <definedName name="cont">'[29]cov-estimate'!$B$1:$H$46</definedName>
    <definedName name="Contin">#REF!</definedName>
    <definedName name="CORR_125l">[24]ดัชนีราคา!$G$78</definedName>
    <definedName name="CORR_125m">[16]ดัชนีราคา!$F$84</definedName>
    <definedName name="cost_lab">#REF!</definedName>
    <definedName name="cost_mat">#REF!</definedName>
    <definedName name="cost1">#REF!</definedName>
    <definedName name="cost10">#REF!</definedName>
    <definedName name="cost11">#REF!</definedName>
    <definedName name="cost12">#REF!</definedName>
    <definedName name="cost13">#REF!</definedName>
    <definedName name="cost2">#REF!</definedName>
    <definedName name="cost3">#REF!</definedName>
    <definedName name="cost4">#REF!</definedName>
    <definedName name="cost5">#REF!</definedName>
    <definedName name="cost6">#REF!</definedName>
    <definedName name="cost7">#REF!</definedName>
    <definedName name="cost8">#REF!</definedName>
    <definedName name="cost9">#REF!</definedName>
    <definedName name="CostData38">#REF!</definedName>
    <definedName name="COUPL1">[26]ต้นทุน!$E$16</definedName>
    <definedName name="CSODJWO" hidden="1">{#N/A,#N/A,TRUE,"SUM";#N/A,#N/A,TRUE,"EE";#N/A,#N/A,TRUE,"AC";#N/A,#N/A,TRUE,"SN"}</definedName>
    <definedName name="d">#REF!</definedName>
    <definedName name="D.2">'[30]2nd'!$BF$10</definedName>
    <definedName name="D.3">'[30]2nd'!$BG$10</definedName>
    <definedName name="D.4">'[30]2nd'!$BH$10</definedName>
    <definedName name="D.5">'[30]2nd'!$BI$10</definedName>
    <definedName name="D.6">'[30]2nd'!$BJ$10</definedName>
    <definedName name="d\" hidden="1">{#N/A,#N/A,FALSE,"CCTV"}</definedName>
    <definedName name="Da">#REF!</definedName>
    <definedName name="data">[31]ข้อมูลงานและราคา!$A$3:$F$500</definedName>
    <definedName name="data10">#REF!</definedName>
    <definedName name="data4">#REF!</definedName>
    <definedName name="data84">'[32]Purchase Order'!$E$40</definedName>
    <definedName name="dataall">#REF!</definedName>
    <definedName name="_xlnm.Database">#REF!</definedName>
    <definedName name="DataTBL">#REF!</definedName>
    <definedName name="date">!#REF!</definedName>
    <definedName name="db">'[27]รั้ว+ช่องทิ้งขยะ+ประตู'!$Q$9</definedName>
    <definedName name="DB12_30l">[24]ดัชนีราคา!$G$29</definedName>
    <definedName name="DB12_30m">[24]ดัชนีราคา!$F$29</definedName>
    <definedName name="DB12_MM.">#REF!</definedName>
    <definedName name="DB16_30l">[24]ดัชนีราคา!$G$30</definedName>
    <definedName name="DB16_30m">[24]ดัชนีราคา!$F$30</definedName>
    <definedName name="DB16_MM.">#REF!</definedName>
    <definedName name="DB20_30l">[24]ดัชนีราคา!$G$31</definedName>
    <definedName name="DB20_30m">[24]ดัชนีราคา!$F$31</definedName>
    <definedName name="DB20_MM.">#REF!</definedName>
    <definedName name="DB25_30l">[24]ดัชนีราคา!$G$32</definedName>
    <definedName name="DB25_30m">[24]ดัชนีราคา!$F$32</definedName>
    <definedName name="DB25_MM.">#REF!</definedName>
    <definedName name="DB28_MM.">#REF!</definedName>
    <definedName name="DDDD">#REF!</definedName>
    <definedName name="ddddd">[33]อัตราราคางาน!$F$11</definedName>
    <definedName name="DDFD" hidden="1">{#N/A,#N/A,FALSE,"CCTV"}</definedName>
    <definedName name="ddfdd" hidden="1">{#N/A,#N/A,FALSE,"CCTV"}</definedName>
    <definedName name="Design">#REF!</definedName>
    <definedName name="DetailITระนอง2">#REF!</definedName>
    <definedName name="DEWSLDW" hidden="1">{#N/A,#N/A,TRUE,"SUM";#N/A,#N/A,TRUE,"EE";#N/A,#N/A,TRUE,"AC";#N/A,#N/A,TRUE,"SN"}</definedName>
    <definedName name="df">#REF!</definedName>
    <definedName name="DFDFDS" hidden="1">{#N/A,#N/A,TRUE,"SUM";#N/A,#N/A,TRUE,"EE";#N/A,#N/A,TRUE,"AC";#N/A,#N/A,TRUE,"SN"}</definedName>
    <definedName name="DFDFSDFSD" hidden="1">{#N/A,#N/A,TRUE,"SUM";#N/A,#N/A,TRUE,"EE";#N/A,#N/A,TRUE,"AC";#N/A,#N/A,TRUE,"SN"}</definedName>
    <definedName name="DFF" hidden="1">{#N/A,#N/A,TRUE,"SUM";#N/A,#N/A,TRUE,"EE";#N/A,#N/A,TRUE,"AC";#N/A,#N/A,TRUE,"SN"}</definedName>
    <definedName name="dflt2">'[32]Customize Your Purchase Order'!$F$23</definedName>
    <definedName name="dflt3">'[32]Customize Your Purchase Order'!$F$24</definedName>
    <definedName name="dflt4">'[32]Customize Your Purchase Order'!$E$25</definedName>
    <definedName name="dflt5">'[32]Customize Your Purchase Order'!$F$27</definedName>
    <definedName name="dflt6">'[32]Customize Your Purchase Order'!$F$28</definedName>
    <definedName name="dflt7">'[32]Customize Your Purchase Order'!$E$29</definedName>
    <definedName name="dgfgjgj" hidden="1">{#N/A,#N/A,FALSE,"CCTV"}</definedName>
    <definedName name="do">#REF!</definedName>
    <definedName name="dsfdsfasfdsf" hidden="1">[13]A!#REF!</definedName>
    <definedName name="DSJKLDE" hidden="1">{#N/A,#N/A,TRUE,"SUM";#N/A,#N/A,TRUE,"EE";#N/A,#N/A,TRUE,"AC";#N/A,#N/A,TRUE,"SN"}</definedName>
    <definedName name="dsopf">#REF!</definedName>
    <definedName name="dswd" hidden="1">#REF!</definedName>
    <definedName name="DUMP_TRe">[24]ดัชนีราคา!$H$105</definedName>
    <definedName name="DUMP_TRl">[24]ดัชนีราคา!$G$105</definedName>
    <definedName name="DUMP1">[26]ต้นทุน!$E$21</definedName>
    <definedName name="DUMP2">[26]ต้นทุน!$F$21</definedName>
    <definedName name="e">#REF!</definedName>
    <definedName name="eec">#REF!</definedName>
    <definedName name="ELBO_90160Al">[24]ดัชนีราคา!$G$69</definedName>
    <definedName name="ELEMENT__Sanitary_System">#REF!</definedName>
    <definedName name="EMBLK1">[26]ต้นทุน!$E$10</definedName>
    <definedName name="EMBLK2">[26]ต้นทุน!$F$10</definedName>
    <definedName name="ENGI_l">[22]ดัชนีราคา!$G$117</definedName>
    <definedName name="ENGIl">[24]ดัชนีราคา!$G$185</definedName>
    <definedName name="eqweqwqw">#REF!</definedName>
    <definedName name="EXCA_REl">[16]ดัชนีราคา!$G$10</definedName>
    <definedName name="EXCA_REm">[16]ดัชนีราคา!$F$10</definedName>
    <definedName name="EXCA_SUl">[24]ดัชนีราคา!$G$8</definedName>
    <definedName name="EXCA_SUm">[24]ดัชนีราคา!$F$8</definedName>
    <definedName name="Excel_BuiltIn_Print_Area">#REF!</definedName>
    <definedName name="Excel_BuiltIn_Print_Area_1_1">#REF!</definedName>
    <definedName name="Excel_BuiltIn_Print_Area_1_1_1">#REF!</definedName>
    <definedName name="Excel_BuiltIn_Print_Area_1_1_1_1">#REF!</definedName>
    <definedName name="Excel_BuiltIn_Print_Area_1_1_1_1_1">#REF!</definedName>
    <definedName name="Excel_BuiltIn_Print_Area_1_1_1_1_1_1">#REF!</definedName>
    <definedName name="Excel_BuiltIn_Print_Area_1_1_1_1_1_1_1">#REF!</definedName>
    <definedName name="Excel_BuiltIn_Print_Area_1_1_1_1_1_1_1_1">#REF!</definedName>
    <definedName name="Excel_BuiltIn_Print_Area_1_1_1_1_1_1_1_1_1">#REF!</definedName>
    <definedName name="Excel_BuiltIn_Print_Area_1_1_1_1_1_1_1_1_1_1">#REF!</definedName>
    <definedName name="Excel_BuiltIn_Print_Area_1_1_1_1_1_1_1_1_1_1_1">#REF!</definedName>
    <definedName name="Excel_BuiltIn_Print_Area_1_1_1_1_1_1_1_1_1_1_1_1">#REF!</definedName>
    <definedName name="Excel_BuiltIn_Print_Area_1_1_1_1_1_1_1_1_1_1_1_1_1">#REF!</definedName>
    <definedName name="Excel_BuiltIn_Print_Area_1_1_1_1_1_1_1_1_1_1_1_1_1_1">#REF!</definedName>
    <definedName name="Excel_BuiltIn_Print_Area_1_1_1_1_1_1_1_1_1_1_1_1_1_1_1">#REF!</definedName>
    <definedName name="Excel_BuiltIn_Print_Area_10_1_1">#REF!</definedName>
    <definedName name="Excel_BuiltIn_Print_Area_10_1_1_1">#REF!</definedName>
    <definedName name="Excel_BuiltIn_Print_Area_10_1_1_1_1">#REF!</definedName>
    <definedName name="Excel_BuiltIn_Print_Area_10_1_1_1_1_1">#REF!</definedName>
    <definedName name="Excel_BuiltIn_Print_Area_11_1_1">#REF!</definedName>
    <definedName name="Excel_BuiltIn_Print_Area_11_1_1_1">#REF!</definedName>
    <definedName name="Excel_BuiltIn_Print_Area_11_1_1_1_1">#REF!</definedName>
    <definedName name="Excel_BuiltIn_Print_Area_11_1_1_1_1_1">#REF!</definedName>
    <definedName name="Excel_BuiltIn_Print_Area_11_1_1_1_1_1_1">#REF!</definedName>
    <definedName name="Excel_BuiltIn_Print_Area_12_1">#REF!</definedName>
    <definedName name="Excel_BuiltIn_Print_Area_12_1_1_1">#REF!</definedName>
    <definedName name="Excel_BuiltIn_Print_Area_12_1_1_1_1">#REF!</definedName>
    <definedName name="Excel_BuiltIn_Print_Area_12_1_1_1_1_1">#REF!</definedName>
    <definedName name="Excel_BuiltIn_Print_Area_12_1_1_1_1_1_1">#REF!</definedName>
    <definedName name="Excel_BuiltIn_Print_Area_12_1_1_1_1_1_1_1">#REF!</definedName>
    <definedName name="Excel_BuiltIn_Print_Area_12_1_1_1_1_1_1_1_1">#REF!</definedName>
    <definedName name="Excel_BuiltIn_Print_Area_13_1_1">#REF!</definedName>
    <definedName name="Excel_BuiltIn_Print_Area_13_1_1_1">#REF!</definedName>
    <definedName name="Excel_BuiltIn_Print_Area_13_1_1_1_1">#REF!</definedName>
    <definedName name="Excel_BuiltIn_Print_Area_13_1_1_1_1_1">#REF!</definedName>
    <definedName name="Excel_BuiltIn_Print_Area_13_1_1_1_1_1_1">#REF!</definedName>
    <definedName name="Excel_BuiltIn_Print_Area_13_1_1_1_1_1_1_1">#REF!</definedName>
    <definedName name="Excel_BuiltIn_Print_Area_13_1_1_1_1_1_1_1_1">#REF!</definedName>
    <definedName name="Excel_BuiltIn_Print_Area_13_1_1_1_1_1_1_1_1_1">#REF!</definedName>
    <definedName name="Excel_BuiltIn_Print_Area_13_1_1_1_1_1_1_1_1_1_1">#REF!</definedName>
    <definedName name="Excel_BuiltIn_Print_Area_13_1_1_1_1_1_1_1_1_1_1_1">#REF!</definedName>
    <definedName name="Excel_BuiltIn_Print_Area_13_1_1_1_1_1_1_1_1_1_1_1_1">#REF!</definedName>
    <definedName name="Excel_BuiltIn_Print_Area_13_1_1_1_1_1_1_1_1_1_1_1_1_1">#REF!</definedName>
    <definedName name="Excel_BuiltIn_Print_Area_13_1_1_1_1_1_1_1_1_1_1_1_1_1_1">#REF!</definedName>
    <definedName name="Excel_BuiltIn_Print_Area_14_1">#REF!</definedName>
    <definedName name="Excel_BuiltIn_Print_Area_14_1_1">#REF!</definedName>
    <definedName name="Excel_BuiltIn_Print_Area_14_1_1_1">#REF!</definedName>
    <definedName name="Excel_BuiltIn_Print_Area_14_1_1_1_1">#REF!</definedName>
    <definedName name="Excel_BuiltIn_Print_Area_14_1_1_1_1_1">#REF!</definedName>
    <definedName name="Excel_BuiltIn_Print_Area_14_1_1_1_1_1_1">#REF!</definedName>
    <definedName name="Excel_BuiltIn_Print_Area_14_1_1_1_1_1_1_1">#REF!</definedName>
    <definedName name="Excel_BuiltIn_Print_Area_14_1_1_1_1_1_1_1_1">#REF!</definedName>
    <definedName name="Excel_BuiltIn_Print_Area_14_1_1_1_1_1_1_1_1_1">#REF!</definedName>
    <definedName name="Excel_BuiltIn_Print_Area_14_1_1_1_1_1_1_1_1_1_1">#REF!</definedName>
    <definedName name="Excel_BuiltIn_Print_Area_14_1_1_1_1_1_1_1_1_1_1_1">#REF!</definedName>
    <definedName name="Excel_BuiltIn_Print_Area_14_1_1_1_1_1_1_1_1_1_1_1_1">#REF!</definedName>
    <definedName name="Excel_BuiltIn_Print_Area_14_1_1_1_1_1_1_1_1_1_1_1_1_1">#REF!</definedName>
    <definedName name="Excel_BuiltIn_Print_Area_14_1_1_1_1_1_1_1_1_1_1_1_1_1_1">#REF!</definedName>
    <definedName name="Excel_BuiltIn_Print_Area_14_1_1_1_1_1_1_1_1_1_1_1_1_1_1_1">#REF!</definedName>
    <definedName name="Excel_BuiltIn_Print_Area_14_1_1_1_1_1_1_1_1_1_1_1_1_1_1_1_1">#REF!</definedName>
    <definedName name="Excel_BuiltIn_Print_Area_14_1_1_1_1_1_1_1_1_1_1_1_1_1_1_1_1_1">#REF!</definedName>
    <definedName name="Excel_BuiltIn_Print_Area_14_1_1_1_1_1_1_1_1_1_1_1_1_1_1_1_1_1_1">#REF!</definedName>
    <definedName name="Excel_BuiltIn_Print_Area_14_1_1_1_1_1_1_1_1_1_1_1_1_1_1_1_1_1_1_1">#REF!</definedName>
    <definedName name="Excel_BuiltIn_Print_Area_15_1">#REF!</definedName>
    <definedName name="Excel_BuiltIn_Print_Area_15_1_1">#REF!</definedName>
    <definedName name="Excel_BuiltIn_Print_Area_15_1_1_1">#REF!</definedName>
    <definedName name="Excel_BuiltIn_Print_Area_15_1_1_1_1">#REF!</definedName>
    <definedName name="Excel_BuiltIn_Print_Area_15_1_1_1_1_1">#REF!</definedName>
    <definedName name="Excel_BuiltIn_Print_Area_15_1_1_1_1_1_1">#REF!</definedName>
    <definedName name="Excel_BuiltIn_Print_Area_15_1_1_1_1_1_1_1">#REF!</definedName>
    <definedName name="Excel_BuiltIn_Print_Area_15_1_1_1_1_1_1_1_1">#REF!</definedName>
    <definedName name="Excel_BuiltIn_Print_Area_16_1">#REF!</definedName>
    <definedName name="Excel_BuiltIn_Print_Area_16_1_1">#REF!</definedName>
    <definedName name="Excel_BuiltIn_Print_Area_17">#REF!</definedName>
    <definedName name="Excel_BuiltIn_Print_Area_17_1">#REF!</definedName>
    <definedName name="Excel_BuiltIn_Print_Area_17_1_1">#REF!</definedName>
    <definedName name="Excel_BuiltIn_Print_Area_17_1_1_1">#REF!</definedName>
    <definedName name="Excel_BuiltIn_Print_Area_17_1_1_1_1">#REF!</definedName>
    <definedName name="Excel_BuiltIn_Print_Area_18_1">#REF!</definedName>
    <definedName name="Excel_BuiltIn_Print_Area_18_1_1">#REF!</definedName>
    <definedName name="Excel_BuiltIn_Print_Area_19_1">#REF!</definedName>
    <definedName name="Excel_BuiltIn_Print_Area_19_1_1">#REF!</definedName>
    <definedName name="Excel_BuiltIn_Print_Area_19_1_1_1">#REF!</definedName>
    <definedName name="Excel_BuiltIn_Print_Area_19_1_1_1_1">#REF!</definedName>
    <definedName name="Excel_BuiltIn_Print_Area_2">#REF!</definedName>
    <definedName name="Excel_BuiltIn_Print_Area_2_1">#REF!</definedName>
    <definedName name="Excel_BuiltIn_Print_Area_2_1_1">#REF!</definedName>
    <definedName name="Excel_BuiltIn_Print_Area_2_1_1_1">#REF!</definedName>
    <definedName name="Excel_BuiltIn_Print_Area_2_1_1_1_1">#REF!</definedName>
    <definedName name="Excel_BuiltIn_Print_Area_2_1_1_1_1_1">#REF!</definedName>
    <definedName name="Excel_BuiltIn_Print_Area_2_1_1_1_1_1_1">#REF!</definedName>
    <definedName name="Excel_BuiltIn_Print_Area_2_1_1_1_1_1_1_1">#REF!</definedName>
    <definedName name="Excel_BuiltIn_Print_Area_2_1_1_1_1_1_1_1_1">#REF!</definedName>
    <definedName name="Excel_BuiltIn_Print_Area_2_1_1_1_1_1_1_1_1_1">#REF!</definedName>
    <definedName name="Excel_BuiltIn_Print_Area_2_1_1_1_1_1_1_1_1_1_1">#REF!</definedName>
    <definedName name="Excel_BuiltIn_Print_Area_2_1_1_1_1_1_1_1_1_1_1_1">#REF!</definedName>
    <definedName name="Excel_BuiltIn_Print_Area_2_1_1_1_1_1_1_1_1_1_1_1_1">#REF!</definedName>
    <definedName name="Excel_BuiltIn_Print_Area_20_1">#REF!</definedName>
    <definedName name="Excel_BuiltIn_Print_Area_21_1">#REF!</definedName>
    <definedName name="Excel_BuiltIn_Print_Area_21_1_1">#REF!</definedName>
    <definedName name="Excel_BuiltIn_Print_Area_22">#REF!</definedName>
    <definedName name="Excel_BuiltIn_Print_Area_23">#REF!</definedName>
    <definedName name="Excel_BuiltIn_Print_Area_24">#REF!</definedName>
    <definedName name="Excel_BuiltIn_Print_Area_24_1">#REF!</definedName>
    <definedName name="Excel_BuiltIn_Print_Area_24_1_1">#REF!</definedName>
    <definedName name="Excel_BuiltIn_Print_Area_24_1_1_1">#REF!</definedName>
    <definedName name="Excel_BuiltIn_Print_Area_24_1_1_1_1">#REF!</definedName>
    <definedName name="Excel_BuiltIn_Print_Area_24_1_1_1_1_1">#REF!</definedName>
    <definedName name="Excel_BuiltIn_Print_Area_24_1_1_1_1_1_1">#REF!</definedName>
    <definedName name="Excel_BuiltIn_Print_Area_25_1">#REF!</definedName>
    <definedName name="Excel_BuiltIn_Print_Area_25_1_1">#REF!</definedName>
    <definedName name="Excel_BuiltIn_Print_Area_25_1_1_1">#REF!</definedName>
    <definedName name="Excel_BuiltIn_Print_Area_25_1_1_1_1">#REF!</definedName>
    <definedName name="Excel_BuiltIn_Print_Area_25_1_1_1_1_1">#REF!</definedName>
    <definedName name="Excel_BuiltIn_Print_Area_25_1_1_1_1_1_1">#REF!</definedName>
    <definedName name="Excel_BuiltIn_Print_Area_25_1_1_1_1_1_1_1">#REF!</definedName>
    <definedName name="Excel_BuiltIn_Print_Area_25_1_1_1_1_1_1_1_1">#REF!</definedName>
    <definedName name="Excel_BuiltIn_Print_Area_25_1_1_1_1_1_1_1_1_1">#REF!</definedName>
    <definedName name="Excel_BuiltIn_Print_Area_25_1_1_1_1_1_1_1_1_1_1">#REF!</definedName>
    <definedName name="Excel_BuiltIn_Print_Area_26">#REF!</definedName>
    <definedName name="Excel_BuiltIn_Print_Area_26_1">#REF!</definedName>
    <definedName name="Excel_BuiltIn_Print_Area_26_1_1">#REF!</definedName>
    <definedName name="Excel_BuiltIn_Print_Area_26_1_1_1">#REF!</definedName>
    <definedName name="Excel_BuiltIn_Print_Area_26_1_1_1_1">#REF!</definedName>
    <definedName name="Excel_BuiltIn_Print_Area_27_1">#REF!</definedName>
    <definedName name="Excel_BuiltIn_Print_Area_27_1_1">#REF!</definedName>
    <definedName name="Excel_BuiltIn_Print_Area_27_1_1_1">#REF!</definedName>
    <definedName name="Excel_BuiltIn_Print_Area_28_1">#REF!</definedName>
    <definedName name="Excel_BuiltIn_Print_Area_3_1_1_1_1_1">#REF!</definedName>
    <definedName name="Excel_BuiltIn_Print_Area_3_1_1_1_1_1_1">#REF!</definedName>
    <definedName name="Excel_BuiltIn_Print_Area_3_1_1_1_1_1_1_1">#REF!</definedName>
    <definedName name="Excel_BuiltIn_Print_Area_3_1_1_1_1_1_1_1_1">#REF!</definedName>
    <definedName name="Excel_BuiltIn_Print_Area_3_1_1_1_1_1_1_1_1_1">#REF!</definedName>
    <definedName name="Excel_BuiltIn_Print_Area_3_1_1_1_1_1_1_1_1_1_1">#REF!</definedName>
    <definedName name="Excel_BuiltIn_Print_Area_4_1">#REF!</definedName>
    <definedName name="Excel_BuiltIn_Print_Area_4_1_1_1_1">#REF!</definedName>
    <definedName name="Excel_BuiltIn_Print_Area_4_1_1_1_1_1">#REF!</definedName>
    <definedName name="Excel_BuiltIn_Print_Area_4_1_1_1_1_1_1">#REF!</definedName>
    <definedName name="Excel_BuiltIn_Print_Area_4_1_1_1_1_1_1_1">#REF!</definedName>
    <definedName name="Excel_BuiltIn_Print_Area_4_1_1_1_1_1_1_1_1">#REF!</definedName>
    <definedName name="Excel_BuiltIn_Print_Area_4_1_1_1_1_1_1_1_1_1">#REF!</definedName>
    <definedName name="Excel_BuiltIn_Print_Area_4_1_1_1_1_1_1_1_1_1_1">#REF!</definedName>
    <definedName name="Excel_BuiltIn_Print_Area_4_1_1_1_1_1_1_1_1_1_1_1">#REF!</definedName>
    <definedName name="Excel_BuiltIn_Print_Area_4_1_1_1_1_1_1_1_1_1_1_1_1">#REF!</definedName>
    <definedName name="Excel_BuiltIn_Print_Area_4_1_1_1_1_1_1_1_1_1_1_1_1_1">#REF!</definedName>
    <definedName name="Excel_BuiltIn_Print_Area_4_1_1_1_1_1_1_1_1_1_1_1_1_1_1">#REF!</definedName>
    <definedName name="Excel_BuiltIn_Print_Area_4_1_1_1_1_1_1_1_1_1_1_1_1_1_1_1">#REF!</definedName>
    <definedName name="Excel_BuiltIn_Print_Area_4_1_1_1_1_1_1_1_1_1_1_1_1_1_1_1_1">#REF!</definedName>
    <definedName name="Excel_BuiltIn_Print_Area_5_1_1">#REF!</definedName>
    <definedName name="Excel_BuiltIn_Print_Area_5_1_1_1_1_1_1_1_1_1_1_1_1">#REF!</definedName>
    <definedName name="Excel_BuiltIn_Print_Area_5_1_1_1_1_1_1_1_1_1_1_1_1_1">#REF!</definedName>
    <definedName name="Excel_BuiltIn_Print_Area_6_1_1">#REF!</definedName>
    <definedName name="Excel_BuiltIn_Print_Area_6_1_1_1">#REF!</definedName>
    <definedName name="Excel_BuiltIn_Print_Area_6_1_1_1_1_1_1_1_1_1">#REF!</definedName>
    <definedName name="Excel_BuiltIn_Print_Area_6_1_1_1_1_1_1_1_1_1_1">#REF!</definedName>
    <definedName name="Excel_BuiltIn_Print_Area_6_1_1_1_1_1_1_1_1_1_1_1">#REF!</definedName>
    <definedName name="Excel_BuiltIn_Print_Area_6_1_1_1_1_1_1_1_1_1_1_1_1">#REF!</definedName>
    <definedName name="Excel_BuiltIn_Print_Area_6_1_1_1_1_1_1_1_1_1_1_1_1_1">#REF!</definedName>
    <definedName name="Excel_BuiltIn_Print_Area_7" localSheetId="1">#REF!</definedName>
    <definedName name="Excel_BuiltIn_Print_Area_7">#REF!</definedName>
    <definedName name="Excel_BuiltIn_Print_Area_7_1_1">#REF!</definedName>
    <definedName name="Excel_BuiltIn_Print_Area_7_1_1_1_1_1_1_1">#REF!</definedName>
    <definedName name="Excel_BuiltIn_Print_Area_7_1_1_1_1_1_1_1_1">#REF!</definedName>
    <definedName name="Excel_BuiltIn_Print_Area_7_1_1_1_1_1_1_1_1_1">#REF!</definedName>
    <definedName name="Excel_BuiltIn_Print_Area_8_1_1_1_1_1">#REF!</definedName>
    <definedName name="Excel_BuiltIn_Print_Area_8_1_1_1_1_1_1">#REF!</definedName>
    <definedName name="Excel_BuiltIn_Print_Area_8_1_1_1_1_1_1_1">#REF!</definedName>
    <definedName name="Excel_BuiltIn_Print_Area_8_1_1_1_1_1_1_1_1">#REF!</definedName>
    <definedName name="Excel_BuiltIn_Print_Area_8_1_1_1_1_1_1_1_1_1">#REF!</definedName>
    <definedName name="Excel_BuiltIn_Print_Area_9_1">#REF!</definedName>
    <definedName name="Excel_BuiltIn_Print_Area_9_1_1">#REF!</definedName>
    <definedName name="Excel_BuiltIn_Print_Area_9_1_1_1">#REF!</definedName>
    <definedName name="Excel_BuiltIn_Print_Area_9_1_1_1_1">#REF!</definedName>
    <definedName name="Excel_BuiltIn_Print_Area_9_1_1_1_1_1">#REF!</definedName>
    <definedName name="Excel_BuiltIn_Print_Area_9_1_1_1_1_1_1">#REF!</definedName>
    <definedName name="Excel_BuiltIn_Print_Area_9_1_1_1_1_1_1_1">#REF!</definedName>
    <definedName name="Excel_BuiltIn_Print_Titles_1_1">#REF!</definedName>
    <definedName name="Excel_BuiltIn_Print_Titles_1_1_1">#REF!</definedName>
    <definedName name="Excel_BuiltIn_Print_Titles_10" localSheetId="1">#REF!</definedName>
    <definedName name="Excel_BuiltIn_Print_Titles_10">#REF!</definedName>
    <definedName name="Excel_BuiltIn_Print_Titles_11" localSheetId="1">#REF!</definedName>
    <definedName name="Excel_BuiltIn_Print_Titles_11">#REF!</definedName>
    <definedName name="Excel_BuiltIn_Print_Titles_11_1">#REF!</definedName>
    <definedName name="Excel_BuiltIn_Print_Titles_11_1_1">#REF!</definedName>
    <definedName name="Excel_BuiltIn_Print_Titles_11_1_1_1">#REF!</definedName>
    <definedName name="Excel_BuiltIn_Print_Titles_12_1_1">#REF!</definedName>
    <definedName name="Excel_BuiltIn_Print_Titles_13_1_1">#REF!</definedName>
    <definedName name="Excel_BuiltIn_Print_Titles_2_1">#REF!</definedName>
    <definedName name="Excel_BuiltIn_Print_Titles_2_1_1">#REF!</definedName>
    <definedName name="Excel_BuiltIn_Print_Titles_2_1_1_1">#REF!</definedName>
    <definedName name="Excel_BuiltIn_Print_Titles_26">#REF!</definedName>
    <definedName name="Excel_BuiltIn_Print_Titles_3" localSheetId="1">#REF!</definedName>
    <definedName name="Excel_BuiltIn_Print_Titles_3">#REF!</definedName>
    <definedName name="Excel_BuiltIn_Print_Titles_3_1" localSheetId="1">#REF!</definedName>
    <definedName name="Excel_BuiltIn_Print_Titles_3_1">#REF!</definedName>
    <definedName name="Excel_BuiltIn_Print_Titles_3_1_1" localSheetId="1">#REF!</definedName>
    <definedName name="Excel_BuiltIn_Print_Titles_3_1_1">#REF!</definedName>
    <definedName name="Excel_BuiltIn_Print_Titles_3_1_1_1" localSheetId="1">#REF!</definedName>
    <definedName name="Excel_BuiltIn_Print_Titles_3_1_1_1">#REF!</definedName>
    <definedName name="Excel_BuiltIn_Print_Titles_3_1_1_1_1">#REF!</definedName>
    <definedName name="Excel_BuiltIn_Print_Titles_3_1_1_1_1_1">NA()</definedName>
    <definedName name="Excel_BuiltIn_Print_Titles_4_1_1">#REF!</definedName>
    <definedName name="Excel_BuiltIn_Print_Titles_4_1_1_1">#REF!</definedName>
    <definedName name="Excel_BuiltIn_Print_Titles_4_1_1_1_1">#REF!</definedName>
    <definedName name="Excel_BuiltIn_Print_Titles_4_1_1_1_1_1">#REF!</definedName>
    <definedName name="Excel_BuiltIn_Print_Titles_5" localSheetId="1">#REF!</definedName>
    <definedName name="Excel_BuiltIn_Print_Titles_5">#REF!</definedName>
    <definedName name="Excel_BuiltIn_Print_Titles_5_1" localSheetId="1">#REF!</definedName>
    <definedName name="Excel_BuiltIn_Print_Titles_5_1">#REF!</definedName>
    <definedName name="Excel_BuiltIn_Print_Titles_5_1_1">#REF!</definedName>
    <definedName name="Excel_BuiltIn_Print_Titles_5_1_1_1">#REF!</definedName>
    <definedName name="Excel_BuiltIn_Print_Titles_6" localSheetId="1">#REF!</definedName>
    <definedName name="Excel_BuiltIn_Print_Titles_6">#REF!</definedName>
    <definedName name="Excel_BuiltIn_Print_Titles_6_1" localSheetId="1">#REF!</definedName>
    <definedName name="Excel_BuiltIn_Print_Titles_6_1">#REF!</definedName>
    <definedName name="Excel_BuiltIn_Print_Titles_6_1_1">#REF!</definedName>
    <definedName name="Excel_BuiltIn_Print_Titles_6_1_1_1_1_1">#REF!</definedName>
    <definedName name="Excel_BuiltIn_Print_Titles_7" localSheetId="1">#REF!</definedName>
    <definedName name="Excel_BuiltIn_Print_Titles_7">#REF!</definedName>
    <definedName name="Excel_BuiltIn_Print_Titles_7_1" localSheetId="1">#REF!</definedName>
    <definedName name="Excel_BuiltIn_Print_Titles_7_1">#REF!</definedName>
    <definedName name="Excel_BuiltIn_Print_Titles_7_1_1">#REF!</definedName>
    <definedName name="Excel_BuiltIn_Print_Titles_7_1_1_1">#REF!</definedName>
    <definedName name="Excel_BuiltIn_Print_Titles_8" localSheetId="1">#REF!</definedName>
    <definedName name="Excel_BuiltIn_Print_Titles_8">#REF!</definedName>
    <definedName name="Excel_BuiltIn_Print_Titles_9" localSheetId="1">'[34]ปรับอากาศ(งานตกแต่งภายใน)'!#REF!</definedName>
    <definedName name="Excel_BuiltIn_Print_Titles_9">'[35]ปรับอากาศ(งานตกแต่งภายใน)'!#REF!</definedName>
    <definedName name="Excel_BuiltIn_Print_Titles_9_1_1">#REF!</definedName>
    <definedName name="Excel_BuiltIn_Print_Titles_9_1_1_1">#REF!</definedName>
    <definedName name="Excel_BuiltIn_Print_Titles_9_1_1_1_1">#REF!</definedName>
    <definedName name="eyteyt" hidden="1">{#N/A,#N/A,FALSE,"CCTV"}</definedName>
    <definedName name="f">#REF!</definedName>
    <definedName name="fa">#REF!</definedName>
    <definedName name="factor">#REF!</definedName>
    <definedName name="factor_db">'[36]Factor F งาน DB.'!$A$6:$F$49</definedName>
    <definedName name="factor_table">#REF!</definedName>
    <definedName name="factype">[20]Cctmst!$Z$10:$Z$761</definedName>
    <definedName name="fddfhdfhdgh" hidden="1">{#N/A,#N/A,FALSE,"CCTV"}</definedName>
    <definedName name="fdf" hidden="1">{#N/A,#N/A,FALSE,"CCTV"}</definedName>
    <definedName name="FDFDF" hidden="1">{#N/A,#N/A,FALSE,"CCTV"}</definedName>
    <definedName name="FDFDSF" hidden="1">{#N/A,#N/A,TRUE,"SUM";#N/A,#N/A,TRUE,"EE";#N/A,#N/A,TRUE,"AC";#N/A,#N/A,TRUE,"SN"}</definedName>
    <definedName name="FDFS">#REF!</definedName>
    <definedName name="FDFSDF">#REF!</definedName>
    <definedName name="fdfsdfs" hidden="1">{#N/A,#N/A,TRUE,"SUM";#N/A,#N/A,TRUE,"EE";#N/A,#N/A,TRUE,"AC";#N/A,#N/A,TRUE,"SN"}</definedName>
    <definedName name="FF" hidden="1">{#N/A,#N/A,TRUE,"SUM";#N/A,#N/A,TRUE,"EE";#N/A,#N/A,TRUE,"AC";#N/A,#N/A,TRUE,"SN"}</definedName>
    <definedName name="ffd">#REF!</definedName>
    <definedName name="fff">#REF!</definedName>
    <definedName name="fffd">#REF!</definedName>
    <definedName name="ffffd" hidden="1">{#N/A,#N/A,TRUE,"SUM";#N/A,#N/A,TRUE,"EE";#N/A,#N/A,TRUE,"AC";#N/A,#N/A,TRUE,"SN"}</definedName>
    <definedName name="ffffff" hidden="1">{#N/A,#N/A,FALSE,"CCTV"}</definedName>
    <definedName name="FGF" hidden="1">{#N/A,#N/A,FALSE,"CCTV"}</definedName>
    <definedName name="fhgjfghfghgf" hidden="1">{#N/A,#N/A,FALSE,"CCTV"}</definedName>
    <definedName name="FORMl">[16]ดัชนีราคา!$G$45</definedName>
    <definedName name="FORMm">[16]ดัชนีราคา!$F$45</definedName>
    <definedName name="Formula">#REF!</definedName>
    <definedName name="FORMWK1">[26]ต้นทุน!$E$13</definedName>
    <definedName name="FORMWK2">[26]ต้นทุน!$F$13</definedName>
    <definedName name="FSDFSDF" hidden="1">{#N/A,#N/A,TRUE,"SUM";#N/A,#N/A,TRUE,"EE";#N/A,#N/A,TRUE,"AC";#N/A,#N/A,TRUE,"SN"}</definedName>
    <definedName name="FT">[37]AC!#REF!</definedName>
    <definedName name="fw">'[27]รั้ว+ช่องทิ้งขยะ+ประตู'!$Q$11</definedName>
    <definedName name="g">#REF!</definedName>
    <definedName name="gfdghdfh" hidden="1">#REF!</definedName>
    <definedName name="gfjgfh" hidden="1">{#N/A,#N/A,FALSE,"CCTV"}</definedName>
    <definedName name="gfjgfhfg" hidden="1">{#N/A,#N/A,FALSE,"CCTV"}</definedName>
    <definedName name="GG" hidden="1">{#N/A,#N/A,TRUE,"SUM";#N/A,#N/A,TRUE,"EE";#N/A,#N/A,TRUE,"AC";#N/A,#N/A,TRUE,"SN"}</definedName>
    <definedName name="ggg">#REF!</definedName>
    <definedName name="gh">#REF!</definedName>
    <definedName name="Google_Sheet_Link_1088544440" hidden="1">TPQ</definedName>
    <definedName name="Google_Sheet_Link_1232905021" hidden="1">PI</definedName>
    <definedName name="Google_Sheet_Link_1397443350" hidden="1">NH</definedName>
    <definedName name="Google_Sheet_Link_1693025807" hidden="1">TPS</definedName>
    <definedName name="Google_Sheet_Link_741833815" hidden="1">STP</definedName>
    <definedName name="Google_Sheet_Link_813021340" hidden="1">PO</definedName>
    <definedName name="Google_Sheet_Link_85904898" hidden="1">NF</definedName>
    <definedName name="Google_Sheet_Link_932536154" hidden="1">PINP</definedName>
    <definedName name="grand">[38]boq!#REF!</definedName>
    <definedName name="GS" hidden="1">{#N/A,#N/A,TRUE,"Str.";#N/A,#N/A,TRUE,"Steel &amp; Roof";#N/A,#N/A,TRUE,"Arc.";#N/A,#N/A,TRUE,"Preliminary";#N/A,#N/A,TRUE,"Sum_Prelim"}</definedName>
    <definedName name="GTYPE">#REF!</definedName>
    <definedName name="GTypeAT">#REF!</definedName>
    <definedName name="GTypeBJ">#REF!</definedName>
    <definedName name="GTypeP1">#REF!</definedName>
    <definedName name="GTypeP2">#REF!</definedName>
    <definedName name="h">[39]don_copy!$C$4</definedName>
    <definedName name="Hardware" hidden="1">{#N/A,#N/A,TRUE,"Str.";#N/A,#N/A,TRUE,"Steel &amp; Roof";#N/A,#N/A,TRUE,"Arc.";#N/A,#N/A,TRUE,"Preliminary";#N/A,#N/A,TRUE,"Sum_Prelim"}</definedName>
    <definedName name="HD_TRe">[24]ดัชนีราคา!$H$104</definedName>
    <definedName name="HD_TRl">[24]ดัชนีราคา!$G$104</definedName>
    <definedName name="HDD_MAe">[24]ดัชนีราคา!$H$146</definedName>
    <definedName name="HDD_MAN_l">[22]ดัชนีราคา!$G$120</definedName>
    <definedName name="HDD_MANl">[24]ดัชนีราคา!$G$190</definedName>
    <definedName name="HDD_TRe">[22]ดัชนีราคา!$H$90</definedName>
    <definedName name="HEADl">[24]ดัชนีราคา!$G$149</definedName>
    <definedName name="hfdgfdg" hidden="1">{#N/A,#N/A,FALSE,"CCTV"}</definedName>
    <definedName name="hfjhhjj" hidden="1">{#N/A,#N/A,FALSE,"CCTV"}</definedName>
    <definedName name="hgjfgh" hidden="1">{#N/A,#N/A,FALSE,"CCTV"}</definedName>
    <definedName name="hgjgfhgh" hidden="1">{#N/A,#N/A,FALSE,"CCTV"}</definedName>
    <definedName name="HHH" hidden="1">{#N/A,#N/A,FALSE,"CCTV"}</definedName>
    <definedName name="HTML_CodePage" hidden="1">949</definedName>
    <definedName name="HTML_Control" hidden="1">{"'장비'!$A$3:$M$12"}</definedName>
    <definedName name="HTML_Description" hidden="1">""</definedName>
    <definedName name="HTML_Email" hidden="1">""</definedName>
    <definedName name="HTML_Header" hidden="1">"장비"</definedName>
    <definedName name="HTML_LastUpdate" hidden="1">"97-08-05"</definedName>
    <definedName name="HTML_LineAfter" hidden="1">FALSE</definedName>
    <definedName name="HTML_LineBefore" hidden="1">FALSE</definedName>
    <definedName name="HTML_Name" hidden="1">"이진화"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 Documents\MyHTML.htm"</definedName>
    <definedName name="HTML_PathTemplate" hidden="1">"C:\My Documents\HTMLTemp.htm"</definedName>
    <definedName name="HTML_Title" hidden="1">"가산동미라보"</definedName>
    <definedName name="huy" hidden="1">{"'Sheet1'!$L$16"}</definedName>
    <definedName name="I" localSheetId="1">#REF!</definedName>
    <definedName name="I">#REF!</definedName>
    <definedName name="i7y">#REF!</definedName>
    <definedName name="ie">#REF!</definedName>
    <definedName name="ii">#REF!</definedName>
    <definedName name="iiouolkll" hidden="1">{#N/A,#N/A,FALSE,"CCTV"}</definedName>
    <definedName name="insert1" hidden="1">#REF!</definedName>
    <definedName name="ipp18188t">[10]แหล่งวัสดุงานเสาเข็ม!$E$16</definedName>
    <definedName name="ipp1818c">[10]แหล่งวัสดุงานเสาเข็ม!$F$16</definedName>
    <definedName name="IX" localSheetId="1">#REF!</definedName>
    <definedName name="IX">#REF!</definedName>
    <definedName name="IY" localSheetId="1">#REF!</definedName>
    <definedName name="IY">#REF!</definedName>
    <definedName name="JCBe">[24]ดัชนีราคา!$H$130</definedName>
    <definedName name="JCBl">[24]ดัชนีราคา!$G$130</definedName>
    <definedName name="jhfuh">#REF!</definedName>
    <definedName name="jhhhh" hidden="1">{#N/A,#N/A,FALSE,"CCTV"}</definedName>
    <definedName name="JJJJJJJJJJJJJJJJ">#REF!</definedName>
    <definedName name="jk">#REF!</definedName>
    <definedName name="JKDFSJCSDKJ" hidden="1">{#N/A,#N/A,TRUE,"SUM";#N/A,#N/A,TRUE,"EE";#N/A,#N/A,TRUE,"AC";#N/A,#N/A,TRUE,"SN"}</definedName>
    <definedName name="jt">[40]LITF!#REF!</definedName>
    <definedName name="jy">#REF!</definedName>
    <definedName name="k">#REF!</definedName>
    <definedName name="kghlgh" hidden="1">{#N/A,#N/A,FALSE,"CCTV"}</definedName>
    <definedName name="KITCHEN">'[25]DETAIL '!#REF!</definedName>
    <definedName name="kiulil" hidden="1">{#N/A,#N/A,FALSE,"CCTV"}</definedName>
    <definedName name="kjhlh" hidden="1">{#N/A,#N/A,FALSE,"CCTV"}</definedName>
    <definedName name="kjhljhk" hidden="1">{#N/A,#N/A,FALSE,"CCTV"}</definedName>
    <definedName name="KOUNT">#REF!</definedName>
    <definedName name="ku">#REF!</definedName>
    <definedName name="l">#REF!</definedName>
    <definedName name="L_UNIT">#REF!</definedName>
    <definedName name="L1_" localSheetId="1">#REF!</definedName>
    <definedName name="L1_">#REF!</definedName>
    <definedName name="L2_" localSheetId="1">#REF!</definedName>
    <definedName name="L2_">#REF!</definedName>
    <definedName name="L2_1" localSheetId="1">#REF!</definedName>
    <definedName name="L2_1">#REF!</definedName>
    <definedName name="LABOUR_l">[22]ดัชนีราคา!$G$121</definedName>
    <definedName name="LABOURl">[24]ดัชนีราคา!$G$151</definedName>
    <definedName name="lean">'[27]รั้ว+ช่องทิ้งขยะ+ประตู'!$Q$6</definedName>
    <definedName name="LEAN1">[26]ต้นทุน!$E$12</definedName>
    <definedName name="LEAN2">[26]ต้นทุน!$F$12</definedName>
    <definedName name="li">#REF!</definedName>
    <definedName name="lklhlkjl" hidden="1">{#N/A,#N/A,FALSE,"CCTV"}</definedName>
    <definedName name="LLOOO">#REF!</definedName>
    <definedName name="local">[41]HVAC!$T$4</definedName>
    <definedName name="local2">[42]HVAC!#REF!</definedName>
    <definedName name="LT1.5">'[6]EE PRICE'!$C$6</definedName>
    <definedName name="LT2.5">'[6]EE PRICE'!$C$7</definedName>
    <definedName name="m" hidden="1">{"Offgrid",#N/A,FALSE,"OFFGRID";"Region",#N/A,FALSE,"REGION";"Offgrid -2",#N/A,FALSE,"OFFGRID";"WTP",#N/A,FALSE,"WTP";"WTP -2",#N/A,FALSE,"WTP";"Project",#N/A,FALSE,"PROJECT";"Summary -2",#N/A,FALSE,"SUMMARY"}</definedName>
    <definedName name="M_UNIT">#REF!</definedName>
    <definedName name="Materials___Steel">#REF!</definedName>
    <definedName name="MATV">[21]boq!#REF!</definedName>
    <definedName name="MATV1">[21]boq!#REF!</definedName>
    <definedName name="MCB">[12]MCB!$A$4:$B$26</definedName>
    <definedName name="MCB_L1">#REF!</definedName>
    <definedName name="Meinhardt__Thailand__Ltd.">#REF!</definedName>
    <definedName name="MLPART">#REF!</definedName>
    <definedName name="mmmmm" hidden="1">{#N/A,#N/A,FALSE,"CCTV"}</definedName>
    <definedName name="MP">#REF!</definedName>
    <definedName name="MRACC">[20]Cctmst!$H$10:$H$761</definedName>
    <definedName name="NAILl">[16]ดัชนีราคา!$G$46</definedName>
    <definedName name="NAILm">[16]ดัชนีราคา!$F$46</definedName>
    <definedName name="ncc">#REF!</definedName>
    <definedName name="NEWNAME" hidden="1">{#N/A,#N/A,FALSE,"CCTV"}</definedName>
    <definedName name="NF">'[43]Back up ทีมราคากลาง'!$F$61</definedName>
    <definedName name="NH">'[43]Back up ทีมราคากลาง'!$F$49</definedName>
    <definedName name="nkknk" hidden="1">{#N/A,#N/A,FALSE,"CCTV"}</definedName>
    <definedName name="NUMBER">#REF!</definedName>
    <definedName name="O">[37]AC!#REF!</definedName>
    <definedName name="ODH" hidden="1">#REF!</definedName>
    <definedName name="oililui" hidden="1">{#N/A,#N/A,FALSE,"CCTV"}</definedName>
    <definedName name="oilp">'[27]รั้ว+ช่องทิ้งขยะ+ประตู'!$Q$14</definedName>
    <definedName name="op">#REF!</definedName>
    <definedName name="P">#REF!</definedName>
    <definedName name="P415_3Ml">[24]ดัชนีราคา!$G$17</definedName>
    <definedName name="P415_3Mm">[24]ดัชนีราคา!$F$17</definedName>
    <definedName name="P415_4Ml">[24]ดัชนีราคา!$G$18</definedName>
    <definedName name="P415_4Mm">[24]ดัชนีราคา!$F$18</definedName>
    <definedName name="P415_5Ml">[24]ดัชนีราคา!$G$19</definedName>
    <definedName name="P415_5Mm">[24]ดัชนีราคา!$F$19</definedName>
    <definedName name="P615_4Ml">[24]ดัชนีราคา!$G$15</definedName>
    <definedName name="P615_4Mm">[24]ดัชนีราคา!$F$15</definedName>
    <definedName name="pageonetotal">#REF!</definedName>
    <definedName name="pagethreetotal">#REF!</definedName>
    <definedName name="pagetwototal">#REF!</definedName>
    <definedName name="PART">[44]Sheet1!#REF!</definedName>
    <definedName name="PBNUM1">[45]EQUIP_LIST!$C$5:$C$1300</definedName>
    <definedName name="PBNUM10">0</definedName>
    <definedName name="PBNUM11">0</definedName>
    <definedName name="PBNUM2">0</definedName>
    <definedName name="PBNUM3">0</definedName>
    <definedName name="PBNUM4">0</definedName>
    <definedName name="PBNUM5">0</definedName>
    <definedName name="PBNUM6">0</definedName>
    <definedName name="PBNUM7">0</definedName>
    <definedName name="PBNUM8">0</definedName>
    <definedName name="PBNUM9">0</definedName>
    <definedName name="PBTBL1">[45]EQUIP_LIST!$C$5:$T$1300</definedName>
    <definedName name="PBTBL10">0</definedName>
    <definedName name="PBTBL11">0</definedName>
    <definedName name="PBTBL2">0</definedName>
    <definedName name="PBTBL3">0</definedName>
    <definedName name="PBTBL4">0</definedName>
    <definedName name="PBTBL5">0</definedName>
    <definedName name="PBTBL6">0</definedName>
    <definedName name="PBTBL7">0</definedName>
    <definedName name="PBTBL8">0</definedName>
    <definedName name="PBTBL9">0</definedName>
    <definedName name="PER_HDDa">[24]ดัชนีราคา!$F$197</definedName>
    <definedName name="PI">'[43]Back up ทีมราคากลาง'!$F$25</definedName>
    <definedName name="PI18_8Ml">[24]ดัชนีราคา!$G$21</definedName>
    <definedName name="PI18_8Mm">[24]ดัชนีราคา!$F$21</definedName>
    <definedName name="PICK_UPe">[24]ดัชนีราคา!$H$100</definedName>
    <definedName name="PICK_UPl">[24]ดัชนีราคา!$G$100</definedName>
    <definedName name="PINP">'[43]Back up ทีมราคากลาง'!$F$37</definedName>
    <definedName name="PLAT_25m">[24]ดัชนีราคา!$F$89</definedName>
    <definedName name="PO">'[43]Back up ทีมราคากลาง'!$F$31</definedName>
    <definedName name="pod">[10]แหล่งวัสดุงานเสาเข็ม!$D$9</definedName>
    <definedName name="pp">{"'SUMMATION'!$B$2:$I$2"}</definedName>
    <definedName name="PRINT">#REF!</definedName>
    <definedName name="_xlnm.Print_Area">#REF!</definedName>
    <definedName name="PRINT_AREA_MI">#REF!</definedName>
    <definedName name="_xlnm.Print_Titles">[46]splinkler!$1:$6</definedName>
    <definedName name="Print_Titles_MI">#REF!</definedName>
    <definedName name="print_unit_cost">#REF!</definedName>
    <definedName name="PROCES">'[25]DETAIL '!#REF!</definedName>
    <definedName name="Profit">#REF!</definedName>
    <definedName name="PROJECT_NAME____Capsugel_Relocation_Project">#REF!</definedName>
    <definedName name="PUMP_WAe">[24]ดัชนีราคา!$H$143</definedName>
    <definedName name="PUMP1">[26]ต้นทุน!$E$22</definedName>
    <definedName name="PUMP2">[26]ต้นทุน!$F$22</definedName>
    <definedName name="Q" hidden="1">{#N/A,#N/A,TRUE,"SUM";#N/A,#N/A,TRUE,"EE";#N/A,#N/A,TRUE,"AC";#N/A,#N/A,TRUE,"SN"}</definedName>
    <definedName name="q_ty">#REF!</definedName>
    <definedName name="qas">{"'SUMMATION'!$B$2:$I$2"}</definedName>
    <definedName name="qcon">'[27]รั้ว+ช่องทิ้งขยะ+ประตู'!$Q$12</definedName>
    <definedName name="qqq">#REF!</definedName>
    <definedName name="qty">#REF!</definedName>
    <definedName name="qweqweqw">#REF!</definedName>
    <definedName name="R_UNIT">#REF!</definedName>
    <definedName name="rarewt" hidden="1">{#N/A,#N/A,FALSE,"CCTV"}</definedName>
    <definedName name="RATE">[24]ดัชนีราคา!$I$207</definedName>
    <definedName name="rb">'[27]รั้ว+ช่องทิ้งขยะ+ประตู'!$Q$8</definedName>
    <definedName name="RB06_24l">[16]ดัชนีราคา!$G$23</definedName>
    <definedName name="RB06_24m">[16]ดัชนีราคา!$F$23</definedName>
    <definedName name="RB09_24l">[28]ดัชนีราคา!$G$24</definedName>
    <definedName name="RB09_24m">[28]ดัชนีราคา!$F$24</definedName>
    <definedName name="RB12_24l">[24]ดัชนีราคา!$G$25</definedName>
    <definedName name="RB12_24m">[24]ดัชนีราคา!$F$25</definedName>
    <definedName name="RB15_24l">[28]ดัชนีราคา!$G$26</definedName>
    <definedName name="RB15_24m">[28]ดัชนีราคา!$F$26</definedName>
    <definedName name="RB19_24l">[24]ดัชนีราคา!$G$27</definedName>
    <definedName name="RB19_24m">[24]ดัชนีราคา!$F$27</definedName>
    <definedName name="RB25_24l">[24]ดัชนีราคา!$G$28</definedName>
    <definedName name="RB25_24m">[24]ดัชนีราคา!$F$28</definedName>
    <definedName name="rec">'[47]SAN REDUCED 1'!#REF!</definedName>
    <definedName name="record">#REF!</definedName>
    <definedName name="REIN">#REF!</definedName>
    <definedName name="reinunit">#REF!</definedName>
    <definedName name="rg">#REF!</definedName>
    <definedName name="RNAME">#REF!</definedName>
    <definedName name="Roofing_PLot_13_total">'[48]QUANTITY COMPARISON'!#REF!</definedName>
    <definedName name="ROPE_m">[24]ดัชนีราคา!$F$176</definedName>
    <definedName name="ROUND">#REF!</definedName>
    <definedName name="rrwre">#REF!</definedName>
    <definedName name="RTRC_127l">[28]ดัชนีราคา!$G$55</definedName>
    <definedName name="RTRC_127m">[28]ดัชนีราคา!$F$55</definedName>
    <definedName name="RTRC1">[26]ต้นทุน!$E$15</definedName>
    <definedName name="RTRC2">[26]ต้นทุน!$F$15</definedName>
    <definedName name="rung">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,[40]LITF!#REF!</definedName>
    <definedName name="rw">#REF!</definedName>
    <definedName name="s" localSheetId="1">#REF!</definedName>
    <definedName name="s">#REF!</definedName>
    <definedName name="S.1">#REF!</definedName>
    <definedName name="S.2">#REF!</definedName>
    <definedName name="sa" hidden="1">{#N/A,#N/A,TRUE,"Str.";#N/A,#N/A,TRUE,"Steel &amp; Roof";#N/A,#N/A,TRUE,"Arc.";#N/A,#N/A,TRUE,"Preliminary";#N/A,#N/A,TRUE,"Sum_Prelim"}</definedName>
    <definedName name="SAM">#REF!</definedName>
    <definedName name="SAND_BAl">[16]ดัชนีราคา!$G$11</definedName>
    <definedName name="SAND_BAm">[16]ดัชนีราคา!$F$11</definedName>
    <definedName name="SAND_COl">[16]ดัชนีราคา!$G$12</definedName>
    <definedName name="SAND_COm">[16]ดัชนีราคา!$F$12</definedName>
    <definedName name="SAND1">[26]ต้นทุน!$E$11</definedName>
    <definedName name="SAND2">[26]ต้นทุน!$F$11</definedName>
    <definedName name="SAVE">#REF!</definedName>
    <definedName name="sd30db12" localSheetId="1">#REF!</definedName>
    <definedName name="sd30db12">#REF!</definedName>
    <definedName name="sd30db16" localSheetId="1">#REF!</definedName>
    <definedName name="sd30db16">#REF!</definedName>
    <definedName name="sd30db20" localSheetId="1">#REF!</definedName>
    <definedName name="sd30db20">#REF!</definedName>
    <definedName name="sd30db25" localSheetId="1">#REF!</definedName>
    <definedName name="sd30db25">#REF!</definedName>
    <definedName name="sd40db12" localSheetId="1">#REF!</definedName>
    <definedName name="sd40db12">#REF!</definedName>
    <definedName name="sd40db16" localSheetId="1">#REF!</definedName>
    <definedName name="sd40db16">#REF!</definedName>
    <definedName name="sd40db20" localSheetId="1">#REF!</definedName>
    <definedName name="sd40db20">#REF!</definedName>
    <definedName name="sd40db25" localSheetId="1">#REF!</definedName>
    <definedName name="sd40db25">#REF!</definedName>
    <definedName name="sf">#REF!</definedName>
    <definedName name="sheet325">#REF!</definedName>
    <definedName name="sheettitle">#REF!</definedName>
    <definedName name="SIN">[41]HVAC!$R$4</definedName>
    <definedName name="SinglePh">[12]MCB!$Q$14</definedName>
    <definedName name="snd">'[27]รั้ว+ช่องทิ้งขยะ+ประตู'!$Q$5</definedName>
    <definedName name="so" hidden="1">{#N/A,#N/A,TRUE,"SUM";#N/A,#N/A,TRUE,"EE";#N/A,#N/A,TRUE,"AC";#N/A,#N/A,TRUE,"SN"}</definedName>
    <definedName name="sp0.250.514">[10]แหล่งวัสดุงานเสาเข็ม!$D$5</definedName>
    <definedName name="sp0.250.514c">[10]แหล่งวัสดุงานเสาเข็ม!$F$5</definedName>
    <definedName name="sp0.250.514t">[10]แหล่งวัสดุงานเสาเข็ม!$E$5</definedName>
    <definedName name="sp0300516c">[10]แหล่งวัสดุงานเสาเข็ม!$F$9</definedName>
    <definedName name="sp0300516t">[10]แหล่งวัสดุงานเสาเข็ม!$E$9</definedName>
    <definedName name="sr24rb6" localSheetId="1">#REF!</definedName>
    <definedName name="sr24rb6">#REF!</definedName>
    <definedName name="sr24rb9" localSheetId="1">#REF!</definedName>
    <definedName name="sr24rb9">#REF!</definedName>
    <definedName name="ss" hidden="1">{#N/A,#N/A,TRUE,"SUM";#N/A,#N/A,TRUE,"EE";#N/A,#N/A,TRUE,"AC";#N/A,#N/A,TRUE,"SN"}</definedName>
    <definedName name="ssp">[10]แหล่งวัสดุงานเสาเข็ม!$D$11</definedName>
    <definedName name="sspt">[10]แหล่งวัสดุงานเสาเข็ม!$E$11</definedName>
    <definedName name="sss">#REF!</definedName>
    <definedName name="st">'[27]รั้ว+ช่องทิ้งขยะ+ประตู'!$Q$4</definedName>
    <definedName name="START2">#REF!</definedName>
    <definedName name="STEEL1">[26]ต้นทุน!$E$14</definedName>
    <definedName name="STEEL2">[26]ต้นทุน!$F$14</definedName>
    <definedName name="STP">'[43]Back up ทีมราคากลาง'!$F$19</definedName>
    <definedName name="STR_INDEX">[12]MCB!$P$6:$Q$13</definedName>
    <definedName name="SUM">{"'SUMMATION'!$B$2:$I$2"}</definedName>
    <definedName name="SV">#REF!</definedName>
    <definedName name="sxx" hidden="1">#REF!</definedName>
    <definedName name="t">[39]don_copy!$C$7</definedName>
    <definedName name="T.">#N/A</definedName>
    <definedName name="TECH_ASSl">[24]ดัชนีราคา!$G$188</definedName>
    <definedName name="TECH_l">[22]ดัชนีราคา!$G$118</definedName>
    <definedName name="ThreePh">[12]MCB!$Q$15</definedName>
    <definedName name="THW1.5">'[6]EE PRICE'!$B$6</definedName>
    <definedName name="THW2.5">'[6]EE PRICE'!$B$7</definedName>
    <definedName name="thw2.6">[3]CABLE!$G$27</definedName>
    <definedName name="TitleName">#REF!</definedName>
    <definedName name="tmpcon">#REF!</definedName>
    <definedName name="tot">#REF!</definedName>
    <definedName name="Total">#REF!</definedName>
    <definedName name="total_lab">#REF!</definedName>
    <definedName name="total_mat">#REF!</definedName>
    <definedName name="Total3">#REF!</definedName>
    <definedName name="TPQ">'[43]Back up ทีมราคากลาง'!$F$77</definedName>
    <definedName name="TPS">'[43]Back up ทีมราคากลาง'!$F$76</definedName>
    <definedName name="TRANSP1">[26]ต้นทุน!$E$20</definedName>
    <definedName name="TRANSP2">[26]ต้นทุน!$F$20</definedName>
    <definedName name="TT1.1">'[49]Book 1 Summary'!#REF!</definedName>
    <definedName name="TT1.2">'[49]Book 1 Summary'!#REF!</definedName>
    <definedName name="TT1.3">'[49]Book 1 Summary'!#REF!</definedName>
    <definedName name="TT1.4">'[49]Book 1 Summary'!#REF!</definedName>
    <definedName name="TT1.5">'[49]Book 1 Summary'!#REF!</definedName>
    <definedName name="TT1.6">'[49]Book 1 Summary'!#REF!</definedName>
    <definedName name="TT1.7">'[49]Book 1 Summary'!#REF!</definedName>
    <definedName name="TT1.8">'[49]Book 1 Summary'!#REF!</definedName>
    <definedName name="TT1.9">'[49]Book 1 Summary'!#REF!</definedName>
    <definedName name="ttc">[27]ปร.6!$E$22</definedName>
    <definedName name="ty">#REF!</definedName>
    <definedName name="U_lab">#REF!</definedName>
    <definedName name="U_mat">#REF!</definedName>
    <definedName name="UC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_lab">#REF!</definedName>
    <definedName name="unit_mat">#REF!</definedName>
    <definedName name="unit_total">#REF!</definedName>
    <definedName name="US">[41]HVAC!$Q$4</definedName>
    <definedName name="utyu">#REF!</definedName>
    <definedName name="UUU" hidden="1">{#N/A,#N/A,FALSE,"CCTV"}</definedName>
    <definedName name="uy">#REF!</definedName>
    <definedName name="V">[37]AC!#REF!</definedName>
    <definedName name="Vat">#REF!</definedName>
    <definedName name="VEN" hidden="1">{#N/A,#N/A,TRUE,"SUM";#N/A,#N/A,TRUE,"EE";#N/A,#N/A,TRUE,"AC";#N/A,#N/A,TRUE,"SN"}</definedName>
    <definedName name="w">[21]boq!#REF!</definedName>
    <definedName name="W.1">'[30]2nd'!$BE$18</definedName>
    <definedName name="W.4">'[30]2nd'!$BH$18</definedName>
    <definedName name="W.5">'[30]2nd'!$BI$18</definedName>
    <definedName name="W.6">'[30]2nd'!$BJ$18</definedName>
    <definedName name="WALL">{"'SUMMATION'!$B$2:$I$2"}</definedName>
    <definedName name="watp">'[27]รั้ว+ช่องทิ้งขยะ+ประตู'!$Q$13</definedName>
    <definedName name="WD">'[50]back up(1st)'!#REF!</definedName>
    <definedName name="we">#REF!</definedName>
    <definedName name="WEIGHT">#REF!</definedName>
    <definedName name="WRITE" hidden="1">{#N/A,#N/A,FALSE,"CCTV"}</definedName>
    <definedName name="wrn.A." hidden="1">{#N/A,#N/A,TRUE,"SUM";#N/A,#N/A,TRUE,"EE";#N/A,#N/A,TRUE,"AC";#N/A,#N/A,TRUE,"SN"}</definedName>
    <definedName name="wrn.BILLS._.OF._.QUANTITY." hidden="1">{#N/A,#N/A,TRUE,"Str.";#N/A,#N/A,TRUE,"Steel &amp; Roof";#N/A,#N/A,TRUE,"Arc.";#N/A,#N/A,TRUE,"Preliminary";#N/A,#N/A,TRUE,"Sum_Prelim"}</definedName>
    <definedName name="wrn.BM." hidden="1">{#N/A,#N/A,FALSE,"CCTV"}</definedName>
    <definedName name="wrn.BOOK11." hidden="1">{"SUM",#N/A,FALSE,"summary";"BOOK11-1",#N/A,FALSE,"1CityGarden";"BOOK11-2",#N/A,FALSE,"2CountryGarden";"BOOK11-3",#N/A,FALSE,"3JUNGLE";"BOOK11-4CIVIL",#N/A,FALSE,"CIVIL"}</definedName>
    <definedName name="wrn.Boq_summary." hidden="1">{#N/A,#N/A,FALSE,"Sum_BOQ";#N/A,#N/A,FALSE,"Preliminary";#N/A,#N/A,FALSE,"Sum_Prelim";#N/A,#N/A,FALSE,"Prime Cost&amp;Prov_sum"}</definedName>
    <definedName name="wrn.chi._.tiÆt." hidden="1">{#N/A,#N/A,FALSE,"Chi tiÆt"}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교대." hidden="1">{#N/A,#N/A,FALSE,"type1";#N/A,#N/A,FALSE,"지지력";#N/A,#N/A,FALSE,"PILE계산";#N/A,#N/A,FALSE,"PILE ";#N/A,#N/A,FALSE,"철근량";#N/A,#N/A,FALSE,"균열검토";#N/A,#N/A,FALSE,"날개벽";#N/A,#N/A,FALSE,"주철근조립도";#N/A,#N/A,FALSE,"교좌"}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x">{"'SUMMATION'!$B$2:$I$2"}</definedName>
    <definedName name="XREFTBL">'[12]X-REF'!$B$25:$F$35</definedName>
    <definedName name="y" localSheetId="1">#REF!</definedName>
    <definedName name="y">#REF!</definedName>
    <definedName name="YEAR">[24]ดัชนีราคา!$I$208</definedName>
    <definedName name="yen">[41]HVAC!$S$4</definedName>
    <definedName name="yrdtytyt" hidden="1">{#N/A,#N/A,FALSE,"CCTV"}</definedName>
    <definedName name="z">'[15]SH-C'!$C$1:$G$600</definedName>
    <definedName name="เ">#REF!</definedName>
    <definedName name="เตรียมพื้นที่เพื่อการก่อสร้างพร้อมรื้อย้ายอุปสรรคอื่นๆ">#REF!</definedName>
    <definedName name="เฟอร_น_เจอร_">{"'SUMMATION'!$B$2:$I$2"}</definedName>
    <definedName name="เสา___Column___รวม_Anchor_Frame">#REF!</definedName>
    <definedName name="เสาธง" localSheetId="1">#REF!</definedName>
    <definedName name="เสาธง">#REF!</definedName>
    <definedName name="แ">#REF!</definedName>
    <definedName name="แก">#REF!</definedName>
    <definedName name="แผนงาน">#REF!</definedName>
    <definedName name="แสง">[21]boq!#REF!</definedName>
    <definedName name="แสงสว_างห_องประช_ม">[51]boq!#REF!</definedName>
    <definedName name="แสงสว่างห้องประชุม">[14]boq!#REF!</definedName>
    <definedName name="ใช_">#REF!</definedName>
    <definedName name="ใบ">{"'SUMMATION'!$B$2:$I$2"}</definedName>
    <definedName name="ไม้กระบาก">[10]แหล่งวัสดุ!$J$84</definedName>
    <definedName name="ไม้คร่าว">[10]แหล่งวัสดุ!$J$82</definedName>
    <definedName name="ไม้คิ้ว">[10]แหล่งวัสดุ!$J$81</definedName>
    <definedName name="ก_ปญ">#REF!</definedName>
    <definedName name="ก3">#REF!</definedName>
    <definedName name="กเ">#REF!</definedName>
    <definedName name="กก" hidden="1">{#N/A,#N/A,FALSE,"CCTV"}</definedName>
    <definedName name="กกกกก">#REF!</definedName>
    <definedName name="กราวน์">[14]boq!#REF!</definedName>
    <definedName name="กราวน_">[51]boq!#REF!</definedName>
    <definedName name="กสาเวสกหเ">{"'SUMMATION'!$B$2:$I$2"}</definedName>
    <definedName name="ค1" localSheetId="1">#REF!</definedName>
    <definedName name="ค1">#REF!</definedName>
    <definedName name="ค2" localSheetId="1">#REF!</definedName>
    <definedName name="ค2">#REF!</definedName>
    <definedName name="ค3" localSheetId="1">#REF!</definedName>
    <definedName name="ค3">#REF!</definedName>
    <definedName name="ค4" localSheetId="1">#REF!</definedName>
    <definedName name="ค4">#REF!</definedName>
    <definedName name="ค5">#REF!</definedName>
    <definedName name="คด1">[52]อัตราราคางาน!$F$12</definedName>
    <definedName name="คย1">[52]อัตราราคางาน!$F$11</definedName>
    <definedName name="คสล1">[52]อัตราราคางาน!$F$10</definedName>
    <definedName name="คานขวาง___Cross_Beam">#REF!</definedName>
    <definedName name="คานทางยาวรูปตัวไอ___I___Girder___รวม_Diaphragm">#REF!</definedName>
    <definedName name="คำบรรยาย">#REF!</definedName>
    <definedName name="ง">#REF!</definedName>
    <definedName name="งวดงาน">#REF!</definedName>
    <definedName name="งาน_Asphalt">#REF!</definedName>
    <definedName name="งาน_Bridge_Accessories">#REF!</definedName>
    <definedName name="งาน_Deck_Slab">#REF!</definedName>
    <definedName name="งานโครงสร้างเชิงลาดทางยกระดับ___Elevated_Approach">#REF!</definedName>
    <definedName name="งานโครงสร้างอื่นๆ">#REF!</definedName>
    <definedName name="งานไฟฟ้าแสงสว่าง">#REF!</definedName>
    <definedName name="งานไฟฟ้าแสงสว่างบนสะพาน">#REF!</definedName>
    <definedName name="งานคันหินทางเท้าและราวกันชน">#REF!</definedName>
    <definedName name="งานจราจรสงเคราะห์">#REF!</definedName>
    <definedName name="งานดินและงานทาง">#REF!</definedName>
    <definedName name="งานถนน">#REF!</definedName>
    <definedName name="งานท__วไป">[53]ภูมิทัศน์!#REF!</definedName>
    <definedName name="งานบ_วเช_งผน_ง">[53]ภูมิทัศน์!#REF!</definedName>
    <definedName name="งานประต_หน_าต_าง">[53]ภูมิทัศน์!#REF!</definedName>
    <definedName name="งานผน_ง">[53]ภูมิทัศน์!#REF!</definedName>
    <definedName name="งานฝ_าเพดาน">[53]ภูมิทัศน์!#REF!</definedName>
    <definedName name="งานพ__น">[53]ภูมิทัศน์!#REF!</definedName>
    <definedName name="งานระบบระบายน้ำ_At_Grade">#REF!</definedName>
    <definedName name="งานระบายน้ำบนสะพาน">#REF!</definedName>
    <definedName name="งานราวกันชน">#REF!</definedName>
    <definedName name="งานส_ขภ_ณฑ_">[53]ภูมิทัศน์!#REF!</definedName>
    <definedName name="งานหล_งคา">[53]ภูมิทัศน์!#REF!</definedName>
    <definedName name="จ_ดสร_าง">#REF!</definedName>
    <definedName name="ชื่องาน">'[54]ราคากลาง 2'!$A$2</definedName>
    <definedName name="ฐานราก___Footing">#REF!</definedName>
    <definedName name="ด">{"'SUMMATION'!$B$2:$I$2"}</definedName>
    <definedName name="ด5f">[55]รายละเอียด!$E$5</definedName>
    <definedName name="ดเ">#REF!</definedName>
    <definedName name="ดด">#REF!</definedName>
    <definedName name="ตะปู">[10]แหล่งวัสดุ!$J$91</definedName>
    <definedName name="ทย">[56]ท่อส่งน้ำ!$P$51</definedName>
    <definedName name="น10">#REF!</definedName>
    <definedName name="น11">#REF!</definedName>
    <definedName name="น12">#REF!</definedName>
    <definedName name="น4">#REF!</definedName>
    <definedName name="น5">#REF!</definedName>
    <definedName name="น5_">#REF!</definedName>
    <definedName name="น6">#REF!</definedName>
    <definedName name="น7">#REF!</definedName>
    <definedName name="น8">#REF!</definedName>
    <definedName name="ป">#REF!</definedName>
    <definedName name="ปก32">{"'SUMMATION'!$B$2:$I$2"}</definedName>
    <definedName name="ปปป">[57]boq!#REF!</definedName>
    <definedName name="ปร.4">{"'SUMMATION'!$B$2:$I$2"}</definedName>
    <definedName name="ปร.4ก">#REF!</definedName>
    <definedName name="พ222">#REF!</definedName>
    <definedName name="ฟ">'[58]SH-A'!$C$1:$G$600</definedName>
    <definedName name="ฟ1">#REF!</definedName>
    <definedName name="ฟ700">[40]LITF!#REF!</definedName>
    <definedName name="ฟฟ">{"'SUMMATION'!$B$2:$I$2"}</definedName>
    <definedName name="ฟห">'[59]SH-F'!$C$1:$G$600</definedName>
    <definedName name="ภาพและเส_ยง">[51]boq!#REF!</definedName>
    <definedName name="ภาพและเสียง">[14]boq!#REF!</definedName>
    <definedName name="ม.3">#REF!</definedName>
    <definedName name="มบ1" localSheetId="1">#REF!</definedName>
    <definedName name="มบ1">#REF!</definedName>
    <definedName name="มบ2" localSheetId="1">#REF!</definedName>
    <definedName name="มบ2">#REF!</definedName>
    <definedName name="มบ3" localSheetId="1">#REF!</definedName>
    <definedName name="มบ3">#REF!</definedName>
    <definedName name="ย_ปญ">#REF!</definedName>
    <definedName name="ย_รฝ">#REF!</definedName>
    <definedName name="ย_รฝ1">#REF!</definedName>
    <definedName name="ย_รฝ2">#REF!</definedName>
    <definedName name="ย10">#REF!</definedName>
    <definedName name="ย11">#REF!</definedName>
    <definedName name="ย3">[60]ทำนบดิน!$DH$16</definedName>
    <definedName name="ย5">#REF!</definedName>
    <definedName name="ย6">#REF!</definedName>
    <definedName name="ย7">#REF!</definedName>
    <definedName name="ย8">#REF!</definedName>
    <definedName name="ย9">#REF!</definedName>
    <definedName name="ร5">#REF!</definedName>
    <definedName name="ร6">#REF!</definedName>
    <definedName name="รวมทุกงาน">[14]boq!#REF!</definedName>
    <definedName name="ระยะทาง">[10]INPUT!$F$26</definedName>
    <definedName name="ราคา">#REF!</definedName>
    <definedName name="ราคากลาง">#REF!</definedName>
    <definedName name="ราคาต่อหน่วย">#REF!</definedName>
    <definedName name="ราคาต่อหน่วยน็อต">#REF!</definedName>
    <definedName name="ราคาต่อหน่วยสตัด">#REF!</definedName>
    <definedName name="ราย">{"'ค่าแรงช่าง'!$A$1:$H$57"}</definedName>
    <definedName name="ลวดผูกเหล็ก">[10]แหล่งวัสดุ!$J$53</definedName>
    <definedName name="วววววววว">#REF!</definedName>
    <definedName name="ววววววววว">#REF!</definedName>
    <definedName name="วันที่">!#REF!</definedName>
    <definedName name="ศาลปกครอง">#REF!</definedName>
    <definedName name="ส6">#REF!</definedName>
    <definedName name="ส7">#REF!</definedName>
    <definedName name="ส8">#REF!</definedName>
    <definedName name="ส9">#REF!</definedName>
    <definedName name="สถานที่">'[54]งานซ๋อมพื้นคอนกรีต 1'!$N$2</definedName>
    <definedName name="สรุปค่าก่อสร้าง3">[14]boq!#REF!</definedName>
    <definedName name="ส่วนต่าง" hidden="1">[61]PL!#REF!</definedName>
    <definedName name="ห">#REF!</definedName>
    <definedName name="หไฟนยาป">#REF!</definedName>
    <definedName name="หค1">#REF!</definedName>
    <definedName name="หท1">[52]อัตราราคางาน!$F$16</definedName>
    <definedName name="หร1">[52]อัตราราคางาน!$F$15</definedName>
    <definedName name="หห">#REF!</definedName>
    <definedName name="หหห" hidden="1">{#N/A,#N/A,FALSE,"CCTV"}</definedName>
    <definedName name="หหาหหา">[62]PL!#REF!</definedName>
    <definedName name="견적조건" hidden="1">#REF!</definedName>
    <definedName name="부대공사" hidden="1">#REF!</definedName>
  </definedNames>
  <calcPr calcId="191029"/>
</workbook>
</file>

<file path=xl/calcChain.xml><?xml version="1.0" encoding="utf-8"?>
<calcChain xmlns="http://schemas.openxmlformats.org/spreadsheetml/2006/main">
  <c r="H25" i="17" l="1"/>
  <c r="H26" i="17"/>
  <c r="H24" i="17"/>
  <c r="D13" i="16"/>
  <c r="H28" i="17" l="1"/>
  <c r="H29" i="17" s="1"/>
  <c r="H30" i="17" s="1"/>
  <c r="M3" i="17" l="1"/>
  <c r="E16" i="2" l="1"/>
  <c r="I71" i="13" l="1"/>
  <c r="I76" i="13"/>
  <c r="H25" i="14"/>
  <c r="H24" i="14"/>
  <c r="H23" i="14"/>
  <c r="I23" i="14" s="1"/>
  <c r="H22" i="14"/>
  <c r="H21" i="14"/>
  <c r="H20" i="14"/>
  <c r="H19" i="14"/>
  <c r="H18" i="14"/>
  <c r="H17" i="14"/>
  <c r="H16" i="14"/>
  <c r="H15" i="14"/>
  <c r="H14" i="14"/>
  <c r="B97" i="13"/>
  <c r="B85" i="13"/>
  <c r="B75" i="13"/>
  <c r="K65" i="13"/>
  <c r="B65" i="13"/>
  <c r="B54" i="13"/>
  <c r="B42" i="13"/>
  <c r="B33" i="13"/>
  <c r="K22" i="13"/>
  <c r="B22" i="13"/>
  <c r="K19" i="13"/>
  <c r="I105" i="12"/>
  <c r="B103" i="12"/>
  <c r="B90" i="12"/>
  <c r="I84" i="12"/>
  <c r="I82" i="12"/>
  <c r="I80" i="12"/>
  <c r="I78" i="12"/>
  <c r="B76" i="12"/>
  <c r="I73" i="12"/>
  <c r="K65" i="12"/>
  <c r="B65" i="12"/>
  <c r="I59" i="12"/>
  <c r="B54" i="12"/>
  <c r="I50" i="12"/>
  <c r="I48" i="12"/>
  <c r="I47" i="12"/>
  <c r="I45" i="12"/>
  <c r="B42" i="12"/>
  <c r="I37" i="12"/>
  <c r="B33" i="12"/>
  <c r="K25" i="12"/>
  <c r="K24" i="12"/>
  <c r="K22" i="12"/>
  <c r="B22" i="12"/>
  <c r="K21" i="12"/>
  <c r="K80" i="11"/>
  <c r="K75" i="11"/>
  <c r="K72" i="11"/>
  <c r="K68" i="11"/>
  <c r="I54" i="11"/>
  <c r="I50" i="11"/>
  <c r="I41" i="11"/>
  <c r="B37" i="11"/>
  <c r="I26" i="11"/>
  <c r="I20" i="11"/>
  <c r="I19" i="11"/>
  <c r="B17" i="11"/>
  <c r="K14" i="11"/>
  <c r="K13" i="11"/>
  <c r="K70" i="10"/>
  <c r="K65" i="10"/>
  <c r="K62" i="10"/>
  <c r="K53" i="10"/>
  <c r="B37" i="10"/>
  <c r="I28" i="10"/>
  <c r="I26" i="10"/>
  <c r="I20" i="10"/>
  <c r="I19" i="10"/>
  <c r="B17" i="10"/>
  <c r="K14" i="10"/>
  <c r="K13" i="10"/>
  <c r="I180" i="9"/>
  <c r="F184" i="9"/>
  <c r="I175" i="9"/>
  <c r="I173" i="9"/>
  <c r="I171" i="9"/>
  <c r="I169" i="9"/>
  <c r="I161" i="9"/>
  <c r="I156" i="9"/>
  <c r="I155" i="9"/>
  <c r="I152" i="9"/>
  <c r="I141" i="9"/>
  <c r="I138" i="9"/>
  <c r="I133" i="9"/>
  <c r="I127" i="9"/>
  <c r="I126" i="9"/>
  <c r="I119" i="9"/>
  <c r="C110" i="9"/>
  <c r="I108" i="9"/>
  <c r="I105" i="9"/>
  <c r="I101" i="9"/>
  <c r="I98" i="9"/>
  <c r="I94" i="9"/>
  <c r="C92" i="9"/>
  <c r="I90" i="9"/>
  <c r="I88" i="9"/>
  <c r="I87" i="9"/>
  <c r="I85" i="9"/>
  <c r="I82" i="9"/>
  <c r="I76" i="9"/>
  <c r="I75" i="9"/>
  <c r="I74" i="9"/>
  <c r="I71" i="9"/>
  <c r="I65" i="9"/>
  <c r="I64" i="9"/>
  <c r="I63" i="9"/>
  <c r="I60" i="9"/>
  <c r="I54" i="9"/>
  <c r="I51" i="9"/>
  <c r="C50" i="9"/>
  <c r="I33" i="9"/>
  <c r="I31" i="9"/>
  <c r="I30" i="9"/>
  <c r="I28" i="9"/>
  <c r="I184" i="8"/>
  <c r="I183" i="8"/>
  <c r="I182" i="8"/>
  <c r="F188" i="8"/>
  <c r="I177" i="8"/>
  <c r="I175" i="8"/>
  <c r="I163" i="8"/>
  <c r="I154" i="8"/>
  <c r="I152" i="8"/>
  <c r="I150" i="8"/>
  <c r="I149" i="8"/>
  <c r="I144" i="8"/>
  <c r="I143" i="8"/>
  <c r="I142" i="8"/>
  <c r="I135" i="8"/>
  <c r="I130" i="8"/>
  <c r="I129" i="8"/>
  <c r="I128" i="8"/>
  <c r="I125" i="8"/>
  <c r="I121" i="8"/>
  <c r="I120" i="8"/>
  <c r="C113" i="8"/>
  <c r="I112" i="8"/>
  <c r="I111" i="8"/>
  <c r="I108" i="8"/>
  <c r="I106" i="8"/>
  <c r="I105" i="8"/>
  <c r="I104" i="8"/>
  <c r="I101" i="8"/>
  <c r="I99" i="8"/>
  <c r="I98" i="8"/>
  <c r="I97" i="8"/>
  <c r="C94" i="8"/>
  <c r="I93" i="8"/>
  <c r="I91" i="8"/>
  <c r="I90" i="8"/>
  <c r="I89" i="8"/>
  <c r="I85" i="8"/>
  <c r="I83" i="8"/>
  <c r="I82" i="8"/>
  <c r="I77" i="8"/>
  <c r="I74" i="8"/>
  <c r="I72" i="8"/>
  <c r="I66" i="8"/>
  <c r="I63" i="8"/>
  <c r="I61" i="8"/>
  <c r="I60" i="8"/>
  <c r="I53" i="8"/>
  <c r="I51" i="8"/>
  <c r="I50" i="8"/>
  <c r="I48" i="8"/>
  <c r="I40" i="8"/>
  <c r="I34" i="8"/>
  <c r="I33" i="8"/>
  <c r="I32" i="8"/>
  <c r="I31" i="8"/>
  <c r="I30" i="8"/>
  <c r="I28" i="8"/>
  <c r="I27" i="8"/>
  <c r="I26" i="8"/>
  <c r="I26" i="7"/>
  <c r="B17" i="7"/>
  <c r="B16" i="7"/>
  <c r="B15" i="7"/>
  <c r="H15" i="6"/>
  <c r="I67" i="5"/>
  <c r="I34" i="5"/>
  <c r="I30" i="5"/>
  <c r="K13" i="5"/>
  <c r="B27" i="4"/>
  <c r="D15" i="3"/>
  <c r="G49" i="2"/>
  <c r="E49" i="2"/>
  <c r="K39" i="2"/>
  <c r="D35" i="2"/>
  <c r="F35" i="2" s="1"/>
  <c r="D34" i="2"/>
  <c r="F34" i="2" s="1"/>
  <c r="E33" i="2"/>
  <c r="E32" i="2"/>
  <c r="E31" i="2"/>
  <c r="D30" i="2"/>
  <c r="F30" i="2" s="1"/>
  <c r="D26" i="2"/>
  <c r="F26" i="2" s="1"/>
  <c r="D25" i="2"/>
  <c r="F25" i="2" s="1"/>
  <c r="L24" i="2"/>
  <c r="E24" i="2"/>
  <c r="E23" i="2"/>
  <c r="E22" i="2"/>
  <c r="D21" i="2"/>
  <c r="F21" i="2" s="1"/>
  <c r="E17" i="2"/>
  <c r="I48" i="9" l="1"/>
  <c r="I99" i="9"/>
  <c r="I162" i="9"/>
  <c r="I41" i="8"/>
  <c r="I86" i="8"/>
  <c r="I26" i="9"/>
  <c r="I83" i="9"/>
  <c r="I96" i="8"/>
  <c r="I100" i="9"/>
  <c r="I107" i="9"/>
  <c r="I163" i="9"/>
  <c r="I26" i="5"/>
  <c r="I42" i="8"/>
  <c r="I54" i="8"/>
  <c r="I65" i="8"/>
  <c r="I76" i="8"/>
  <c r="I88" i="8"/>
  <c r="I103" i="8"/>
  <c r="I110" i="8"/>
  <c r="I148" i="8"/>
  <c r="I165" i="8"/>
  <c r="I27" i="9"/>
  <c r="I62" i="9"/>
  <c r="I73" i="9"/>
  <c r="I84" i="9"/>
  <c r="I137" i="9"/>
  <c r="I154" i="9"/>
  <c r="I30" i="11"/>
  <c r="I79" i="12"/>
  <c r="I139" i="8"/>
  <c r="I156" i="8"/>
  <c r="I52" i="9"/>
  <c r="I147" i="9"/>
  <c r="I58" i="11"/>
  <c r="I68" i="12"/>
  <c r="I93" i="12"/>
  <c r="I64" i="8"/>
  <c r="I102" i="8"/>
  <c r="I164" i="8"/>
  <c r="I34" i="9"/>
  <c r="I72" i="9"/>
  <c r="I140" i="8"/>
  <c r="I157" i="8"/>
  <c r="I171" i="8"/>
  <c r="I40" i="9"/>
  <c r="I53" i="9"/>
  <c r="I95" i="9"/>
  <c r="I102" i="9"/>
  <c r="I109" i="9"/>
  <c r="I148" i="9"/>
  <c r="I181" i="9"/>
  <c r="I47" i="11"/>
  <c r="I35" i="12"/>
  <c r="I57" i="12"/>
  <c r="I69" i="12"/>
  <c r="I95" i="12"/>
  <c r="I158" i="8"/>
  <c r="I173" i="8"/>
  <c r="I41" i="9"/>
  <c r="I96" i="9"/>
  <c r="I103" i="9"/>
  <c r="I123" i="9"/>
  <c r="I140" i="9"/>
  <c r="I182" i="9"/>
  <c r="I36" i="12"/>
  <c r="I71" i="12"/>
  <c r="I96" i="12"/>
  <c r="I106" i="9"/>
  <c r="I91" i="9"/>
  <c r="I62" i="8"/>
  <c r="I73" i="8"/>
  <c r="I84" i="8"/>
  <c r="I92" i="8"/>
  <c r="I100" i="8"/>
  <c r="I107" i="8"/>
  <c r="I186" i="8"/>
  <c r="I32" i="9"/>
  <c r="I89" i="9"/>
  <c r="I125" i="9"/>
  <c r="I174" i="9"/>
  <c r="I75" i="8"/>
  <c r="I109" i="8"/>
  <c r="I61" i="9"/>
  <c r="I42" i="9"/>
  <c r="K67" i="9"/>
  <c r="I97" i="9"/>
  <c r="I104" i="9"/>
  <c r="I52" i="8"/>
  <c r="I127" i="8"/>
  <c r="I176" i="8"/>
  <c r="I118" i="9"/>
  <c r="I142" i="9"/>
  <c r="K48" i="10"/>
  <c r="I40" i="11"/>
  <c r="I52" i="11"/>
  <c r="I38" i="12"/>
  <c r="I151" i="9"/>
  <c r="I153" i="8"/>
  <c r="I134" i="8"/>
  <c r="I132" i="9"/>
  <c r="I117" i="9"/>
  <c r="I146" i="9"/>
  <c r="I119" i="8"/>
  <c r="I124" i="8"/>
  <c r="I122" i="9"/>
  <c r="I150" i="9"/>
  <c r="I136" i="9"/>
  <c r="I121" i="9"/>
  <c r="I123" i="8"/>
  <c r="I138" i="8"/>
  <c r="I135" i="9"/>
  <c r="I120" i="9"/>
  <c r="I149" i="9"/>
  <c r="I151" i="8"/>
  <c r="I122" i="8"/>
  <c r="I136" i="8"/>
  <c r="I134" i="9"/>
  <c r="I137" i="8"/>
  <c r="I32" i="10"/>
  <c r="I54" i="10"/>
  <c r="I42" i="10"/>
  <c r="I25" i="10"/>
  <c r="I52" i="10"/>
  <c r="I34" i="10"/>
  <c r="I58" i="10"/>
  <c r="I47" i="10"/>
  <c r="I56" i="10"/>
  <c r="I40" i="10"/>
  <c r="I41" i="10"/>
  <c r="I50" i="10"/>
  <c r="I25" i="11"/>
  <c r="I32" i="11"/>
  <c r="I34" i="11"/>
  <c r="I42" i="11"/>
  <c r="I48" i="11"/>
  <c r="I56" i="11"/>
  <c r="I34" i="7"/>
  <c r="F35" i="7"/>
  <c r="I27" i="5"/>
  <c r="I31" i="5"/>
  <c r="I35" i="5"/>
  <c r="I61" i="5"/>
  <c r="I25" i="5"/>
  <c r="I29" i="5"/>
  <c r="I33" i="5"/>
  <c r="I24" i="5"/>
  <c r="I28" i="5"/>
  <c r="I32" i="5"/>
  <c r="I36" i="5"/>
  <c r="I62" i="5"/>
  <c r="F27" i="14"/>
  <c r="I48" i="13"/>
  <c r="I36" i="13"/>
  <c r="I58" i="13"/>
  <c r="I61" i="13"/>
  <c r="I69" i="13"/>
  <c r="I79" i="13"/>
  <c r="I37" i="13"/>
  <c r="I68" i="13"/>
  <c r="I90" i="13"/>
  <c r="I43" i="13"/>
  <c r="I81" i="13"/>
  <c r="I87" i="13"/>
  <c r="I35" i="13"/>
  <c r="I99" i="13"/>
  <c r="I46" i="13"/>
  <c r="I47" i="13"/>
  <c r="I38" i="13"/>
  <c r="I57" i="13"/>
  <c r="I59" i="13"/>
  <c r="I77" i="13"/>
  <c r="I49" i="13"/>
  <c r="I89" i="13"/>
  <c r="I50" i="13"/>
  <c r="I17" i="14"/>
  <c r="I21" i="14"/>
  <c r="I25" i="14"/>
  <c r="I18" i="14"/>
  <c r="I22" i="14"/>
  <c r="I16" i="14"/>
  <c r="I20" i="14"/>
  <c r="I24" i="14"/>
  <c r="I15" i="14"/>
  <c r="I19" i="14"/>
  <c r="I27" i="7"/>
  <c r="I29" i="7"/>
  <c r="I28" i="7"/>
  <c r="I25" i="7"/>
  <c r="I30" i="7"/>
  <c r="I45" i="13"/>
  <c r="I44" i="13"/>
  <c r="I92" i="12"/>
  <c r="I61" i="12"/>
  <c r="I46" i="12"/>
  <c r="I44" i="12"/>
  <c r="I28" i="11"/>
  <c r="H27" i="14"/>
  <c r="H11" i="14" s="1"/>
  <c r="H12" i="14" s="1"/>
  <c r="I14" i="14"/>
  <c r="I105" i="13"/>
  <c r="I104" i="13"/>
  <c r="I102" i="13"/>
  <c r="I101" i="13"/>
  <c r="I98" i="13"/>
  <c r="I92" i="13"/>
  <c r="I93" i="13"/>
  <c r="I86" i="13"/>
  <c r="I67" i="13"/>
  <c r="I56" i="13"/>
  <c r="I34" i="13"/>
  <c r="K23" i="13"/>
  <c r="I23" i="13"/>
  <c r="I110" i="12"/>
  <c r="I111" i="12"/>
  <c r="I108" i="12"/>
  <c r="I107" i="12"/>
  <c r="H113" i="12"/>
  <c r="I104" i="12"/>
  <c r="I98" i="12"/>
  <c r="I99" i="12"/>
  <c r="I91" i="12"/>
  <c r="I86" i="12"/>
  <c r="I85" i="12"/>
  <c r="I77" i="12"/>
  <c r="I72" i="12"/>
  <c r="I67" i="12"/>
  <c r="K58" i="12"/>
  <c r="I58" i="12"/>
  <c r="I56" i="12"/>
  <c r="I62" i="12"/>
  <c r="I49" i="12"/>
  <c r="K49" i="12"/>
  <c r="K43" i="12"/>
  <c r="I43" i="12"/>
  <c r="I34" i="12"/>
  <c r="K23" i="12"/>
  <c r="I23" i="12"/>
  <c r="H59" i="11"/>
  <c r="I39" i="11"/>
  <c r="I48" i="10"/>
  <c r="I39" i="10"/>
  <c r="I30" i="10"/>
  <c r="K30" i="10"/>
  <c r="I179" i="9"/>
  <c r="H184" i="9"/>
  <c r="K20" i="9" s="1"/>
  <c r="I168" i="9"/>
  <c r="K18" i="9"/>
  <c r="I160" i="9"/>
  <c r="I153" i="9"/>
  <c r="I145" i="9"/>
  <c r="I139" i="9"/>
  <c r="I131" i="9"/>
  <c r="I128" i="9"/>
  <c r="I116" i="9"/>
  <c r="I81" i="9"/>
  <c r="K16" i="9"/>
  <c r="I70" i="9"/>
  <c r="K78" i="9"/>
  <c r="K15" i="9"/>
  <c r="I59" i="9"/>
  <c r="I47" i="9"/>
  <c r="K56" i="9"/>
  <c r="K13" i="9"/>
  <c r="I39" i="9"/>
  <c r="I44" i="9" s="1"/>
  <c r="I12" i="9" s="1"/>
  <c r="K12" i="9"/>
  <c r="I25" i="9"/>
  <c r="I181" i="8"/>
  <c r="H188" i="8"/>
  <c r="K20" i="8" s="1"/>
  <c r="I170" i="8"/>
  <c r="I162" i="8"/>
  <c r="I155" i="8"/>
  <c r="I147" i="8"/>
  <c r="I141" i="8"/>
  <c r="I133" i="8"/>
  <c r="I118" i="8"/>
  <c r="I71" i="8"/>
  <c r="I79" i="8" s="1"/>
  <c r="I15" i="8" s="1"/>
  <c r="I59" i="8"/>
  <c r="I47" i="8"/>
  <c r="K56" i="8"/>
  <c r="K13" i="8"/>
  <c r="K12" i="8"/>
  <c r="I39" i="8"/>
  <c r="I25" i="8"/>
  <c r="I36" i="8" s="1"/>
  <c r="I11" i="8" s="1"/>
  <c r="H35" i="7"/>
  <c r="I33" i="7"/>
  <c r="I35" i="7" s="1"/>
  <c r="I22" i="7"/>
  <c r="I23" i="7" s="1"/>
  <c r="I15" i="7" s="1"/>
  <c r="F15" i="6"/>
  <c r="I14" i="6"/>
  <c r="I15" i="6" s="1"/>
  <c r="I10" i="6" s="1"/>
  <c r="I11" i="6" s="1"/>
  <c r="C17" i="2" s="1"/>
  <c r="D17" i="2" s="1"/>
  <c r="F17" i="2" s="1"/>
  <c r="E73" i="5"/>
  <c r="I73" i="5" s="1"/>
  <c r="I72" i="5"/>
  <c r="E70" i="5"/>
  <c r="I70" i="5" s="1"/>
  <c r="I69" i="5"/>
  <c r="I66" i="5"/>
  <c r="E74" i="5"/>
  <c r="I60" i="5"/>
  <c r="E63" i="5"/>
  <c r="I56" i="5"/>
  <c r="E57" i="5"/>
  <c r="I57" i="5" s="1"/>
  <c r="I52" i="5"/>
  <c r="E53" i="5"/>
  <c r="I47" i="5"/>
  <c r="E48" i="5"/>
  <c r="I48" i="5" s="1"/>
  <c r="I43" i="5"/>
  <c r="I17" i="5"/>
  <c r="I20" i="5" s="1"/>
  <c r="I10" i="5" s="1"/>
  <c r="E15" i="3"/>
  <c r="F15" i="3"/>
  <c r="K16" i="8"/>
  <c r="I113" i="8" l="1"/>
  <c r="I94" i="8"/>
  <c r="I56" i="8"/>
  <c r="I13" i="8" s="1"/>
  <c r="I36" i="9"/>
  <c r="I11" i="9" s="1"/>
  <c r="I165" i="9"/>
  <c r="I18" i="9" s="1"/>
  <c r="I110" i="9"/>
  <c r="I177" i="9"/>
  <c r="I19" i="9" s="1"/>
  <c r="I184" i="9"/>
  <c r="I20" i="9" s="1"/>
  <c r="I92" i="9"/>
  <c r="I112" i="9" s="1"/>
  <c r="I16" i="9" s="1"/>
  <c r="I44" i="8"/>
  <c r="I12" i="8" s="1"/>
  <c r="I179" i="8"/>
  <c r="I19" i="8" s="1"/>
  <c r="I188" i="8"/>
  <c r="I20" i="8" s="1"/>
  <c r="F107" i="13"/>
  <c r="I78" i="9"/>
  <c r="I15" i="9" s="1"/>
  <c r="I167" i="8"/>
  <c r="I18" i="8" s="1"/>
  <c r="K18" i="8"/>
  <c r="I50" i="9"/>
  <c r="I56" i="9" s="1"/>
  <c r="I13" i="9" s="1"/>
  <c r="I74" i="12"/>
  <c r="I15" i="12" s="1"/>
  <c r="K14" i="9"/>
  <c r="I68" i="8"/>
  <c r="I14" i="8" s="1"/>
  <c r="K15" i="12"/>
  <c r="H107" i="13"/>
  <c r="K11" i="14"/>
  <c r="F77" i="5"/>
  <c r="I67" i="9"/>
  <c r="I14" i="9" s="1"/>
  <c r="I31" i="7"/>
  <c r="I16" i="7" s="1"/>
  <c r="I17" i="7"/>
  <c r="D19" i="4" s="1"/>
  <c r="F19" i="4" s="1"/>
  <c r="K11" i="5"/>
  <c r="F113" i="12"/>
  <c r="H77" i="5"/>
  <c r="I23" i="11"/>
  <c r="I22" i="11"/>
  <c r="I23" i="10"/>
  <c r="H59" i="10"/>
  <c r="I22" i="10"/>
  <c r="I44" i="10"/>
  <c r="I44" i="11"/>
  <c r="K13" i="13"/>
  <c r="I63" i="5"/>
  <c r="I74" i="5"/>
  <c r="I38" i="5"/>
  <c r="I39" i="5" s="1"/>
  <c r="I11" i="5" s="1"/>
  <c r="I72" i="13"/>
  <c r="I73" i="13" s="1"/>
  <c r="I15" i="13" s="1"/>
  <c r="I27" i="14"/>
  <c r="I11" i="14" s="1"/>
  <c r="I12" i="14" s="1"/>
  <c r="C19" i="3" s="1"/>
  <c r="D19" i="3" s="1"/>
  <c r="K12" i="14"/>
  <c r="I87" i="12"/>
  <c r="K16" i="12"/>
  <c r="I88" i="12"/>
  <c r="I16" i="12" s="1"/>
  <c r="K14" i="12"/>
  <c r="K13" i="12"/>
  <c r="I51" i="12"/>
  <c r="I52" i="12" s="1"/>
  <c r="I13" i="12" s="1"/>
  <c r="K51" i="12"/>
  <c r="I21" i="11"/>
  <c r="I21" i="10"/>
  <c r="K19" i="9"/>
  <c r="K177" i="9"/>
  <c r="I124" i="9"/>
  <c r="I158" i="9" s="1"/>
  <c r="I17" i="9" s="1"/>
  <c r="K11" i="9"/>
  <c r="K179" i="8"/>
  <c r="K19" i="8"/>
  <c r="K11" i="8"/>
  <c r="D17" i="4"/>
  <c r="F17" i="4" s="1"/>
  <c r="K15" i="6"/>
  <c r="K20" i="5"/>
  <c r="I51" i="13"/>
  <c r="I52" i="13" s="1"/>
  <c r="I13" i="13" s="1"/>
  <c r="I63" i="12"/>
  <c r="I14" i="12" s="1"/>
  <c r="I106" i="13"/>
  <c r="I94" i="13"/>
  <c r="I95" i="13" s="1"/>
  <c r="I17" i="13" s="1"/>
  <c r="I62" i="13"/>
  <c r="I63" i="13" s="1"/>
  <c r="I14" i="13" s="1"/>
  <c r="I39" i="13"/>
  <c r="I40" i="13" s="1"/>
  <c r="I12" i="13" s="1"/>
  <c r="K12" i="13"/>
  <c r="I30" i="13"/>
  <c r="I31" i="13" s="1"/>
  <c r="I11" i="13" s="1"/>
  <c r="I112" i="12"/>
  <c r="I113" i="12" s="1"/>
  <c r="I18" i="12" s="1"/>
  <c r="K18" i="12"/>
  <c r="I100" i="12"/>
  <c r="I101" i="12" s="1"/>
  <c r="I17" i="12" s="1"/>
  <c r="K17" i="12"/>
  <c r="I39" i="12"/>
  <c r="I40" i="12" s="1"/>
  <c r="I12" i="12" s="1"/>
  <c r="K12" i="12"/>
  <c r="I30" i="12"/>
  <c r="I31" i="12" s="1"/>
  <c r="I11" i="12" s="1"/>
  <c r="I43" i="11"/>
  <c r="I45" i="11"/>
  <c r="I43" i="10"/>
  <c r="F59" i="10"/>
  <c r="I126" i="8"/>
  <c r="I160" i="8" s="1"/>
  <c r="I17" i="8" s="1"/>
  <c r="K15" i="8"/>
  <c r="K79" i="8"/>
  <c r="K14" i="8"/>
  <c r="K68" i="8"/>
  <c r="I114" i="8" l="1"/>
  <c r="I16" i="8" s="1"/>
  <c r="I22" i="8"/>
  <c r="C22" i="2" s="1"/>
  <c r="D22" i="2" s="1"/>
  <c r="F22" i="2" s="1"/>
  <c r="D18" i="4"/>
  <c r="F18" i="4" s="1"/>
  <c r="I19" i="7"/>
  <c r="I53" i="5"/>
  <c r="I22" i="9"/>
  <c r="C31" i="2" s="1"/>
  <c r="D31" i="2" s="1"/>
  <c r="F31" i="2" s="1"/>
  <c r="I82" i="13"/>
  <c r="I83" i="13" s="1"/>
  <c r="I16" i="13" s="1"/>
  <c r="K83" i="13"/>
  <c r="I107" i="13"/>
  <c r="I18" i="13" s="1"/>
  <c r="I20" i="13" s="1"/>
  <c r="C33" i="2" s="1"/>
  <c r="D33" i="2" s="1"/>
  <c r="F33" i="2" s="1"/>
  <c r="F59" i="11"/>
  <c r="K12" i="11" s="1"/>
  <c r="I77" i="5"/>
  <c r="I12" i="5" s="1"/>
  <c r="I15" i="5" s="1"/>
  <c r="C16" i="2" s="1"/>
  <c r="D16" i="2" s="1"/>
  <c r="K12" i="5"/>
  <c r="I35" i="11"/>
  <c r="I11" i="11" s="1"/>
  <c r="I35" i="10"/>
  <c r="I11" i="10" s="1"/>
  <c r="B28" i="3"/>
  <c r="F21" i="4"/>
  <c r="C22" i="4" s="1"/>
  <c r="I20" i="12"/>
  <c r="C24" i="2" s="1"/>
  <c r="E19" i="3"/>
  <c r="F19" i="3" s="1"/>
  <c r="F21" i="3" s="1"/>
  <c r="K35" i="11"/>
  <c r="K11" i="10"/>
  <c r="K158" i="9"/>
  <c r="K10" i="6"/>
  <c r="K11" i="6"/>
  <c r="K10" i="5"/>
  <c r="K18" i="13"/>
  <c r="K107" i="13"/>
  <c r="K95" i="13"/>
  <c r="K15" i="13"/>
  <c r="K63" i="13"/>
  <c r="K14" i="13"/>
  <c r="K11" i="13"/>
  <c r="K20" i="12"/>
  <c r="K11" i="12"/>
  <c r="K160" i="8"/>
  <c r="I59" i="11"/>
  <c r="I12" i="11" s="1"/>
  <c r="I45" i="10"/>
  <c r="I59" i="10" s="1"/>
  <c r="I12" i="10" s="1"/>
  <c r="K12" i="10"/>
  <c r="I15" i="11" l="1"/>
  <c r="C32" i="2" s="1"/>
  <c r="D32" i="2" s="1"/>
  <c r="F32" i="2" s="1"/>
  <c r="F16" i="2"/>
  <c r="E17" i="1"/>
  <c r="I15" i="10"/>
  <c r="C23" i="2" s="1"/>
  <c r="D23" i="2" s="1"/>
  <c r="F23" i="2" s="1"/>
  <c r="K15" i="5"/>
  <c r="D24" i="2"/>
  <c r="K16" i="13"/>
  <c r="C22" i="3"/>
  <c r="E15" i="1"/>
  <c r="K59" i="11"/>
  <c r="K15" i="10"/>
  <c r="K11" i="11"/>
  <c r="K15" i="11"/>
  <c r="K22" i="9"/>
  <c r="K17" i="9"/>
  <c r="K22" i="8"/>
  <c r="K17" i="8"/>
  <c r="K17" i="13"/>
  <c r="K20" i="13" l="1"/>
  <c r="D37" i="2"/>
  <c r="D12" i="16" s="1"/>
  <c r="D17" i="16" s="1"/>
  <c r="F24" i="2"/>
  <c r="D48" i="2" l="1"/>
  <c r="E48" i="2" s="1"/>
  <c r="G48" i="2" s="1"/>
  <c r="F48" i="2" s="1"/>
  <c r="F37" i="2"/>
  <c r="F43" i="2" s="1"/>
  <c r="E12" i="1" s="1"/>
  <c r="E19" i="1" s="1"/>
  <c r="D20" i="1" s="1"/>
</calcChain>
</file>

<file path=xl/sharedStrings.xml><?xml version="1.0" encoding="utf-8"?>
<sst xmlns="http://schemas.openxmlformats.org/spreadsheetml/2006/main" count="1905" uniqueCount="639">
  <si>
    <t xml:space="preserve">แบบ ปร.6 </t>
  </si>
  <si>
    <t>แบบสรุปราคากลางงานก่อสร้างอาคาร</t>
  </si>
  <si>
    <t xml:space="preserve">ชื่อโครงการ/งานก่อสร้าง     </t>
  </si>
  <si>
    <t>โครงการจ้างออกแบบก่อสร้างและปรับปรุงบ้านพักพนักงาน (บ้านพักกองประปา)</t>
  </si>
  <si>
    <t>เฟส 3</t>
  </si>
  <si>
    <t>นิคมอุตสาหกรรม มาบตาพุด (บ้านพักกองประปา)</t>
  </si>
  <si>
    <t xml:space="preserve">หน่วยงานเจ้าของโครงการ/งานก่อสร้าง                </t>
  </si>
  <si>
    <t>การนิคมอุตสาหกรรม มาบตาพุด</t>
  </si>
  <si>
    <t xml:space="preserve">แบบเลขที่  </t>
  </si>
  <si>
    <t xml:space="preserve">แบบ ปร.4 และ ปร.5 ที่แนบ   </t>
  </si>
  <si>
    <t xml:space="preserve">มีจำนวน            </t>
  </si>
  <si>
    <t>แผ่น</t>
  </si>
  <si>
    <t xml:space="preserve">คำนวณราคากลาง </t>
  </si>
  <si>
    <t>หน่วย : บาท</t>
  </si>
  <si>
    <t>ลำดับที่</t>
  </si>
  <si>
    <t>รายการ</t>
  </si>
  <si>
    <t>ค่าก่อสร้าง</t>
  </si>
  <si>
    <t>หมายเหตุ</t>
  </si>
  <si>
    <t>งานก่อสร้างผังบริเวณ</t>
  </si>
  <si>
    <t>งานก่อสร้างตกแต่ง</t>
  </si>
  <si>
    <t xml:space="preserve">2.1 งานปรับปรุงบ้านพักผู้บริหาร </t>
  </si>
  <si>
    <t>หลัง (บ้านเดียว ริมทะเล)</t>
  </si>
  <si>
    <t>งานครุภัณฑ์สั่งซื้อ</t>
  </si>
  <si>
    <t>ค่าใช้จ่ายพิเศษตามข้อกำหนด และค่าใช้จ่ายอื่นที่จำเป็นต้องมี</t>
  </si>
  <si>
    <t>รวมค่าก่อสร้างทั้งโครงการ/งานก่อสร้าง</t>
  </si>
  <si>
    <t>สรุป</t>
  </si>
  <si>
    <t>ราคา (ตัวอักษร)</t>
  </si>
  <si>
    <t>แบบ ปร.5(ก) แผ่นที่ 1</t>
  </si>
  <si>
    <t>สรุปผลการประมาณราคาค่าก่อสร้าง</t>
  </si>
  <si>
    <t>ส่วนงาน</t>
  </si>
  <si>
    <t>งานอาคาร</t>
  </si>
  <si>
    <t>ประเภท</t>
  </si>
  <si>
    <t>งานก่อสร้างและปรับปรุง</t>
  </si>
  <si>
    <t>เจ้าของอาคาร</t>
  </si>
  <si>
    <t>นิคมอุตสาหกรรม มาบตาพุด</t>
  </si>
  <si>
    <t>สถานที่ก่อสร้าง</t>
  </si>
  <si>
    <t>หน่วยงานออกแบบแปลนและรายการ</t>
  </si>
  <si>
    <t>แบบเลขที่</t>
  </si>
  <si>
    <t>ประมาณราคาตามแบบที่ ปร.4</t>
  </si>
  <si>
    <t xml:space="preserve">ประมาณราคาเมื่อวันที่        </t>
  </si>
  <si>
    <t>ค่างานต้นทุน</t>
  </si>
  <si>
    <t>FACTOR F</t>
  </si>
  <si>
    <t xml:space="preserve"> 1หน่วย (บาท)</t>
  </si>
  <si>
    <t xml:space="preserve"> (บาท)</t>
  </si>
  <si>
    <t>1 ประเภทงานอาคาร</t>
  </si>
  <si>
    <t>งานผังบริเวณ</t>
  </si>
  <si>
    <t>1 งาน</t>
  </si>
  <si>
    <t>1.1 งานผังบริเวณ</t>
  </si>
  <si>
    <t>1.2 งานภูมิสถาปัตย์</t>
  </si>
  <si>
    <t xml:space="preserve"> งานปรับปรุงบ้านพักผู้บริหาร  จำนวน 1 หลัง </t>
  </si>
  <si>
    <t>1 หลัง</t>
  </si>
  <si>
    <t xml:space="preserve"> (บ้านเดี่ยว ริมทะเล TYPE A)</t>
  </si>
  <si>
    <t>2.1 งานโครงสร้าง</t>
  </si>
  <si>
    <t xml:space="preserve">2.2 งานสถาปัตยกรรม </t>
  </si>
  <si>
    <t>2.3 งานวิศวกรรมระบบสุขาภิบาล และดับเพลิง</t>
  </si>
  <si>
    <t>2.4 งานวิศวกรรมระบบไฟฟ้า</t>
  </si>
  <si>
    <t>factor f</t>
  </si>
  <si>
    <t>2.5 งานวิศวกรรมระบบเครื่องกล</t>
  </si>
  <si>
    <t>2.6 งานภูมิสถาปัตย์</t>
  </si>
  <si>
    <t xml:space="preserve"> งานปรับปรุงบ้านพักผู้บริหาร  จำนวน 2 หลัง </t>
  </si>
  <si>
    <t>2 หลัง</t>
  </si>
  <si>
    <t xml:space="preserve"> (บ้านเดี่ยว ริมทะเล TYPE B)</t>
  </si>
  <si>
    <t>A</t>
  </si>
  <si>
    <t>B</t>
  </si>
  <si>
    <t>C</t>
  </si>
  <si>
    <t>รวมค่างานต้นทุน</t>
  </si>
  <si>
    <t>D</t>
  </si>
  <si>
    <t>เงื่อนไขการใช้ตาราง Factor F</t>
  </si>
  <si>
    <t>E</t>
  </si>
  <si>
    <t>เงินล่วงหน้าจ่าย….………15.%</t>
  </si>
  <si>
    <t>เงินประกันผลงานหัก….…10%</t>
  </si>
  <si>
    <t>ภาษีมูลค่าเพิ่ม....................7%</t>
  </si>
  <si>
    <t>รวมค่าก่อสร้าง</t>
  </si>
  <si>
    <t xml:space="preserve">แบบ ปร.5(ข) </t>
  </si>
  <si>
    <t>แบบสรุปค่าครุภัณฑ์จัดซื้อ</t>
  </si>
  <si>
    <t>กลุ่มงาน / งาน</t>
  </si>
  <si>
    <t>ชื่อโครงการ / งานก่อสร้าง</t>
  </si>
  <si>
    <t>หน่วยงานเจ้าของโครงการ / งานก่อสร้าง</t>
  </si>
  <si>
    <t xml:space="preserve">นิคมอุตสาหกรรม มาบตาพุด </t>
  </si>
  <si>
    <t>แบบ ปร.4ที่แนบ                   มีจำนวน</t>
  </si>
  <si>
    <t xml:space="preserve">  หน้า</t>
  </si>
  <si>
    <t>ค่าวัสดุและค่าแรง</t>
  </si>
  <si>
    <t>ภาษีมูลค่าเพิ่ม</t>
  </si>
  <si>
    <t>ค่าก่อสร้างทั้งหมด</t>
  </si>
  <si>
    <t>รวมเป็นเงิน (บาท)</t>
  </si>
  <si>
    <t>(7%)</t>
  </si>
  <si>
    <t>2 ประเภทงานครุภัณฑ์สั่งซื้อ</t>
  </si>
  <si>
    <t>1.1 งานเฟอร์นิเจอร์ลอยตัว</t>
  </si>
  <si>
    <t xml:space="preserve">งานปรับปรุงบ้านพักผู้บริหาร  จำนวน 3 หลัง </t>
  </si>
  <si>
    <t>3 หลัง</t>
  </si>
  <si>
    <t xml:space="preserve"> (บ้านเดี่ยว ริมทะเล)</t>
  </si>
  <si>
    <t>รวมราคางานครุภัณฑ์สั่งซื้อ เป็นเงินทั้งสิ้น</t>
  </si>
  <si>
    <t>ตัวอักษร</t>
  </si>
  <si>
    <t xml:space="preserve">แบบ ปร.5(พ) </t>
  </si>
  <si>
    <t>แบบสรุปค่าใช้จ่ายพิเศษ</t>
  </si>
  <si>
    <t>3 ประเภทงาน</t>
  </si>
  <si>
    <t>ค่าใช้จ่ายพิเศษตามข้อกำหนด</t>
  </si>
  <si>
    <t>และค่าใช้จ่ายอื่นที่จำเป็นต้องมี</t>
  </si>
  <si>
    <t>งานตรวจสอบแนวเขตที่ดิน</t>
  </si>
  <si>
    <t>งานจัดหาสำนักงานสนามและสิ่งอำนวยความสะดวก</t>
  </si>
  <si>
    <t>งานป้องกันฝุ่นและรักษาความสะอาด</t>
  </si>
  <si>
    <t>รวมราคางานค่าใช้จ่ายพิเศษตามข้อกำหนดและค่าใช้จ่ายอื่นที่จำเป็นต้องมี เป็นเงินทั้งสิ้น</t>
  </si>
  <si>
    <t xml:space="preserve">                            แบบแสดงรายการ ปริมาณ และราคา</t>
  </si>
  <si>
    <t xml:space="preserve">แบบ  ปร.4  </t>
  </si>
  <si>
    <t>ชื่อโครงการ/งานก่อสร้าง                               โครงการจ้างออกแบบก่อสร้างและปรับปรุงบ้านพักพนักงาน (บ้านพักกองประปา)</t>
  </si>
  <si>
    <t>สถานที่ก่อสร้าง                                             นิคมอุตสาหกรรม มาบตาพุด (บ้านพักกองประปา)</t>
  </si>
  <si>
    <t xml:space="preserve">แบบเลขที่    </t>
  </si>
  <si>
    <t>หน่วยงานเจ้าของโครงการ/งานก่อสร้าง               การนิคมอุตสาหกรรม มาบตาพุด</t>
  </si>
  <si>
    <t xml:space="preserve">คำนวณราคากลางโดย   </t>
  </si>
  <si>
    <t xml:space="preserve">เมื่อวันที่ </t>
  </si>
  <si>
    <t>ลำดับ</t>
  </si>
  <si>
    <t>จำนวน</t>
  </si>
  <si>
    <t>หน่วย</t>
  </si>
  <si>
    <t>ค่าวัสดุ</t>
  </si>
  <si>
    <t>ค่าแรงงาน</t>
  </si>
  <si>
    <t>รวม</t>
  </si>
  <si>
    <t>ราคาต่อหน่วย</t>
  </si>
  <si>
    <t>จำนวนเงิน</t>
  </si>
  <si>
    <t>ค่าวัสดุและแรงงาน</t>
  </si>
  <si>
    <t>สรุปราคางานผังบริเวณ</t>
  </si>
  <si>
    <t>งานโครงสร้าง</t>
  </si>
  <si>
    <t>งานสถาปัตยกรรม</t>
  </si>
  <si>
    <t>งานระบบไฟฟ้า</t>
  </si>
  <si>
    <t>งานระบบเครื่องกล</t>
  </si>
  <si>
    <t>1. รวมราคางานผังบริเวณ</t>
  </si>
  <si>
    <t>งานปรับระดับ</t>
  </si>
  <si>
    <t>ลบ.ม.</t>
  </si>
  <si>
    <t>1.1 รวมราคางานโครงสร้าง</t>
  </si>
  <si>
    <t>1.2.1</t>
  </si>
  <si>
    <t>งานรื้อถอนบ้านพักเดิม (บ้านแฝด 2 ชั้น) จำนวน 11 หลัง</t>
  </si>
  <si>
    <t xml:space="preserve"> - รื้อถอนโครงสร้าง คสล.</t>
  </si>
  <si>
    <t>รื้อขนไป</t>
  </si>
  <si>
    <t xml:space="preserve"> - รื้อถอนโครงหลังคา</t>
  </si>
  <si>
    <t>ตร.ม.</t>
  </si>
  <si>
    <t xml:space="preserve"> - รื้อถอนวัสดุมุงหลังคา (ลอนคู่หรือลักษณะใกล้เคียง)</t>
  </si>
  <si>
    <t xml:space="preserve"> - รื้อถอนฝ้า</t>
  </si>
  <si>
    <t xml:space="preserve"> - รื้อถอนผนังก่ออิฐฉาบปูน</t>
  </si>
  <si>
    <t xml:space="preserve"> - รื้อถอนผนังเบา</t>
  </si>
  <si>
    <t xml:space="preserve"> - รื้อถอนพื้นสำเร็จรูปพร้อมคอนกรีตทับหน้า</t>
  </si>
  <si>
    <t xml:space="preserve"> - รื้อถอนพื้นกระเบื้อง</t>
  </si>
  <si>
    <t xml:space="preserve"> - รื้อถอนพื้นไม้</t>
  </si>
  <si>
    <t>รื้อกอง</t>
  </si>
  <si>
    <t xml:space="preserve"> - รื้อถอนประตูพร้อมวงกบ</t>
  </si>
  <si>
    <t>บาน</t>
  </si>
  <si>
    <t xml:space="preserve"> - รื้อถอนหน้าต่างไม้พร้อมวงกบไม้ (1 ช่อง)</t>
  </si>
  <si>
    <t xml:space="preserve"> - รื้อถอนสุขภัณฑ์ (โถส้วม, อ่างล้างหน้า)</t>
  </si>
  <si>
    <t>ชุด</t>
  </si>
  <si>
    <t xml:space="preserve"> - รื้อถอนบันไดไม้พร้อมราวบันได</t>
  </si>
  <si>
    <t>ม.</t>
  </si>
  <si>
    <t>ราคา งานรื้อถอนบ้านพักเดิม (บ้านแฝด 2 ชั้น) จำนวน 11 หลัง</t>
  </si>
  <si>
    <t>1.2 รวมราคางานสถาปัตยกรรม</t>
  </si>
  <si>
    <t xml:space="preserve">DISTRIBUTION BOARD, PANEL BOARD AND METERING </t>
  </si>
  <si>
    <t>LCP5 (Main CB 1P,40A + Lighting Control)</t>
  </si>
  <si>
    <t xml:space="preserve"> - รายการที่มีอยู่นอกเหนือจาก BOQ Standard ให้ต่อท้ายจากบรรทัดนี้</t>
  </si>
  <si>
    <t>WIRE &amp; CABLE</t>
  </si>
  <si>
    <t>สายไฟฟ้า NYY-G</t>
  </si>
  <si>
    <t>- 2C-4 ตร.มม</t>
  </si>
  <si>
    <t>เมตร</t>
  </si>
  <si>
    <t>Accessories ( 10% M , 10 % L)</t>
  </si>
  <si>
    <t>เหมา</t>
  </si>
  <si>
    <t xml:space="preserve">CONDUIT &amp; RACEWAY </t>
  </si>
  <si>
    <t>ท่อ HDPE</t>
  </si>
  <si>
    <t>- 32 มม.</t>
  </si>
  <si>
    <t>Support &amp; Fitting ( 15% M , 10% L)</t>
  </si>
  <si>
    <t>SWITCH &amp; OUTLET</t>
  </si>
  <si>
    <t>CB BOX WITH CB 3P, 30A</t>
  </si>
  <si>
    <t>Accessories ( 3% M , 5% L)</t>
  </si>
  <si>
    <t>LIGHTING FIXTURE</t>
  </si>
  <si>
    <t>Bollard light 1x7W LED (BL01)</t>
  </si>
  <si>
    <t>Area Light 1x10W/125W LED Module + เสา</t>
  </si>
  <si>
    <t>4.2.8</t>
  </si>
  <si>
    <t>โคมไฟ Flood light LED</t>
  </si>
  <si>
    <t>LIGHTNING PROTECTION AND GROUNDING SYSTEM</t>
  </si>
  <si>
    <t xml:space="preserve">5/8" x 10' Copper clad steel groud rod </t>
  </si>
  <si>
    <t>Exothermic weld</t>
  </si>
  <si>
    <t>Wire &amp; Cable</t>
  </si>
  <si>
    <t>- 10sq.mm "IEC 01"</t>
  </si>
  <si>
    <t>- Accessories ( 10% M , 10% L)</t>
  </si>
  <si>
    <t>Conduit &amp; Raceway</t>
  </si>
  <si>
    <t>- 20mm uPVC</t>
  </si>
  <si>
    <t>- Support &amp; Fitting ( 15% M , 10% L)</t>
  </si>
  <si>
    <t>หน่วยงานเจ้าของโครงการ/งานก่อสร้าง                 การนิคมอุตสาหกรรม มาบตาพุด</t>
  </si>
  <si>
    <t>สรุปราคางานภูมิสถาปัตย์ (ผังบริเวณ)</t>
  </si>
  <si>
    <t>งาน Softscape</t>
  </si>
  <si>
    <t>1. รวมราคางานภูมิสถาปัตย์</t>
  </si>
  <si>
    <t>สนามหญ้า</t>
  </si>
  <si>
    <t>1.1 รวมราคางาน Softscape</t>
  </si>
  <si>
    <t>สถานที่ก่อสร้าง                                           นิคมอุตสาหกรรม มาบตาพุด (บ้านพักกองประปา)</t>
  </si>
  <si>
    <t>หน่วยงานเจ้าของโครงการ/งานก่อสร้าง            การนิคมอุตสาหกรรม มาบตาพุด</t>
  </si>
  <si>
    <t>เหตุผลและความจำเป็นที่ต้องมีค่าใช้จ่ายพิเศษตามข้อกำหนดฯ</t>
  </si>
  <si>
    <t xml:space="preserve">ค่าใช้จ่ายพิเศษ </t>
  </si>
  <si>
    <t>1 รวมค่าใช้จ่ายพิเศษ</t>
  </si>
  <si>
    <t>- ค่าตรวจสอบแนวเขตที่ดินบริเวณที่จะทำการก่อสร้างรั้ว</t>
  </si>
  <si>
    <t>วัน</t>
  </si>
  <si>
    <t>รวม 1.1</t>
  </si>
  <si>
    <t>- สำนักงานสนามพร้อมเครื่องปรับอากาศ</t>
  </si>
  <si>
    <t>เดือน</t>
  </si>
  <si>
    <t>- ค่าเช่าเฟอร์นิเจอร์สำนักงาน</t>
  </si>
  <si>
    <t>- ค่าคอมพิวเตอร์และเครื่องพิมพ์เอกสาร</t>
  </si>
  <si>
    <t>- ค่ากล้องถ่ายรูปและเครื่องถ่ายเอกสาร</t>
  </si>
  <si>
    <t>- ค่าโทรศัพท์มือถือพร้อมค่าบริการรายเดือน</t>
  </si>
  <si>
    <t>เครื่อง</t>
  </si>
  <si>
    <t>- ค่าติดตั้งน้ำประปา, ไฟฟ้าชั่วคราว</t>
  </si>
  <si>
    <t>จุด</t>
  </si>
  <si>
    <t>รวม 1.2</t>
  </si>
  <si>
    <t>- รั้วสังกะสีทึบ สูง 2.0 ม. โครงเคร่าไม้</t>
  </si>
  <si>
    <t>- ประตูเข้า-ออก โครงเหล็กแขวนผ้าใบ</t>
  </si>
  <si>
    <t>รวม 1.3</t>
  </si>
  <si>
    <t>หน่วยงานเจ้าของโครงการ/งานก่อสร้าง           การนิคมอุตสาหกรรม มาบตาพุด</t>
  </si>
  <si>
    <t>สรุปราคางานสถาปัตยกรรม (งานปรับปรุงบ้านพักผู้บริหาร  จำนวน 1 หลัง - บ้านเดี่ยวริมทะเล)</t>
  </si>
  <si>
    <t>บ้าน A</t>
  </si>
  <si>
    <t>งานรื้อถอน</t>
  </si>
  <si>
    <t>งานมุงหลังคา</t>
  </si>
  <si>
    <t>งานฝ้าเพดาน</t>
  </si>
  <si>
    <t>งานพื้น</t>
  </si>
  <si>
    <t>งานผนัง</t>
  </si>
  <si>
    <t>งานประตู - หน้าต่าง</t>
  </si>
  <si>
    <t>งานสุขภัณฑ์</t>
  </si>
  <si>
    <t>งานทาสี</t>
  </si>
  <si>
    <t>งานเฟอร์นิเจอร์ BUILD-IN</t>
  </si>
  <si>
    <t>งานอื่นๆ</t>
  </si>
  <si>
    <t xml:space="preserve">2. รวมราคางานสถาปัตยกรรม </t>
  </si>
  <si>
    <t>2.1.1</t>
  </si>
  <si>
    <t>รื้อถอน Metal Sheet หลังคาเดิม</t>
  </si>
  <si>
    <t>2.1.2</t>
  </si>
  <si>
    <t xml:space="preserve">รื้อถอนฝ้าเพดาน ฉาบเรียบ </t>
  </si>
  <si>
    <t>2.1.3</t>
  </si>
  <si>
    <t>รื้อถอนผนังกระเบื้อง</t>
  </si>
  <si>
    <t>2.1.4</t>
  </si>
  <si>
    <t>รื้อถอนพื้นกระเบื้อง</t>
  </si>
  <si>
    <t>2.1.5</t>
  </si>
  <si>
    <t>รื้อถอนสุขภัณฑ์</t>
  </si>
  <si>
    <t xml:space="preserve"> - โถสุขภัณฑ์</t>
  </si>
  <si>
    <t xml:space="preserve"> - โถปัสสาวะชาย </t>
  </si>
  <si>
    <t xml:space="preserve"> - อ่างล้างหน้า</t>
  </si>
  <si>
    <t>2.1.6</t>
  </si>
  <si>
    <t>งานรื้อถอนเฟอร์นิเจอร์</t>
  </si>
  <si>
    <t>2.1.7</t>
  </si>
  <si>
    <t>งานรื้อถอนราวระเบียง</t>
  </si>
  <si>
    <t>2.1 รวมงานรื้อถอน</t>
  </si>
  <si>
    <t>2.2.1</t>
  </si>
  <si>
    <t>หลังคา Shingle Roof</t>
  </si>
  <si>
    <t>2.2.2</t>
  </si>
  <si>
    <t>โครงสร้างหลังคา (เพิ่มเติมโครงสร้างจากของเดิม)</t>
  </si>
  <si>
    <t>2.2.3</t>
  </si>
  <si>
    <t xml:space="preserve">เชิงชาย วัสดุ WPC ขนาด 1"x8" ทาสี </t>
  </si>
  <si>
    <t>2.2.4</t>
  </si>
  <si>
    <t xml:space="preserve">ปิดเชิงชาย วัสดุ WPC ขนาด 1"x6" ทาสี </t>
  </si>
  <si>
    <t>2.2 รวมราคางานหลังคา</t>
  </si>
  <si>
    <t>2.3.1</t>
  </si>
  <si>
    <t xml:space="preserve">C1 : ฝ้าเพดานยิบซั่มบอร์ดฉาบเรียบ หนา 9 มม. ฉาบรอยต่อเรียบผิวสำเร็จ โครงเคร่าโลหะชุบสังกะสี </t>
  </si>
  <si>
    <t>2.3.2</t>
  </si>
  <si>
    <t xml:space="preserve">C2 : ฝ้าเพดานยิบซั่มบอร์ดฉาบเรียบ ชนิดทนชื้น หนา 9 มม. ฉาบรอยต่อเรียบผิวสำเร็จ </t>
  </si>
  <si>
    <t xml:space="preserve">โครงเคร่าโลหะชุบสังกะสี </t>
  </si>
  <si>
    <t>2.3.3</t>
  </si>
  <si>
    <t>บุฉนวนกันความร้อน หนา 3" เหนือฝ้าเพดาน</t>
  </si>
  <si>
    <t>2.3.4</t>
  </si>
  <si>
    <t>ฝ้าเพดานแนวตั้ง - ช่องใส่หลอดไฟ</t>
  </si>
  <si>
    <t>2.3.6</t>
  </si>
  <si>
    <t>C3 : ฝ้าชายคาเดิม ปรับปรุงซ่อมแซมส่วนที่เสียหาย ผิวทาสีใหม่</t>
  </si>
  <si>
    <t>งานทาสีน้ำมัน ฝ้าชายคาเดิม</t>
  </si>
  <si>
    <t>2.3.7</t>
  </si>
  <si>
    <t>C4 : ฉาบเรียบท้องพื้น หรือส่วนของผนังและโครงสร้าง</t>
  </si>
  <si>
    <t>2.3 รวมราคางานฝ้าเพดาน</t>
  </si>
  <si>
    <t>2.4.1</t>
  </si>
  <si>
    <t>F EX : พื้นเดิม ทำความสะอาด</t>
  </si>
  <si>
    <t>2.4.2</t>
  </si>
  <si>
    <t xml:space="preserve">F1 : พื้นโครงสร้างเดิม ทำผิวคอนกรีตพิมพ์ลาย </t>
  </si>
  <si>
    <t>2.4.3</t>
  </si>
  <si>
    <t>F2: พื้นโครงสร้างเดิม ปรับระดับ ปูกระเบื้องเซรามิคในประเทศ (แกรนิโต้) ขอบตัด ขนาด 60x60 ซม.</t>
  </si>
  <si>
    <t>2.4.4</t>
  </si>
  <si>
    <t>F3: พื้นโครงสร้างเดิม ปรับระดับ ปูกระเบื้องเซรามิคในประเทศ (แกรนิโต้) ขอบตัด ขนาด 60x60 ซม.</t>
  </si>
  <si>
    <t>2.4.5</t>
  </si>
  <si>
    <t>F4: พื้นโครงสร้างเดิมปรับระดับ ปูกระเบื้องเซรามิคในประเทศ (แกรนิโต้) ขอบตัด ขนาด 60x60 ซม.(ห้องน้ำ1,2)</t>
  </si>
  <si>
    <t>2.4.6</t>
  </si>
  <si>
    <t>F5: พื้นโครงสร้างเดิม ปรับระดับ ปูกระเบื้องเซรามิคในประเทศ (แกรนิโต้) ขอบตัด ขนาด 60x60 ซม. (ห้องน้ำ 3)</t>
  </si>
  <si>
    <t>2.4.7</t>
  </si>
  <si>
    <t xml:space="preserve">F6: พื้นโครงสร้างเดิม ปรับระดับ ปูกระเบื้องเซรามิคในประเทศ (แกรนิโต้) ขอบตัด ขนาด 60x60 ซม. </t>
  </si>
  <si>
    <t>2.4.8</t>
  </si>
  <si>
    <t xml:space="preserve">F7: พื้นโครงสร้างเดิม ปรับระดับ ผิวปูกระเบื้องลายไม้ </t>
  </si>
  <si>
    <t>2.4 รวมงานพื้น</t>
  </si>
  <si>
    <t>2.5.1</t>
  </si>
  <si>
    <t>งานสกิมผิว ภายนอกอาคาร</t>
  </si>
  <si>
    <t>2.5.2</t>
  </si>
  <si>
    <t>งานสกิมผิว ภายในอาคาร</t>
  </si>
  <si>
    <t>2.5.3</t>
  </si>
  <si>
    <t>ผนัง 3 : ผิวปูกระเบื้องแกรนิโต้ (ห้องน้ำ 1)</t>
  </si>
  <si>
    <t>2.5.4</t>
  </si>
  <si>
    <t>ผนัง 4 : ผิวปูกระเบื้องแกรนิโต้ (ห้องน้ำ 2)</t>
  </si>
  <si>
    <t>2.5.5</t>
  </si>
  <si>
    <t>ผนัง 5 : ผนังลายอิฐเดิม ซ่อมแซม</t>
  </si>
  <si>
    <t>2.5.6</t>
  </si>
  <si>
    <t>ผนัง 6 : ผนังตอนล่าง ผิวปูกระเบื้อง (ชนิดเดียวกับกระเบื้องพื้น) ปูสูง 1.60 ม. จากระดับพื้น</t>
  </si>
  <si>
    <t>2.5.7</t>
  </si>
  <si>
    <t>บัวเชิงผนัง POLYURETHANE สูง 4 นิ้ว ทำสี</t>
  </si>
  <si>
    <t>2.5 รวมงานผนัง</t>
  </si>
  <si>
    <t>D1 : ประตูบานเปิดเดี่ยวไม้ของเดิม ปิดแผ่นลามิเนต วงกบเดิมทำสี เปลี่ยนอุปกรณ์ใหม่ทั้งหมด</t>
  </si>
  <si>
    <t xml:space="preserve"> - มุ้งลวด</t>
  </si>
  <si>
    <t>D2 : ประตูบานเปิดเดี่ยวไม้ของเดิม ปิดแผ่นลามิเนต วงกบไม้ของเดิมทำสี เปลี่ยนอุปกรณ์ใหม่ทั้งหมด</t>
  </si>
  <si>
    <t>D3 : ประตูบานเปิดเดี่ยวไม้ของเดิม ปิดแผ่นลามิเนต วงกบไม้ของเดิมทำสี เปลี่ยนอุปกรณ์ใหม่ทั้งหมด</t>
  </si>
  <si>
    <t xml:space="preserve">D4 : ประตูบานเปิดเดี่ยวไม้ของเดิม ปิดแผ่นลามิเนต หน้าต่างเดิมทำสี วงกบไม้ของเดิมทำสี </t>
  </si>
  <si>
    <t xml:space="preserve">       เปลี่ยนอุปกรณ์ใหม่ทั้งหมด</t>
  </si>
  <si>
    <t>D5 : ประตูบานเลื่อนกระจกเดิมทำสี วงกบไม้ของเดิมทำสี เปลี่ยนอุปกรณ์ใหม่ทั้งหมด</t>
  </si>
  <si>
    <t>D6 : ประตูบานเลื่อนกระจกเดิมทำสี วงกบไม้ของเดิมทำสี เปลี่ยนอุปกรณ์ใหม่ทั้งหมด</t>
  </si>
  <si>
    <t>D7 : ประตูกระจกเดิมทำความสะอาด ซ่อมแซมส่วนที่ชำรุด (ถ้ามี)</t>
  </si>
  <si>
    <t>รวมประตู</t>
  </si>
  <si>
    <t>W1 : หน้าต่างบานเปิด+ช่องแสงกระจกของเดิม กรอบบานและวงกบไม้ทำสีใหม่ เปลี่ยนอุปกรณ์ใหม่ทั้งหมด</t>
  </si>
  <si>
    <t>W2 : หน้าต่างบานเปิด+ช่องแสงกระจกของเดิม กรอบบานและวงกบไม้ทำสีใหม่ เปลี่ยนอุปกรณ์ใหม่ทั้งหมด</t>
  </si>
  <si>
    <t>W3 : หน้าต่างบานเปิด+ช่องแสงกระจกของเดิม กรอบบานและวงกบไม้ทำสีใหม่ เปลี่ยนอุปกรณ์ใหม่ทั้งหมด</t>
  </si>
  <si>
    <t>W4 : หน้าต่างบานเปิด+ช่องแสงกระจกของเดิม กรอบบานและวงกบไม้ทำสีใหม่ เปลี่ยนอุปกรณ์ใหม่ทั้งหมด</t>
  </si>
  <si>
    <t>W5 : หน้าต่างบานกระทุ้ง+ช่องแสงกระจกของเดิม กรอบบานและวงกบไม้ทำสีใหม่ เปลี่ยนอุปกรณ์ใหม่ทั้งหมด</t>
  </si>
  <si>
    <t>W6 : หน้าต่างบานกระทุ้งกระจกของเดิม กรอบบานและวงกบไม้ทำสีใหม่ เปลี่ยนอุปกรณ์ใหม่ทั้งหมด</t>
  </si>
  <si>
    <t>W7 : หน้าต่างบานกระทุ้ง+ช่องแสงกระจกของเดิม กรอบบานและวงกบไม้ทำสีใหม่ เปลี่ยนอุปกรณ์ใหม่ทั้งหมด</t>
  </si>
  <si>
    <t>W8 : หน้าต่างบานกระทุ้ง+ช่องแสงกระจกของเดิม กรอบบานและวงกบไม้ทำสีใหม่ เปลี่ยนอุปกรณ์ใหม่ทั้งหมด</t>
  </si>
  <si>
    <t>W9 : หน้าต่างกระจกเดิมทำความสะอาด ซ่อมแซมส่วนที่ชำรุด (ถ้ามี)</t>
  </si>
  <si>
    <t>รวมหน้าต่าง</t>
  </si>
  <si>
    <t>2.6 รวมงานประตู - หน้าต่าง</t>
  </si>
  <si>
    <t>2.7.1</t>
  </si>
  <si>
    <t xml:space="preserve">ห้องน้ำ 1 </t>
  </si>
  <si>
    <t>โถส้วมสุขภัณฑ์ อุปกรณ์ครบชุด</t>
  </si>
  <si>
    <t>อ่างล้างหน้า ฝังครึ่งเคาน์เตอร์</t>
  </si>
  <si>
    <t xml:space="preserve">ก๊อกอ่างล้างหน้า </t>
  </si>
  <si>
    <t xml:space="preserve">สายชำระ </t>
  </si>
  <si>
    <t xml:space="preserve">ที่ใส่กระดาษทิชชู </t>
  </si>
  <si>
    <t>ฝักบัว</t>
  </si>
  <si>
    <t>ราวแขวนผ้าสแตนเลส</t>
  </si>
  <si>
    <t xml:space="preserve">ตะแกรงกันกลิ่นสแตนเลสเหลี่ยมเกลียว 3"  พร้อมอุปกรณ์ครบชุด </t>
  </si>
  <si>
    <t>อุปกรณ์เบ็ดเตล็ด</t>
  </si>
  <si>
    <t>งาน</t>
  </si>
  <si>
    <t>งานหล่อเคาน์เตอร์</t>
  </si>
  <si>
    <t>TOP เคาน์เตอร์หินสังเคราะห์</t>
  </si>
  <si>
    <t>กระจกเงา ขนาดประมาณ 1.8  x 0.95 ม.</t>
  </si>
  <si>
    <t>SHOWER BOX</t>
  </si>
  <si>
    <t>2.7.2</t>
  </si>
  <si>
    <t xml:space="preserve">ห้องน้ำ 2 </t>
  </si>
  <si>
    <t>กระจกเงา ขนาดประมาณ 1.0  x 0.95 ม.</t>
  </si>
  <si>
    <t>2.7.3</t>
  </si>
  <si>
    <t>ห้องน้ำ 3</t>
  </si>
  <si>
    <t>อ่างล้างหน้า ฝังเคาน์เตอร์</t>
  </si>
  <si>
    <t>โถปัสสาวะชาย พร้อมฟลัชวาล์ว อุปกรณ์ครบชุด</t>
  </si>
  <si>
    <t>กระจกเงา ขนาดประมาณ 1.5  x 0.95 ม.</t>
  </si>
  <si>
    <t>2.6 รวมงานสุขภัณฑ์</t>
  </si>
  <si>
    <t>2.8.1</t>
  </si>
  <si>
    <t xml:space="preserve">งานทาสีผนังสีน้ำอะคริลิดชนิดทาภายนอกอาคาร </t>
  </si>
  <si>
    <t>2.8.2</t>
  </si>
  <si>
    <t>งานทาสีผนังสีน้ำอะคริลิดชนิดทาภายในอาคาร</t>
  </si>
  <si>
    <t>2.8.3</t>
  </si>
  <si>
    <t>งานทาสีฝ้าเพดานสีน้ำอะคริลิดชนิดทาภายนอกอาคาร</t>
  </si>
  <si>
    <t>2.8.4</t>
  </si>
  <si>
    <t>งานทาสีฝ้าเพดานสีน้ำอะคริลิดชนิดทาภายในอาคาร</t>
  </si>
  <si>
    <t>2.8 รวมงานทาสี</t>
  </si>
  <si>
    <t>งานเฟอร์นิเจอร์ BUILD-IN : COUNTER ครัว</t>
  </si>
  <si>
    <t xml:space="preserve">COUNTER 1 : </t>
  </si>
  <si>
    <t>เตาแก๊สและเครื่องดูดควัน</t>
  </si>
  <si>
    <t xml:space="preserve"> - LOW CABINET ขนาดประมาณ W 2.45 x D 0.60 x H 0.80</t>
  </si>
  <si>
    <t>Owner จัดหา</t>
  </si>
  <si>
    <t xml:space="preserve">  - Top ปิดผิวด้วยหินเทียม </t>
  </si>
  <si>
    <t xml:space="preserve">COUNTER 2 : </t>
  </si>
  <si>
    <t xml:space="preserve"> - COUNTER ครัว (เดิม) ขนาดประมาณ W 1.95 x D 0.60 x H 0.80 รื้อถอน FINISHING เดิม </t>
  </si>
  <si>
    <t>หน้าบานและภายในตู้ทำใหม่</t>
  </si>
  <si>
    <t xml:space="preserve"> - SINK 1 หลุม พร้อมที่พัก </t>
  </si>
  <si>
    <t xml:space="preserve"> - ก๊อกน้ำ</t>
  </si>
  <si>
    <t xml:space="preserve">  - Top และด้านข้างตู้ ปิดผิวด้วยหินเทียม </t>
  </si>
  <si>
    <t>2.9 รวมงานเฟอร์นิเจอร์ BUILD-IN</t>
  </si>
  <si>
    <t>อื่นๆ</t>
  </si>
  <si>
    <t>2.10.1</t>
  </si>
  <si>
    <t>ราวกันตก 1  (เฉลียง 1 ทางเข้า)</t>
  </si>
  <si>
    <t>2.10.2</t>
  </si>
  <si>
    <t>ราวกันตก 2  (เฉลียง 2)</t>
  </si>
  <si>
    <t>2.10.3</t>
  </si>
  <si>
    <t>ราวกันตก 3 (ระเบียง 2)</t>
  </si>
  <si>
    <t>2.10.4</t>
  </si>
  <si>
    <t>ราวกันตกเดิม (ระเบียง 1) ซ่อมแซมส่วนที่เสียหาย ทาสีน้ำมันเกรดสูงชนิด POLYURETHANE (ใช้สำหรับพื้นที่</t>
  </si>
  <si>
    <t>ใกล้ทะเล) สีรองพื้นกันสนิม ชนิด EPOXY 1 เที่ยว สีทับหน้าชนิด  POLYURETHANE 2 เที่ยว</t>
  </si>
  <si>
    <t>2.10.5</t>
  </si>
  <si>
    <t>ม่าน ผ้าม่านจับจีบ แบบ 3 จีบ</t>
  </si>
  <si>
    <t>2.10 รวมงานอื่นๆ</t>
  </si>
  <si>
    <t>บ้าน B</t>
  </si>
  <si>
    <t xml:space="preserve">สรุปราคางานวิศวกรรมระบบสุขาภิบาล และ งานระบบดับเพลิง </t>
  </si>
  <si>
    <t xml:space="preserve"> (งานปรับปรุงบ้านพักผู้บริหาร  จำนวน 1 หลัง - บ้านเดี่ยวริมทะเล)</t>
  </si>
  <si>
    <t>งานระบบน้ำประปา</t>
  </si>
  <si>
    <t>งานระบบรวบรวมน้ำเสีย</t>
  </si>
  <si>
    <t>งานระบบดับเพลิง</t>
  </si>
  <si>
    <t>3. รวมราคางานวิศวกรรมระบบสุขาภิบาล</t>
  </si>
  <si>
    <t>3.1.1</t>
  </si>
  <si>
    <t>ท่อน้ำประปาภายในอาคาร PVC-13.5</t>
  </si>
  <si>
    <t xml:space="preserve">   - Dia. 15 mm.</t>
  </si>
  <si>
    <t xml:space="preserve">   - Dia. 20 mm.</t>
  </si>
  <si>
    <t xml:space="preserve">   - Dia. 25 mm.</t>
  </si>
  <si>
    <t xml:space="preserve">   - Fitting</t>
  </si>
  <si>
    <t xml:space="preserve">   - Hanger &amp; Support</t>
  </si>
  <si>
    <t xml:space="preserve">   - Painting</t>
  </si>
  <si>
    <t>3.1.2</t>
  </si>
  <si>
    <t>Gate Valve</t>
  </si>
  <si>
    <t>3.1.3</t>
  </si>
  <si>
    <t>Stop Valve</t>
  </si>
  <si>
    <t>3.1.4</t>
  </si>
  <si>
    <t>3.1.5</t>
  </si>
  <si>
    <t>3.1.6</t>
  </si>
  <si>
    <t>ท่อน้ำประปาเดินใต้ดิน HDPE PN10</t>
  </si>
  <si>
    <t>HB</t>
  </si>
  <si>
    <t>Water Meter</t>
  </si>
  <si>
    <t>3.1 รวมราคางานระบบน้ำประปา</t>
  </si>
  <si>
    <t>3.2.1</t>
  </si>
  <si>
    <t xml:space="preserve"> S,W,KW &amp; V (PVC-8.5)</t>
  </si>
  <si>
    <t xml:space="preserve">   - Dia. 32 mm.</t>
  </si>
  <si>
    <t xml:space="preserve">   - Dia. 50 mm.</t>
  </si>
  <si>
    <t xml:space="preserve">   - Dia. 80 mm.</t>
  </si>
  <si>
    <t xml:space="preserve">   - Dia. 100 mm.</t>
  </si>
  <si>
    <t>3.2.2</t>
  </si>
  <si>
    <t>3.2.3</t>
  </si>
  <si>
    <t>Rubber Flexible Connector</t>
  </si>
  <si>
    <t>3.2.4</t>
  </si>
  <si>
    <t>Floor Drain</t>
  </si>
  <si>
    <t>3.2.5</t>
  </si>
  <si>
    <t>ท่อ ASP</t>
  </si>
  <si>
    <t xml:space="preserve">   - Dia. 200 mm.</t>
  </si>
  <si>
    <t>3.2.6</t>
  </si>
  <si>
    <t>บ่อพักระบายน้ำ พร้อมฝาปิด-เปิดคอนกรีต</t>
  </si>
  <si>
    <t xml:space="preserve">   - Dia. 0.40x0.60m.</t>
  </si>
  <si>
    <t>3.2.7</t>
  </si>
  <si>
    <t>ถังบำบัดน้ำเสียฝังดินสำเร็จรูป</t>
  </si>
  <si>
    <t xml:space="preserve">   - Capacity 0.80 m.3/day</t>
  </si>
  <si>
    <t>ถังดักไขมันฝังดินสำเร็จรูป</t>
  </si>
  <si>
    <t xml:space="preserve">   - Capacity 20 L.</t>
  </si>
  <si>
    <t>3.2 รวมราคางานระบบรวบรวมน้ำเสีย</t>
  </si>
  <si>
    <t>สรุปราคางานวิศวกรรมระบบไฟฟ้า (งานปรับปรุงบ้านพักผู้บริหาร  จำนวน 1 หลัง - บ้านเดี่ยวริมทะเล A)</t>
  </si>
  <si>
    <t>4.1</t>
  </si>
  <si>
    <t>PANEL BOARD</t>
  </si>
  <si>
    <t>4.2</t>
  </si>
  <si>
    <t>LUMINARIES</t>
  </si>
  <si>
    <t>4.3</t>
  </si>
  <si>
    <t>SWITCH AND RECEPTACLE</t>
  </si>
  <si>
    <t>4.4</t>
  </si>
  <si>
    <t xml:space="preserve">CABLE </t>
  </si>
  <si>
    <t>4.5</t>
  </si>
  <si>
    <t>RACEWAY</t>
  </si>
  <si>
    <t>4.6</t>
  </si>
  <si>
    <t>DATA CABLING SYSTEM</t>
  </si>
  <si>
    <t>4.7</t>
  </si>
  <si>
    <t>MATV SYSTEM</t>
  </si>
  <si>
    <t>4.8</t>
  </si>
  <si>
    <t>4. รวมราคางานวิศวกรรมระบบไฟฟ้า</t>
  </si>
  <si>
    <t>4.1.1</t>
  </si>
  <si>
    <t xml:space="preserve">SA-LC1 (Main CB 2P, 80A / 18 CIRCUIT) </t>
  </si>
  <si>
    <t xml:space="preserve"> - CB 2P  80 AT 14 KA </t>
  </si>
  <si>
    <t xml:space="preserve"> - CB 1P  16 AT 5 KA </t>
  </si>
  <si>
    <t xml:space="preserve"> - CB 1P  20 AT 5 KA </t>
  </si>
  <si>
    <t xml:space="preserve"> - CB 1P  40 AT 5 KA </t>
  </si>
  <si>
    <t xml:space="preserve"> - RCBo 1P  20 AT 5 KA </t>
  </si>
  <si>
    <t xml:space="preserve"> - RCBo 1P  30 AT 5 KA </t>
  </si>
  <si>
    <t>4.1.2</t>
  </si>
  <si>
    <t>ACCESSORIES  ( 5% M , 5% L)</t>
  </si>
  <si>
    <t>4.1 รวมราคางาน DISTRIBUTION BOARD AND PANEL BOARD</t>
  </si>
  <si>
    <t>4.2.1</t>
  </si>
  <si>
    <t>RECESSED DOWNLIGHT LED 1x12W / WARMWHITE (DL.1)</t>
  </si>
  <si>
    <t>4.2.2</t>
  </si>
  <si>
    <t>SURFACE DOWNLIGHT LED 1x12W / WARMWHITE (DL.2)</t>
  </si>
  <si>
    <t>4.2.3</t>
  </si>
  <si>
    <t>โคมเพดาน ติดลอย LED 24W / DAYLIGHT</t>
  </si>
  <si>
    <t>4.2.4</t>
  </si>
  <si>
    <t>โคมไฟผนัง ส่องขึ้น-ลง แบบกันน้ำ แบบกันน้ำ</t>
  </si>
  <si>
    <t>4.2.5</t>
  </si>
  <si>
    <t xml:space="preserve">หลอดไฟฟลูออเรสเซนต์ 1x18W LED T8 </t>
  </si>
  <si>
    <t xml:space="preserve">5.2 รวมราคางาน LUMINARIES AND LIGHTING CONTROL </t>
  </si>
  <si>
    <t>4.3.1</t>
  </si>
  <si>
    <t>สวิตซ์ไฟฟ้าทางเดียว 16A 250V, 1Gang</t>
  </si>
  <si>
    <t>4.3.2</t>
  </si>
  <si>
    <t>สวิตซ์ไฟฟ้าทางเดียว 16A 250V, 2Gang</t>
  </si>
  <si>
    <t>4.3.3</t>
  </si>
  <si>
    <t>สวิตซ์ไฟฟ้าทางเดียว 16A 250V, 3Gang</t>
  </si>
  <si>
    <t>4.3.4</t>
  </si>
  <si>
    <t>สวิตซ์ไฟฟ้าสามทาง 16A 250V, 1Gang</t>
  </si>
  <si>
    <t>4.3.8</t>
  </si>
  <si>
    <t>เต้ารับไฟฟ้าคู่ 16A 250V มีกราวด์</t>
  </si>
  <si>
    <t>4.3.9</t>
  </si>
  <si>
    <t>เต้ารับไฟฟ้าคู่ 16A 250V มีกราวด์, กันน้ำ</t>
  </si>
  <si>
    <t>4.3.13</t>
  </si>
  <si>
    <t>DOOR BELL</t>
  </si>
  <si>
    <t>4.3.14</t>
  </si>
  <si>
    <t>DOOR PUSH BUTTON SWITCH, WEATHER PROOF</t>
  </si>
  <si>
    <t>4.3.15</t>
  </si>
  <si>
    <t>ACCESSORIES ( 5% M , 5% L)</t>
  </si>
  <si>
    <t>4.3 รวมราคางาน SWITCH AND RECEPTACLE</t>
  </si>
  <si>
    <t>4.4.1</t>
  </si>
  <si>
    <t>สายไฟฟ้า IEC 01</t>
  </si>
  <si>
    <t>- 2.5 ตร.มม</t>
  </si>
  <si>
    <t>- 4 ตร.มม</t>
  </si>
  <si>
    <t>- 10 ตร.มม</t>
  </si>
  <si>
    <t>- 25 ตร.มม</t>
  </si>
  <si>
    <t>4.4.2</t>
  </si>
  <si>
    <t>สายไฟฟ้า VCT</t>
  </si>
  <si>
    <t>4.4.3</t>
  </si>
  <si>
    <t>ACCESSORIES  ( 10% M , 10% L)</t>
  </si>
  <si>
    <t>4.4 รวมราคางาน CABLE</t>
  </si>
  <si>
    <t>4.5.1</t>
  </si>
  <si>
    <t>ท่อ uPVC</t>
  </si>
  <si>
    <t>- 15 มม.</t>
  </si>
  <si>
    <t>- 20 มม.</t>
  </si>
  <si>
    <t>- 25 มม.</t>
  </si>
  <si>
    <t>4.5.2</t>
  </si>
  <si>
    <t>4.5.3</t>
  </si>
  <si>
    <t>4.5.4</t>
  </si>
  <si>
    <t>4.5 รวมราคางาน RACEWAY</t>
  </si>
  <si>
    <t>4.6.1</t>
  </si>
  <si>
    <t>Computer outlet, RJ-45 wall mount</t>
  </si>
  <si>
    <t>4.6.2</t>
  </si>
  <si>
    <t>Computer outlet, RJ-45 floor mount</t>
  </si>
  <si>
    <t>4.6.3</t>
  </si>
  <si>
    <t>CAT6 RJ-45 Plug+Locking Plug</t>
  </si>
  <si>
    <t>4.6.4</t>
  </si>
  <si>
    <t>TELEPHONE HAND HOLE</t>
  </si>
  <si>
    <t>4.6.5</t>
  </si>
  <si>
    <t>- UTP CAT6</t>
  </si>
  <si>
    <t>4.6.6</t>
  </si>
  <si>
    <t>- 15 มม. uPVC</t>
  </si>
  <si>
    <t>- 25 มม. HDPE</t>
  </si>
  <si>
    <t>4.6.7</t>
  </si>
  <si>
    <t>ACCESSORIES &amp; COMMISSIONING</t>
  </si>
  <si>
    <t>4.6 รวมราคางาน DATA CABLING SYSTEM</t>
  </si>
  <si>
    <t>4.7.1</t>
  </si>
  <si>
    <t>TV Outlet,  wall mount</t>
  </si>
  <si>
    <t>4.7.2</t>
  </si>
  <si>
    <t>TV Outlet, floor mount</t>
  </si>
  <si>
    <t>4.7.3</t>
  </si>
  <si>
    <t>4 WAY SPLITER</t>
  </si>
  <si>
    <t>4.7.4</t>
  </si>
  <si>
    <t>- RG6</t>
  </si>
  <si>
    <t>- RG11</t>
  </si>
  <si>
    <t>4.7.5</t>
  </si>
  <si>
    <t>4.7.6</t>
  </si>
  <si>
    <t>4.7 รวมราคางาน MATV SYSTEM</t>
  </si>
  <si>
    <t>4.8.1</t>
  </si>
  <si>
    <t>4.8.2</t>
  </si>
  <si>
    <t>4.8.3</t>
  </si>
  <si>
    <t>4.8.4</t>
  </si>
  <si>
    <t>4.8.5</t>
  </si>
  <si>
    <t>ACCESSORIES</t>
  </si>
  <si>
    <t>4.8 รวมราคางาน LIGHTNING PROTECTION AND GROUNDING SYSTEM</t>
  </si>
  <si>
    <t>4.2.6</t>
  </si>
  <si>
    <t>4.3.5</t>
  </si>
  <si>
    <t>4.3.6</t>
  </si>
  <si>
    <t>4.3.7</t>
  </si>
  <si>
    <t>สรุปราคางานครุภัณฑ์สั่งซื้อ  (งานปรับปรุงบ้านพักผู้บริหาร  จำนวน 1 หลัง - บ้านเดี่ยวริมทะเล)</t>
  </si>
  <si>
    <t>งานเฟอร์นิเจอร์ลอยตัว</t>
  </si>
  <si>
    <t>รวมราคางานครุภัณฑ์สั่งซื้อ</t>
  </si>
  <si>
    <t>L1 : SOFA 3 SEATS</t>
  </si>
  <si>
    <t>ตัว</t>
  </si>
  <si>
    <t>L2 : SOFA 1 SEAT</t>
  </si>
  <si>
    <t>L3 : CoffeeTable</t>
  </si>
  <si>
    <t>L4 : ตู้วาง TV.</t>
  </si>
  <si>
    <t>L5 : โต๊ะทานอาหาร</t>
  </si>
  <si>
    <t>L6 : เก้าอี้</t>
  </si>
  <si>
    <t>L7 : เตียงนอน + ที่นอน ขนาด 6 ฟุต</t>
  </si>
  <si>
    <t>L8 : เตียงนอน + ที่นอน ขนาด 3 ฟุต</t>
  </si>
  <si>
    <t>L9 : โต๊ะข้างเตียง</t>
  </si>
  <si>
    <t>L10 : ตู้เสื้อผ้า</t>
  </si>
  <si>
    <t>L11 : โต๊ะเครื่องแป้ง</t>
  </si>
  <si>
    <t>L12 : เก้าอี้</t>
  </si>
  <si>
    <t>รวมราคาเฟอร์นิเจอร์ลอยตัว</t>
  </si>
  <si>
    <r>
      <t>สถานที่ก่อสร้าง</t>
    </r>
    <r>
      <rPr>
        <sz val="14"/>
        <color theme="1"/>
        <rFont val="TH Sarabun New"/>
        <family val="2"/>
      </rPr>
      <t xml:space="preserve"> </t>
    </r>
  </si>
  <si>
    <t>ELECTRICAL HANDHOLE</t>
  </si>
  <si>
    <t>เมื่อวันที่   12 เดือน พฤษภาคม  พ.ศ.  2569</t>
  </si>
  <si>
    <t>2.1 งานเฟอร์นิเจอร์ลอยตัว</t>
  </si>
  <si>
    <t>1.3.1</t>
  </si>
  <si>
    <t>1.3.1.1</t>
  </si>
  <si>
    <t>1.3.2</t>
  </si>
  <si>
    <t>1.3.2.1</t>
  </si>
  <si>
    <t>1.3.2.2</t>
  </si>
  <si>
    <t>1.3.3</t>
  </si>
  <si>
    <t>1.3.2.3</t>
  </si>
  <si>
    <t>1.3.4</t>
  </si>
  <si>
    <t>1.3.5</t>
  </si>
  <si>
    <t>1.3.5.1</t>
  </si>
  <si>
    <t>1.3.5.2</t>
  </si>
  <si>
    <t>1.3.6</t>
  </si>
  <si>
    <t>1.3.6.1</t>
  </si>
  <si>
    <t>1.3.6.2</t>
  </si>
  <si>
    <t>1.3.6.3</t>
  </si>
  <si>
    <t>1.3.6.4</t>
  </si>
  <si>
    <t>1.3.7</t>
  </si>
  <si>
    <t>1.3.7.1</t>
  </si>
  <si>
    <t>1.3.7.2</t>
  </si>
  <si>
    <t>1.3.7.3</t>
  </si>
  <si>
    <t>1.3.7.4</t>
  </si>
  <si>
    <t>1.3.7.5</t>
  </si>
  <si>
    <t>1.3 รวมราคางานระบบไฟฟ้า</t>
  </si>
  <si>
    <t xml:space="preserve">4.2 รวมราคางาน LUMINARIES AND LIGHTING CONTROL </t>
  </si>
  <si>
    <t xml:space="preserve"> 12 เดือน พฤษภาคม  พ.ศ.  2569</t>
  </si>
  <si>
    <t>คำนวณราคากลาง    เมื่อวันที่    12 เดือน พฤษภาคม  พ.ศ.  2569</t>
  </si>
  <si>
    <t xml:space="preserve"> 12 พฤษภาคม  พ.ศ.  2569</t>
  </si>
  <si>
    <r>
      <rPr>
        <sz val="15"/>
        <color theme="1"/>
        <rFont val="TH Sarabun New"/>
        <family val="2"/>
      </rPr>
      <t xml:space="preserve"> </t>
    </r>
    <r>
      <rPr>
        <b/>
        <sz val="15"/>
        <color theme="1"/>
        <rFont val="TH Sarabun New"/>
        <family val="2"/>
      </rPr>
      <t xml:space="preserve">  12  พฤษภาคม  พ.ศ.  2569</t>
    </r>
  </si>
  <si>
    <r>
      <rPr>
        <sz val="15"/>
        <rFont val="TH Sarabun New"/>
        <family val="2"/>
      </rPr>
      <t xml:space="preserve"> </t>
    </r>
    <r>
      <rPr>
        <b/>
        <sz val="15"/>
        <rFont val="TH Sarabun New"/>
        <family val="2"/>
      </rPr>
      <t xml:space="preserve"> 12 เดือน พฤษภาคม  พ.ศ.  2569</t>
    </r>
  </si>
  <si>
    <r>
      <rPr>
        <sz val="15"/>
        <rFont val="TH Sarabun New"/>
        <family val="2"/>
      </rPr>
      <t xml:space="preserve"> 12 เดือน พฤษภาคม  พ.ศ.  2569</t>
    </r>
    <r>
      <rPr>
        <b/>
        <sz val="15"/>
        <rFont val="TH Sarabun New"/>
        <family val="2"/>
      </rPr>
      <t xml:space="preserve">  </t>
    </r>
  </si>
  <si>
    <t>ค่า Factor F ของค่างานต้นทุน A = D - {(D - E) x (A - B) / (C - B)}</t>
  </si>
  <si>
    <t>เงื่อนไข</t>
  </si>
  <si>
    <t>เงินล่วงหน้าจ่าย</t>
  </si>
  <si>
    <t>เงินประกันผลงานหัก</t>
  </si>
  <si>
    <t>ดอกเบี้ยเงินกู้</t>
  </si>
  <si>
    <t>ค่าภาษีมูลค่าเพิ่ม (VAT)</t>
  </si>
  <si>
    <t>งานก่อสร้างทาง</t>
  </si>
  <si>
    <t>Item</t>
  </si>
  <si>
    <t>Definition</t>
  </si>
  <si>
    <t>Value</t>
  </si>
  <si>
    <t>ค่างานต้นทุนที่ต้องการหา Factor F</t>
  </si>
  <si>
    <t>ค่างานต้นทุนขั้นต่ำ (ขอบล่าง)</t>
  </si>
  <si>
    <t>ค่างานต้นทุนขั้นสูง (ขอบบน)</t>
  </si>
  <si>
    <t>ค่า Factor F ของค่างานต้นทุนขั้นต่ำ</t>
  </si>
  <si>
    <t>ค่า Factor F ของค่างานต้นทุนขั้นสูง</t>
  </si>
  <si>
    <t>Factor F ของค่างานต้นทุน</t>
  </si>
  <si>
    <t>ดอกเบี้ยเงินกู้…………….. 7%</t>
  </si>
  <si>
    <t>แบบสรุปค่าใช้จ่ายพิเศษตามข้อกำหนดฯ</t>
  </si>
  <si>
    <t>ประเภทงาน :</t>
  </si>
  <si>
    <t>แบบเลขที่ :</t>
  </si>
  <si>
    <t>หน่วยงานเจ้าของโครงการ : สำนักงานนิคมอุตสาหกรรมมาบตาพุด การนิคมอุตสาหกรรมแห่งประเทศไทย</t>
  </si>
  <si>
    <t>ประมาณราคาตามแบบ ปร.4 จำนวน แผ่น</t>
  </si>
  <si>
    <t>งานจราจรและอำนวยความปลอดภัย</t>
  </si>
  <si>
    <t>ชื่อโครงการ</t>
  </si>
  <si>
    <t>หน่วยงานเจ้าของโครงการ</t>
  </si>
  <si>
    <t>คำนวณราคากลางโดย</t>
  </si>
  <si>
    <t>คณะกรรมการกำหนดราคากลางงานก่อสร้างสายงานปฏิบัติการ 3</t>
  </si>
  <si>
    <t>เหตุผลและความจำเป็นที่ต้องมีค่าใช้จ่ายพิเศษตามข้อกำหนดฯ รายการนี้</t>
  </si>
  <si>
    <t>รายละเอียดการคำนวณ</t>
  </si>
  <si>
    <t>ที่</t>
  </si>
  <si>
    <t>รายการค่าใช้จ่าย</t>
  </si>
  <si>
    <t>รวมค่าใช้จ่าย</t>
  </si>
  <si>
    <t>ค่าภาษีมูลค่าเพิ่ม</t>
  </si>
  <si>
    <t>ค่าใช้จ่ายรวมภาษีมูลค่าเพิ่ม</t>
  </si>
  <si>
    <t>ชื่อโครงการ/งานก่อสร้าง : โครงการจ้างออกแบบก่อสร้างและปรับปรุงบ้านพักพนักงาน (บ้านพักกองประปา)</t>
  </si>
  <si>
    <t>สถานที่ก่อสร้าง : นิคมอุตสาหกรรม มาบตาพุด (บ้านพักกองประปา)</t>
  </si>
  <si>
    <t>คำนวณราคากลาง    เมื่อวันที่   12  พฤษภาคม  พ.ศ.  2569</t>
  </si>
  <si>
    <t>คำนวณราคากลางเมื่อวันที่ : 12  พฤษภาคม  พ.ศ.  2569</t>
  </si>
  <si>
    <t>งานเตรียมการและงานชั่วคราว</t>
  </si>
  <si>
    <t>จ้างออกแบบก่อสร้างและปรับปรุงบ้านพักพนักงาน (บ้านพักกองประปา)</t>
  </si>
  <si>
    <t xml:space="preserve"> นิคมอุตสาหกรรม มาบตาพุด (บ้านพักกองประปา)</t>
  </si>
  <si>
    <t>สำนักงานนิคมอุตสาหกรรมมาบตาพุด</t>
  </si>
  <si>
    <t>เมื่อวันที่ 12  พฤษภาคม  พ.ศ.  2569</t>
  </si>
  <si>
    <t>เพื่อความปลอดภัยของประชาชนและผู้ปฏิบัติงานให้เป็นไปตามมาตรฐานความปลอดภัยในการทำงาน และความสะดวกในการบริหารจัดการ</t>
  </si>
  <si>
    <t>ในการกำหนดตำแหน่งอ้างอิงให้ตรงตามแบบแปลน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</si>
</sst>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(* #,##0.00_);_(* \(#,##0.00\);_(* &quot;-&quot;??_);_(@_)"/>
    <numFmt numFmtId="164" formatCode="_-* #,##0.00_-;\-* #,##0.00_-;_-* &quot;-&quot;??_-;_-@"/>
    <numFmt numFmtId="165" formatCode="0.0000"/>
    <numFmt numFmtId="166" formatCode="_(* #,##0.0000_);_(* \(#,##0.0000\);_(* &quot;-&quot;??_);_(@_)"/>
    <numFmt numFmtId="167" formatCode="_-* #,##0.0000_-;\-* #,##0.0000_-;_-* &quot;-&quot;??_-;_-@"/>
    <numFmt numFmtId="168" formatCode="_(* #,##0.000_);_(* \(#,##0.000\);_(* &quot;-&quot;??_);_(@_)"/>
    <numFmt numFmtId="169" formatCode="_-* #,##0_-;\-* #,##0_-;_-* &quot;-&quot;_-;_-@"/>
    <numFmt numFmtId="170" formatCode="_-* #,##0.0_-;\-* #,##0.0_-;_-* &quot;-&quot;_-;_-@"/>
    <numFmt numFmtId="171" formatCode="_-* #,##0_-;\-* #,##0_-;_-* &quot;-&quot;??_-;_-@"/>
    <numFmt numFmtId="172" formatCode="_-* #,##0.0_-;\-* #,##0.0_-;_-* &quot;-&quot;??_-;_-@"/>
    <numFmt numFmtId="173" formatCode="_ * #,##0.00_ ;_ * \-#,##0.00_ ;_ * &quot;-&quot;??_ ;_ @_ "/>
    <numFmt numFmtId="174" formatCode="_(* #,##0_);_(* \(#,##0\);_(* &quot;-&quot;??_);_(@_)"/>
    <numFmt numFmtId="175" formatCode="0.0"/>
    <numFmt numFmtId="176" formatCode="#,##0.0"/>
    <numFmt numFmtId="177" formatCode="_-* #,##0.00000_-;\-* #,##0.00000_-;_-* &quot;-&quot;??_-;_-@_-"/>
  </numFmts>
  <fonts count="41" x14ac:knownFonts="1">
    <font>
      <sz val="11"/>
      <color theme="1"/>
      <name val="Tahoma"/>
      <scheme val="minor"/>
    </font>
    <font>
      <sz val="11"/>
      <color theme="1"/>
      <name val="Tahoma"/>
      <family val="2"/>
      <scheme val="minor"/>
    </font>
    <font>
      <sz val="16"/>
      <color theme="1"/>
      <name val="TH Sarabun New"/>
      <family val="2"/>
    </font>
    <font>
      <sz val="11"/>
      <color theme="1"/>
      <name val="TH Sarabun New"/>
      <family val="2"/>
    </font>
    <font>
      <b/>
      <sz val="16"/>
      <color theme="1"/>
      <name val="TH Sarabun New"/>
      <family val="2"/>
    </font>
    <font>
      <b/>
      <sz val="15"/>
      <color theme="1"/>
      <name val="TH Sarabun New"/>
      <family val="2"/>
    </font>
    <font>
      <sz val="15"/>
      <color theme="1"/>
      <name val="TH Sarabun New"/>
      <family val="2"/>
    </font>
    <font>
      <sz val="11"/>
      <name val="TH Sarabun New"/>
      <family val="2"/>
    </font>
    <font>
      <sz val="14"/>
      <color theme="1"/>
      <name val="TH Sarabun New"/>
      <family val="2"/>
    </font>
    <font>
      <b/>
      <sz val="14"/>
      <color theme="1"/>
      <name val="TH Sarabun New"/>
      <family val="2"/>
    </font>
    <font>
      <sz val="14"/>
      <name val="TH Sarabun New"/>
      <family val="2"/>
    </font>
    <font>
      <sz val="11"/>
      <color rgb="FF000000"/>
      <name val="TH Sarabun New"/>
      <family val="2"/>
    </font>
    <font>
      <sz val="14"/>
      <color rgb="FF000000"/>
      <name val="TH Sarabun New"/>
      <family val="2"/>
    </font>
    <font>
      <sz val="14"/>
      <color rgb="FFFF0000"/>
      <name val="TH Sarabun New"/>
      <family val="2"/>
    </font>
    <font>
      <sz val="14"/>
      <color rgb="FFFFFF00"/>
      <name val="TH Sarabun New"/>
      <family val="2"/>
    </font>
    <font>
      <sz val="16"/>
      <color rgb="FF000000"/>
      <name val="TH Sarabun New"/>
      <family val="2"/>
    </font>
    <font>
      <sz val="16"/>
      <name val="TH Sarabun New"/>
      <family val="2"/>
    </font>
    <font>
      <sz val="20"/>
      <color theme="1"/>
      <name val="TH Sarabun New"/>
      <family val="2"/>
    </font>
    <font>
      <sz val="14"/>
      <name val="Cordia New"/>
      <family val="2"/>
    </font>
    <font>
      <b/>
      <sz val="15"/>
      <name val="TH Sarabun New"/>
      <family val="2"/>
    </font>
    <font>
      <sz val="15"/>
      <name val="TH Sarabun New"/>
      <family val="2"/>
    </font>
    <font>
      <sz val="15"/>
      <color rgb="FFFF0000"/>
      <name val="TH Sarabun New"/>
      <family val="2"/>
    </font>
    <font>
      <b/>
      <sz val="16"/>
      <name val="TH Sarabun New"/>
      <family val="2"/>
    </font>
    <font>
      <sz val="20"/>
      <name val="TH Sarabun New"/>
      <family val="2"/>
    </font>
    <font>
      <u/>
      <sz val="15"/>
      <name val="TH Sarabun New"/>
      <family val="2"/>
    </font>
    <font>
      <sz val="11"/>
      <color theme="1"/>
      <name val="Tahoma"/>
      <scheme val="minor"/>
    </font>
    <font>
      <sz val="16"/>
      <color theme="1"/>
      <name val="TH SarabunPSK"/>
      <family val="2"/>
    </font>
    <font>
      <sz val="14"/>
      <name val="TH SarabunPSK"/>
      <family val="2"/>
    </font>
    <font>
      <b/>
      <sz val="11"/>
      <name val="Arial"/>
      <family val="2"/>
    </font>
    <font>
      <sz val="11"/>
      <color theme="1"/>
      <name val="Tahoma"/>
      <family val="2"/>
      <charset val="222"/>
      <scheme val="minor"/>
    </font>
    <font>
      <sz val="11"/>
      <name val="Tahoma"/>
      <family val="2"/>
      <charset val="222"/>
      <scheme val="minor"/>
    </font>
    <font>
      <b/>
      <sz val="10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6"/>
      <name val="TH SarabunPSK"/>
      <family val="2"/>
    </font>
    <font>
      <b/>
      <u/>
      <sz val="10"/>
      <name val="Arial"/>
      <family val="2"/>
    </font>
    <font>
      <b/>
      <sz val="12"/>
      <color rgb="FFFF0000"/>
      <name val="Arial"/>
      <family val="2"/>
    </font>
    <font>
      <b/>
      <sz val="14"/>
      <color rgb="FFFF0000"/>
      <name val="TH Sarabun New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b/>
      <sz val="16"/>
      <color theme="1"/>
      <name val="TH SarabunPSK"/>
      <family val="2"/>
    </font>
  </fonts>
  <fills count="6">
    <fill>
      <patternFill patternType="none"/>
    </fill>
    <fill>
      <patternFill patternType="gray125"/>
    </fill>
    <fill>
      <patternFill patternType="solid">
        <fgColor rgb="FFA5A5A5"/>
        <bgColor rgb="FFA5A5A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94">
    <border>
      <left/>
      <right/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/>
      <right/>
      <top style="hair">
        <color rgb="FF000000"/>
      </top>
      <bottom style="thin">
        <color indexed="64"/>
      </bottom>
      <diagonal/>
    </border>
    <border>
      <left style="thin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dotted">
        <color rgb="FF000000"/>
      </top>
      <bottom style="dotted">
        <color rgb="FF000000"/>
      </bottom>
      <diagonal/>
    </border>
    <border>
      <left style="thin">
        <color indexed="64"/>
      </left>
      <right/>
      <top style="dotted">
        <color rgb="FF000000"/>
      </top>
      <bottom style="dotted">
        <color rgb="FF000000"/>
      </bottom>
      <diagonal/>
    </border>
    <border>
      <left style="thin">
        <color indexed="64"/>
      </left>
      <right style="thin">
        <color indexed="64"/>
      </right>
      <top style="dotted">
        <color rgb="FF000000"/>
      </top>
      <bottom style="dotted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CCCCCC"/>
      </top>
      <bottom style="dotted">
        <color rgb="FF000000"/>
      </bottom>
      <diagonal/>
    </border>
    <border>
      <left style="thin">
        <color indexed="64"/>
      </left>
      <right style="thin">
        <color indexed="64"/>
      </right>
      <top style="dotted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rgb="FF000000"/>
      </bottom>
      <diagonal/>
    </border>
    <border>
      <left/>
      <right style="thin">
        <color indexed="64"/>
      </right>
      <top style="dotted">
        <color rgb="FF000000"/>
      </top>
      <bottom style="dotted">
        <color rgb="FF000000"/>
      </bottom>
      <diagonal/>
    </border>
    <border>
      <left/>
      <right style="thin">
        <color indexed="64"/>
      </right>
      <top style="medium">
        <color rgb="FFCCCCCC"/>
      </top>
      <bottom style="dotted">
        <color rgb="FF000000"/>
      </bottom>
      <diagonal/>
    </border>
    <border>
      <left style="medium">
        <color rgb="FF000000"/>
      </left>
      <right/>
      <top style="dotted">
        <color rgb="FF000000"/>
      </top>
      <bottom style="dotted">
        <color rgb="FF000000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8" fillId="0" borderId="59"/>
    <xf numFmtId="0" fontId="18" fillId="0" borderId="59"/>
    <xf numFmtId="43" fontId="25" fillId="0" borderId="0" applyFont="0" applyFill="0" applyBorder="0" applyAlignment="0" applyProtection="0"/>
    <xf numFmtId="0" fontId="26" fillId="0" borderId="59"/>
    <xf numFmtId="0" fontId="29" fillId="0" borderId="59"/>
    <xf numFmtId="9" fontId="26" fillId="0" borderId="59" applyFont="0" applyFill="0" applyBorder="0" applyAlignment="0" applyProtection="0"/>
    <xf numFmtId="43" fontId="26" fillId="0" borderId="59" applyFont="0" applyFill="0" applyBorder="0" applyAlignment="0" applyProtection="0"/>
    <xf numFmtId="0" fontId="1" fillId="0" borderId="59"/>
    <xf numFmtId="43" fontId="1" fillId="0" borderId="59" applyFont="0" applyFill="0" applyBorder="0" applyAlignment="0" applyProtection="0"/>
  </cellStyleXfs>
  <cellXfs count="89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1" xfId="0" applyFont="1" applyBorder="1" applyAlignment="1">
      <alignment vertical="center"/>
    </xf>
    <xf numFmtId="0" fontId="6" fillId="0" borderId="1" xfId="0" applyFont="1" applyBorder="1"/>
    <xf numFmtId="0" fontId="6" fillId="0" borderId="1" xfId="0" applyFont="1" applyBorder="1" applyAlignment="1">
      <alignment vertical="center"/>
    </xf>
    <xf numFmtId="0" fontId="6" fillId="0" borderId="0" xfId="0" applyFont="1"/>
    <xf numFmtId="43" fontId="6" fillId="0" borderId="0" xfId="0" applyNumberFormat="1" applyFont="1"/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43" fontId="2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vertical="center"/>
    </xf>
    <xf numFmtId="0" fontId="8" fillId="0" borderId="1" xfId="0" applyFont="1" applyBorder="1"/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right"/>
    </xf>
    <xf numFmtId="43" fontId="8" fillId="0" borderId="0" xfId="0" applyNumberFormat="1" applyFont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0" fontId="8" fillId="0" borderId="2" xfId="0" applyFont="1" applyBorder="1"/>
    <xf numFmtId="0" fontId="8" fillId="0" borderId="2" xfId="0" applyFont="1" applyBorder="1" applyAlignment="1">
      <alignment horizontal="right"/>
    </xf>
    <xf numFmtId="0" fontId="8" fillId="0" borderId="4" xfId="0" applyFont="1" applyBorder="1" applyAlignment="1">
      <alignment horizontal="center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center"/>
    </xf>
    <xf numFmtId="0" fontId="8" fillId="0" borderId="6" xfId="0" applyFont="1" applyBorder="1"/>
    <xf numFmtId="164" fontId="8" fillId="0" borderId="3" xfId="0" applyNumberFormat="1" applyFont="1" applyBorder="1" applyAlignment="1">
      <alignment horizontal="center" vertical="center"/>
    </xf>
    <xf numFmtId="164" fontId="8" fillId="0" borderId="3" xfId="0" applyNumberFormat="1" applyFont="1" applyBorder="1"/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left"/>
    </xf>
    <xf numFmtId="0" fontId="8" fillId="0" borderId="12" xfId="0" applyFont="1" applyBorder="1"/>
    <xf numFmtId="164" fontId="8" fillId="0" borderId="13" xfId="0" applyNumberFormat="1" applyFont="1" applyBorder="1" applyAlignment="1">
      <alignment horizontal="center" vertical="center"/>
    </xf>
    <xf numFmtId="164" fontId="8" fillId="0" borderId="13" xfId="0" applyNumberFormat="1" applyFont="1" applyBorder="1"/>
    <xf numFmtId="0" fontId="8" fillId="0" borderId="8" xfId="0" applyFont="1" applyBorder="1" applyAlignment="1">
      <alignment horizontal="center"/>
    </xf>
    <xf numFmtId="0" fontId="8" fillId="0" borderId="8" xfId="0" applyFont="1" applyBorder="1"/>
    <xf numFmtId="0" fontId="8" fillId="0" borderId="9" xfId="0" applyFont="1" applyBorder="1" applyAlignment="1">
      <alignment horizontal="right"/>
    </xf>
    <xf numFmtId="0" fontId="8" fillId="0" borderId="10" xfId="0" applyFont="1" applyBorder="1"/>
    <xf numFmtId="164" fontId="8" fillId="0" borderId="8" xfId="0" applyNumberFormat="1" applyFont="1" applyBorder="1" applyAlignment="1">
      <alignment horizontal="center"/>
    </xf>
    <xf numFmtId="164" fontId="8" fillId="0" borderId="7" xfId="0" applyNumberFormat="1" applyFont="1" applyBorder="1"/>
    <xf numFmtId="0" fontId="8" fillId="0" borderId="13" xfId="0" applyFont="1" applyBorder="1" applyAlignment="1">
      <alignment horizontal="center"/>
    </xf>
    <xf numFmtId="164" fontId="9" fillId="0" borderId="14" xfId="0" applyNumberFormat="1" applyFont="1" applyBorder="1" applyAlignment="1">
      <alignment horizontal="center"/>
    </xf>
    <xf numFmtId="164" fontId="8" fillId="0" borderId="15" xfId="0" applyNumberFormat="1" applyFont="1" applyBorder="1"/>
    <xf numFmtId="0" fontId="9" fillId="0" borderId="13" xfId="0" applyFont="1" applyBorder="1" applyAlignment="1">
      <alignment horizontal="center"/>
    </xf>
    <xf numFmtId="0" fontId="8" fillId="0" borderId="17" xfId="0" applyFont="1" applyBorder="1"/>
    <xf numFmtId="164" fontId="8" fillId="0" borderId="18" xfId="0" applyNumberFormat="1" applyFont="1" applyBorder="1" applyAlignment="1">
      <alignment horizontal="center"/>
    </xf>
    <xf numFmtId="164" fontId="8" fillId="0" borderId="19" xfId="0" applyNumberFormat="1" applyFont="1" applyBorder="1"/>
    <xf numFmtId="164" fontId="8" fillId="0" borderId="0" xfId="0" applyNumberFormat="1" applyFont="1"/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20" xfId="0" applyFont="1" applyBorder="1"/>
    <xf numFmtId="164" fontId="8" fillId="0" borderId="20" xfId="0" applyNumberFormat="1" applyFont="1" applyBorder="1" applyAlignment="1">
      <alignment horizontal="center"/>
    </xf>
    <xf numFmtId="164" fontId="8" fillId="0" borderId="21" xfId="0" applyNumberFormat="1" applyFont="1" applyBorder="1"/>
    <xf numFmtId="0" fontId="9" fillId="0" borderId="0" xfId="0" applyFont="1"/>
    <xf numFmtId="0" fontId="8" fillId="0" borderId="0" xfId="0" applyFont="1" applyAlignment="1">
      <alignment horizontal="left"/>
    </xf>
    <xf numFmtId="0" fontId="4" fillId="0" borderId="0" xfId="0" applyFont="1"/>
    <xf numFmtId="0" fontId="2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43" fontId="6" fillId="0" borderId="0" xfId="0" applyNumberFormat="1" applyFont="1" applyAlignment="1">
      <alignment vertical="center"/>
    </xf>
    <xf numFmtId="0" fontId="11" fillId="0" borderId="0" xfId="0" applyFont="1" applyAlignment="1">
      <alignment horizontal="right"/>
    </xf>
    <xf numFmtId="0" fontId="2" fillId="0" borderId="23" xfId="0" applyFont="1" applyBorder="1" applyAlignment="1">
      <alignment horizontal="center" vertical="center"/>
    </xf>
    <xf numFmtId="43" fontId="2" fillId="0" borderId="23" xfId="0" applyNumberFormat="1" applyFont="1" applyBorder="1" applyAlignment="1">
      <alignment horizontal="center" vertical="center"/>
    </xf>
    <xf numFmtId="0" fontId="4" fillId="0" borderId="24" xfId="0" applyFont="1" applyBorder="1" applyAlignment="1">
      <alignment horizontal="left" vertical="center"/>
    </xf>
    <xf numFmtId="164" fontId="2" fillId="0" borderId="24" xfId="0" applyNumberFormat="1" applyFont="1" applyBorder="1"/>
    <xf numFmtId="164" fontId="2" fillId="0" borderId="24" xfId="0" applyNumberFormat="1" applyFont="1" applyBorder="1" applyAlignment="1">
      <alignment horizontal="center"/>
    </xf>
    <xf numFmtId="0" fontId="2" fillId="0" borderId="24" xfId="0" applyFont="1" applyBorder="1" applyAlignment="1">
      <alignment horizontal="left" vertical="center"/>
    </xf>
    <xf numFmtId="164" fontId="2" fillId="0" borderId="25" xfId="0" applyNumberFormat="1" applyFont="1" applyBorder="1"/>
    <xf numFmtId="49" fontId="4" fillId="0" borderId="25" xfId="0" applyNumberFormat="1" applyFont="1" applyBorder="1" applyAlignment="1">
      <alignment horizontal="left" vertical="center"/>
    </xf>
    <xf numFmtId="164" fontId="2" fillId="0" borderId="25" xfId="0" applyNumberFormat="1" applyFont="1" applyBorder="1" applyAlignment="1">
      <alignment horizontal="center"/>
    </xf>
    <xf numFmtId="0" fontId="2" fillId="0" borderId="0" xfId="0" applyFont="1" applyAlignment="1">
      <alignment vertical="center"/>
    </xf>
    <xf numFmtId="164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0" fontId="2" fillId="0" borderId="24" xfId="0" applyFont="1" applyBorder="1"/>
    <xf numFmtId="0" fontId="2" fillId="0" borderId="31" xfId="0" applyFont="1" applyBorder="1"/>
    <xf numFmtId="43" fontId="2" fillId="0" borderId="31" xfId="0" applyNumberFormat="1" applyFont="1" applyBorder="1"/>
    <xf numFmtId="0" fontId="2" fillId="0" borderId="17" xfId="0" applyFont="1" applyBorder="1"/>
    <xf numFmtId="164" fontId="6" fillId="0" borderId="0" xfId="0" applyNumberFormat="1" applyFont="1"/>
    <xf numFmtId="43" fontId="9" fillId="0" borderId="0" xfId="0" applyNumberFormat="1" applyFont="1"/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43" fontId="8" fillId="0" borderId="0" xfId="0" applyNumberFormat="1" applyFont="1" applyAlignment="1">
      <alignment vertical="center"/>
    </xf>
    <xf numFmtId="43" fontId="8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0" fontId="9" fillId="0" borderId="17" xfId="0" applyFont="1" applyBorder="1" applyAlignment="1">
      <alignment vertical="center"/>
    </xf>
    <xf numFmtId="0" fontId="8" fillId="0" borderId="17" xfId="0" applyFont="1" applyBorder="1" applyAlignment="1">
      <alignment horizontal="left" vertical="center"/>
    </xf>
    <xf numFmtId="0" fontId="8" fillId="0" borderId="17" xfId="0" applyFont="1" applyBorder="1" applyAlignment="1">
      <alignment vertical="center"/>
    </xf>
    <xf numFmtId="0" fontId="8" fillId="0" borderId="17" xfId="0" applyFont="1" applyBorder="1" applyAlignment="1">
      <alignment horizontal="right" vertical="center"/>
    </xf>
    <xf numFmtId="43" fontId="12" fillId="0" borderId="17" xfId="0" applyNumberFormat="1" applyFont="1" applyBorder="1" applyAlignment="1">
      <alignment horizontal="right" vertical="center"/>
    </xf>
    <xf numFmtId="0" fontId="8" fillId="0" borderId="23" xfId="0" applyFont="1" applyBorder="1" applyAlignment="1">
      <alignment horizontal="center" vertical="center"/>
    </xf>
    <xf numFmtId="43" fontId="8" fillId="0" borderId="23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43" fontId="8" fillId="0" borderId="15" xfId="0" applyNumberFormat="1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9" fillId="0" borderId="24" xfId="0" applyFont="1" applyBorder="1" applyAlignment="1">
      <alignment horizontal="left" vertical="center"/>
    </xf>
    <xf numFmtId="164" fontId="8" fillId="0" borderId="24" xfId="0" applyNumberFormat="1" applyFont="1" applyBorder="1"/>
    <xf numFmtId="43" fontId="8" fillId="0" borderId="24" xfId="0" applyNumberFormat="1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164" fontId="8" fillId="0" borderId="24" xfId="0" applyNumberFormat="1" applyFont="1" applyBorder="1" applyAlignment="1">
      <alignment horizontal="center"/>
    </xf>
    <xf numFmtId="165" fontId="8" fillId="0" borderId="24" xfId="0" applyNumberFormat="1" applyFont="1" applyBorder="1" applyAlignment="1">
      <alignment horizontal="center"/>
    </xf>
    <xf numFmtId="43" fontId="8" fillId="0" borderId="24" xfId="0" applyNumberFormat="1" applyFont="1" applyBorder="1"/>
    <xf numFmtId="0" fontId="8" fillId="0" borderId="24" xfId="0" applyFont="1" applyBorder="1" applyAlignment="1">
      <alignment horizontal="left" vertical="center"/>
    </xf>
    <xf numFmtId="164" fontId="8" fillId="0" borderId="25" xfId="0" applyNumberFormat="1" applyFont="1" applyBorder="1"/>
    <xf numFmtId="49" fontId="9" fillId="0" borderId="25" xfId="0" applyNumberFormat="1" applyFont="1" applyBorder="1" applyAlignment="1">
      <alignment horizontal="left" vertical="center"/>
    </xf>
    <xf numFmtId="164" fontId="8" fillId="0" borderId="25" xfId="0" applyNumberFormat="1" applyFont="1" applyBorder="1" applyAlignment="1">
      <alignment horizontal="center"/>
    </xf>
    <xf numFmtId="0" fontId="8" fillId="0" borderId="25" xfId="0" applyFont="1" applyBorder="1"/>
    <xf numFmtId="49" fontId="9" fillId="0" borderId="24" xfId="0" applyNumberFormat="1" applyFont="1" applyBorder="1" applyAlignment="1">
      <alignment horizontal="left" vertical="center"/>
    </xf>
    <xf numFmtId="49" fontId="8" fillId="0" borderId="24" xfId="0" applyNumberFormat="1" applyFont="1" applyBorder="1" applyAlignment="1">
      <alignment vertical="center"/>
    </xf>
    <xf numFmtId="49" fontId="8" fillId="0" borderId="25" xfId="0" applyNumberFormat="1" applyFont="1" applyBorder="1" applyAlignment="1">
      <alignment horizontal="left" vertical="center"/>
    </xf>
    <xf numFmtId="164" fontId="8" fillId="0" borderId="0" xfId="0" applyNumberFormat="1" applyFont="1" applyAlignment="1">
      <alignment vertical="center"/>
    </xf>
    <xf numFmtId="166" fontId="8" fillId="0" borderId="0" xfId="0" applyNumberFormat="1" applyFont="1" applyAlignment="1">
      <alignment vertical="center"/>
    </xf>
    <xf numFmtId="0" fontId="8" fillId="0" borderId="26" xfId="0" applyFont="1" applyBorder="1" applyAlignment="1">
      <alignment horizontal="center"/>
    </xf>
    <xf numFmtId="49" fontId="9" fillId="0" borderId="26" xfId="0" applyNumberFormat="1" applyFont="1" applyBorder="1" applyAlignment="1">
      <alignment horizontal="right"/>
    </xf>
    <xf numFmtId="43" fontId="8" fillId="0" borderId="26" xfId="0" applyNumberFormat="1" applyFont="1" applyBorder="1"/>
    <xf numFmtId="165" fontId="8" fillId="0" borderId="26" xfId="0" applyNumberFormat="1" applyFont="1" applyBorder="1"/>
    <xf numFmtId="43" fontId="9" fillId="0" borderId="26" xfId="0" applyNumberFormat="1" applyFont="1" applyBorder="1"/>
    <xf numFmtId="0" fontId="8" fillId="0" borderId="26" xfId="0" applyFont="1" applyBorder="1"/>
    <xf numFmtId="0" fontId="8" fillId="0" borderId="24" xfId="0" applyFont="1" applyBorder="1" applyAlignment="1">
      <alignment vertical="center"/>
    </xf>
    <xf numFmtId="0" fontId="9" fillId="0" borderId="27" xfId="0" applyFont="1" applyBorder="1" applyAlignment="1">
      <alignment vertical="center"/>
    </xf>
    <xf numFmtId="0" fontId="8" fillId="0" borderId="28" xfId="0" applyFont="1" applyBorder="1" applyAlignment="1">
      <alignment vertical="center"/>
    </xf>
    <xf numFmtId="0" fontId="8" fillId="0" borderId="24" xfId="0" applyFont="1" applyBorder="1"/>
    <xf numFmtId="0" fontId="8" fillId="0" borderId="25" xfId="0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8" fillId="0" borderId="30" xfId="0" applyFont="1" applyBorder="1" applyAlignment="1">
      <alignment vertical="center"/>
    </xf>
    <xf numFmtId="43" fontId="8" fillId="0" borderId="25" xfId="0" applyNumberFormat="1" applyFont="1" applyBorder="1"/>
    <xf numFmtId="0" fontId="8" fillId="0" borderId="31" xfId="0" applyFont="1" applyBorder="1" applyAlignment="1">
      <alignment vertical="center"/>
    </xf>
    <xf numFmtId="0" fontId="8" fillId="0" borderId="32" xfId="0" applyFont="1" applyBorder="1" applyAlignment="1">
      <alignment vertical="center"/>
    </xf>
    <xf numFmtId="0" fontId="8" fillId="0" borderId="33" xfId="0" applyFont="1" applyBorder="1" applyAlignment="1">
      <alignment vertical="center"/>
    </xf>
    <xf numFmtId="0" fontId="8" fillId="0" borderId="31" xfId="0" applyFont="1" applyBorder="1"/>
    <xf numFmtId="43" fontId="8" fillId="0" borderId="31" xfId="0" applyNumberFormat="1" applyFont="1" applyBorder="1"/>
    <xf numFmtId="0" fontId="9" fillId="0" borderId="34" xfId="0" applyFont="1" applyBorder="1"/>
    <xf numFmtId="0" fontId="8" fillId="0" borderId="34" xfId="0" applyFont="1" applyBorder="1"/>
    <xf numFmtId="43" fontId="9" fillId="0" borderId="16" xfId="0" applyNumberFormat="1" applyFont="1" applyBorder="1"/>
    <xf numFmtId="0" fontId="8" fillId="0" borderId="36" xfId="0" applyFont="1" applyBorder="1"/>
    <xf numFmtId="43" fontId="8" fillId="0" borderId="17" xfId="0" applyNumberFormat="1" applyFont="1" applyBorder="1"/>
    <xf numFmtId="166" fontId="8" fillId="0" borderId="0" xfId="0" applyNumberFormat="1" applyFont="1"/>
    <xf numFmtId="164" fontId="13" fillId="0" borderId="0" xfId="0" applyNumberFormat="1" applyFont="1"/>
    <xf numFmtId="166" fontId="14" fillId="0" borderId="0" xfId="0" applyNumberFormat="1" applyFont="1"/>
    <xf numFmtId="167" fontId="13" fillId="0" borderId="0" xfId="0" applyNumberFormat="1" applyFont="1"/>
    <xf numFmtId="0" fontId="13" fillId="0" borderId="0" xfId="0" applyFont="1"/>
    <xf numFmtId="166" fontId="13" fillId="0" borderId="0" xfId="0" applyNumberFormat="1" applyFont="1"/>
    <xf numFmtId="0" fontId="2" fillId="0" borderId="20" xfId="0" applyFont="1" applyBorder="1" applyAlignment="1">
      <alignment horizontal="center"/>
    </xf>
    <xf numFmtId="43" fontId="2" fillId="0" borderId="20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43" fontId="2" fillId="0" borderId="13" xfId="0" quotePrefix="1" applyNumberFormat="1" applyFont="1" applyBorder="1" applyAlignment="1">
      <alignment horizontal="center" vertical="center"/>
    </xf>
    <xf numFmtId="0" fontId="2" fillId="0" borderId="37" xfId="0" applyFont="1" applyBorder="1" applyAlignment="1">
      <alignment horizontal="center"/>
    </xf>
    <xf numFmtId="0" fontId="4" fillId="0" borderId="38" xfId="0" applyFont="1" applyBorder="1"/>
    <xf numFmtId="164" fontId="2" fillId="0" borderId="37" xfId="0" applyNumberFormat="1" applyFont="1" applyBorder="1"/>
    <xf numFmtId="164" fontId="2" fillId="0" borderId="38" xfId="0" applyNumberFormat="1" applyFont="1" applyBorder="1"/>
    <xf numFmtId="43" fontId="2" fillId="0" borderId="37" xfId="0" applyNumberFormat="1" applyFont="1" applyBorder="1" applyAlignment="1">
      <alignment horizontal="center"/>
    </xf>
    <xf numFmtId="0" fontId="2" fillId="0" borderId="39" xfId="0" applyFont="1" applyBorder="1"/>
    <xf numFmtId="0" fontId="2" fillId="0" borderId="25" xfId="0" applyFont="1" applyBorder="1" applyAlignment="1">
      <alignment horizontal="center"/>
    </xf>
    <xf numFmtId="43" fontId="2" fillId="0" borderId="25" xfId="0" applyNumberFormat="1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164" fontId="2" fillId="0" borderId="1" xfId="0" applyNumberFormat="1" applyFont="1" applyBorder="1"/>
    <xf numFmtId="0" fontId="6" fillId="0" borderId="1" xfId="0" applyFont="1" applyBorder="1" applyAlignment="1">
      <alignment horizontal="left" vertical="center"/>
    </xf>
    <xf numFmtId="0" fontId="2" fillId="0" borderId="40" xfId="0" applyFont="1" applyBorder="1" applyAlignment="1">
      <alignment horizontal="center"/>
    </xf>
    <xf numFmtId="49" fontId="4" fillId="0" borderId="17" xfId="0" applyNumberFormat="1" applyFont="1" applyBorder="1" applyAlignment="1">
      <alignment horizontal="left" vertical="center"/>
    </xf>
    <xf numFmtId="164" fontId="2" fillId="0" borderId="17" xfId="0" applyNumberFormat="1" applyFont="1" applyBorder="1" applyAlignment="1">
      <alignment horizontal="center"/>
    </xf>
    <xf numFmtId="0" fontId="6" fillId="0" borderId="42" xfId="0" applyFont="1" applyBorder="1" applyAlignment="1">
      <alignment horizontal="left" vertical="center"/>
    </xf>
    <xf numFmtId="164" fontId="2" fillId="0" borderId="31" xfId="0" applyNumberFormat="1" applyFont="1" applyBorder="1"/>
    <xf numFmtId="164" fontId="2" fillId="0" borderId="42" xfId="0" applyNumberFormat="1" applyFont="1" applyBorder="1"/>
    <xf numFmtId="0" fontId="8" fillId="0" borderId="3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2" fillId="0" borderId="38" xfId="0" applyFont="1" applyBorder="1" applyAlignment="1">
      <alignment horizontal="left"/>
    </xf>
    <xf numFmtId="0" fontId="4" fillId="0" borderId="39" xfId="0" applyFont="1" applyBorder="1"/>
    <xf numFmtId="164" fontId="4" fillId="0" borderId="44" xfId="0" applyNumberFormat="1" applyFont="1" applyBorder="1"/>
    <xf numFmtId="0" fontId="2" fillId="0" borderId="37" xfId="0" applyFont="1" applyBorder="1"/>
    <xf numFmtId="0" fontId="4" fillId="0" borderId="24" xfId="0" applyFont="1" applyBorder="1"/>
    <xf numFmtId="0" fontId="2" fillId="0" borderId="29" xfId="0" applyFont="1" applyBorder="1"/>
    <xf numFmtId="0" fontId="2" fillId="0" borderId="1" xfId="0" applyFont="1" applyBorder="1"/>
    <xf numFmtId="0" fontId="2" fillId="0" borderId="28" xfId="0" applyFont="1" applyBorder="1"/>
    <xf numFmtId="0" fontId="4" fillId="0" borderId="15" xfId="0" applyFont="1" applyBorder="1"/>
    <xf numFmtId="0" fontId="2" fillId="0" borderId="20" xfId="0" applyFont="1" applyBorder="1"/>
    <xf numFmtId="0" fontId="4" fillId="0" borderId="20" xfId="0" applyFont="1" applyBorder="1" applyAlignment="1">
      <alignment horizontal="right"/>
    </xf>
    <xf numFmtId="164" fontId="4" fillId="0" borderId="20" xfId="0" applyNumberFormat="1" applyFont="1" applyBorder="1"/>
    <xf numFmtId="0" fontId="2" fillId="0" borderId="21" xfId="0" applyFont="1" applyBorder="1"/>
    <xf numFmtId="0" fontId="4" fillId="0" borderId="0" xfId="0" applyFont="1" applyAlignment="1">
      <alignment horizontal="right"/>
    </xf>
    <xf numFmtId="164" fontId="4" fillId="0" borderId="0" xfId="0" applyNumberFormat="1" applyFont="1"/>
    <xf numFmtId="43" fontId="6" fillId="0" borderId="0" xfId="0" applyNumberFormat="1" applyFont="1" applyAlignment="1">
      <alignment horizontal="left"/>
    </xf>
    <xf numFmtId="0" fontId="4" fillId="0" borderId="1" xfId="0" applyFont="1" applyBorder="1" applyAlignment="1">
      <alignment vertical="center"/>
    </xf>
    <xf numFmtId="0" fontId="15" fillId="0" borderId="0" xfId="0" applyFont="1" applyAlignment="1">
      <alignment horizontal="right"/>
    </xf>
    <xf numFmtId="43" fontId="2" fillId="0" borderId="0" xfId="0" applyNumberFormat="1" applyFont="1" applyAlignment="1">
      <alignment vertical="center"/>
    </xf>
    <xf numFmtId="0" fontId="2" fillId="0" borderId="30" xfId="0" applyFont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left" vertical="center"/>
    </xf>
    <xf numFmtId="0" fontId="2" fillId="0" borderId="33" xfId="0" applyFont="1" applyBorder="1" applyAlignment="1">
      <alignment horizontal="center"/>
    </xf>
    <xf numFmtId="43" fontId="2" fillId="0" borderId="0" xfId="0" applyNumberFormat="1" applyFont="1" applyAlignment="1">
      <alignment horizontal="left"/>
    </xf>
    <xf numFmtId="0" fontId="2" fillId="0" borderId="24" xfId="0" applyFont="1" applyBorder="1" applyAlignment="1">
      <alignment horizontal="center"/>
    </xf>
    <xf numFmtId="0" fontId="4" fillId="0" borderId="17" xfId="0" applyFont="1" applyBorder="1"/>
    <xf numFmtId="164" fontId="2" fillId="0" borderId="17" xfId="0" applyNumberFormat="1" applyFont="1" applyBorder="1"/>
    <xf numFmtId="43" fontId="2" fillId="0" borderId="24" xfId="0" applyNumberFormat="1" applyFont="1" applyBorder="1" applyAlignment="1">
      <alignment horizontal="center"/>
    </xf>
    <xf numFmtId="0" fontId="6" fillId="0" borderId="1" xfId="0" quotePrefix="1" applyFont="1" applyBorder="1" applyAlignment="1">
      <alignment horizontal="left" vertical="center"/>
    </xf>
    <xf numFmtId="43" fontId="5" fillId="0" borderId="1" xfId="0" applyNumberFormat="1" applyFont="1" applyBorder="1"/>
    <xf numFmtId="0" fontId="4" fillId="0" borderId="1" xfId="0" applyFont="1" applyBorder="1"/>
    <xf numFmtId="0" fontId="6" fillId="0" borderId="1" xfId="0" applyFont="1" applyBorder="1" applyAlignment="1">
      <alignment horizontal="left"/>
    </xf>
    <xf numFmtId="43" fontId="5" fillId="0" borderId="1" xfId="0" applyNumberFormat="1" applyFont="1" applyBorder="1" applyAlignment="1">
      <alignment horizontal="right"/>
    </xf>
    <xf numFmtId="43" fontId="5" fillId="0" borderId="1" xfId="0" applyNumberFormat="1" applyFont="1" applyBorder="1" applyAlignment="1">
      <alignment horizontal="left"/>
    </xf>
    <xf numFmtId="0" fontId="5" fillId="0" borderId="45" xfId="0" applyFont="1" applyBorder="1"/>
    <xf numFmtId="43" fontId="5" fillId="0" borderId="45" xfId="0" applyNumberFormat="1" applyFont="1" applyBorder="1"/>
    <xf numFmtId="0" fontId="5" fillId="0" borderId="45" xfId="0" applyFont="1" applyBorder="1" applyAlignment="1">
      <alignment horizontal="center"/>
    </xf>
    <xf numFmtId="0" fontId="6" fillId="0" borderId="45" xfId="0" applyFont="1" applyBorder="1"/>
    <xf numFmtId="0" fontId="4" fillId="0" borderId="45" xfId="0" applyFont="1" applyBorder="1" applyAlignment="1">
      <alignment horizontal="right"/>
    </xf>
    <xf numFmtId="164" fontId="4" fillId="0" borderId="47" xfId="0" applyNumberFormat="1" applyFont="1" applyBorder="1" applyAlignment="1">
      <alignment horizontal="center" vertical="center"/>
    </xf>
    <xf numFmtId="0" fontId="2" fillId="0" borderId="44" xfId="0" applyFont="1" applyBorder="1"/>
    <xf numFmtId="164" fontId="4" fillId="0" borderId="26" xfId="0" applyNumberFormat="1" applyFont="1" applyBorder="1" applyAlignment="1">
      <alignment horizontal="center" vertical="center"/>
    </xf>
    <xf numFmtId="4" fontId="4" fillId="0" borderId="26" xfId="0" applyNumberFormat="1" applyFont="1" applyBorder="1" applyAlignment="1">
      <alignment horizontal="center" vertical="center"/>
    </xf>
    <xf numFmtId="164" fontId="4" fillId="0" borderId="52" xfId="0" applyNumberFormat="1" applyFont="1" applyBorder="1" applyAlignment="1">
      <alignment vertical="center"/>
    </xf>
    <xf numFmtId="0" fontId="5" fillId="0" borderId="54" xfId="0" applyFont="1" applyBorder="1" applyAlignment="1">
      <alignment horizontal="center" vertical="center"/>
    </xf>
    <xf numFmtId="168" fontId="6" fillId="0" borderId="54" xfId="0" applyNumberFormat="1" applyFont="1" applyBorder="1" applyAlignment="1">
      <alignment horizontal="right" vertical="center"/>
    </xf>
    <xf numFmtId="43" fontId="6" fillId="0" borderId="1" xfId="0" applyNumberFormat="1" applyFont="1" applyBorder="1" applyAlignment="1">
      <alignment horizontal="center" vertical="center"/>
    </xf>
    <xf numFmtId="43" fontId="6" fillId="0" borderId="54" xfId="0" applyNumberFormat="1" applyFont="1" applyBorder="1" applyAlignment="1">
      <alignment horizontal="right" vertical="center"/>
    </xf>
    <xf numFmtId="43" fontId="6" fillId="0" borderId="1" xfId="0" applyNumberFormat="1" applyFont="1" applyBorder="1" applyAlignment="1">
      <alignment horizontal="right" vertical="center"/>
    </xf>
    <xf numFmtId="43" fontId="6" fillId="0" borderId="54" xfId="0" applyNumberFormat="1" applyFont="1" applyBorder="1" applyAlignment="1">
      <alignment horizontal="left" vertical="center"/>
    </xf>
    <xf numFmtId="0" fontId="2" fillId="0" borderId="12" xfId="0" applyFont="1" applyBorder="1"/>
    <xf numFmtId="0" fontId="6" fillId="0" borderId="25" xfId="0" applyFont="1" applyBorder="1" applyAlignment="1">
      <alignment horizontal="center" vertical="center"/>
    </xf>
    <xf numFmtId="43" fontId="6" fillId="0" borderId="25" xfId="0" applyNumberFormat="1" applyFont="1" applyBorder="1" applyAlignment="1">
      <alignment horizontal="center" vertical="center"/>
    </xf>
    <xf numFmtId="43" fontId="6" fillId="0" borderId="25" xfId="0" applyNumberFormat="1" applyFont="1" applyBorder="1" applyAlignment="1">
      <alignment horizontal="right" vertical="center"/>
    </xf>
    <xf numFmtId="43" fontId="6" fillId="0" borderId="25" xfId="0" applyNumberFormat="1" applyFont="1" applyBorder="1" applyAlignment="1">
      <alignment horizontal="left" vertical="center"/>
    </xf>
    <xf numFmtId="164" fontId="2" fillId="0" borderId="12" xfId="0" applyNumberFormat="1" applyFont="1" applyBorder="1"/>
    <xf numFmtId="0" fontId="5" fillId="0" borderId="1" xfId="0" applyFont="1" applyBorder="1" applyAlignment="1">
      <alignment horizontal="center" vertical="center"/>
    </xf>
    <xf numFmtId="168" fontId="6" fillId="0" borderId="25" xfId="0" applyNumberFormat="1" applyFont="1" applyBorder="1" applyAlignment="1">
      <alignment horizontal="right" vertical="center"/>
    </xf>
    <xf numFmtId="43" fontId="5" fillId="0" borderId="25" xfId="0" applyNumberFormat="1" applyFont="1" applyBorder="1" applyAlignment="1">
      <alignment horizontal="left" vertical="center"/>
    </xf>
    <xf numFmtId="43" fontId="5" fillId="0" borderId="1" xfId="0" applyNumberFormat="1" applyFont="1" applyBorder="1" applyAlignment="1">
      <alignment horizontal="right" vertical="center"/>
    </xf>
    <xf numFmtId="43" fontId="5" fillId="0" borderId="25" xfId="0" applyNumberFormat="1" applyFont="1" applyBorder="1" applyAlignment="1">
      <alignment horizontal="right" vertical="center"/>
    </xf>
    <xf numFmtId="164" fontId="2" fillId="2" borderId="55" xfId="0" applyNumberFormat="1" applyFont="1" applyFill="1" applyBorder="1"/>
    <xf numFmtId="0" fontId="6" fillId="0" borderId="25" xfId="0" applyFont="1" applyBorder="1" applyAlignment="1">
      <alignment vertical="center"/>
    </xf>
    <xf numFmtId="164" fontId="6" fillId="0" borderId="12" xfId="0" applyNumberFormat="1" applyFont="1" applyBorder="1"/>
    <xf numFmtId="169" fontId="6" fillId="0" borderId="25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4" fontId="5" fillId="0" borderId="25" xfId="0" applyNumberFormat="1" applyFont="1" applyBorder="1" applyAlignment="1">
      <alignment horizontal="right" vertical="center"/>
    </xf>
    <xf numFmtId="164" fontId="5" fillId="0" borderId="25" xfId="0" applyNumberFormat="1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" fontId="5" fillId="0" borderId="25" xfId="0" applyNumberFormat="1" applyFont="1" applyBorder="1" applyAlignment="1">
      <alignment vertical="center"/>
    </xf>
    <xf numFmtId="0" fontId="5" fillId="0" borderId="25" xfId="0" applyFont="1" applyBorder="1" applyAlignment="1">
      <alignment horizontal="center" vertical="center"/>
    </xf>
    <xf numFmtId="43" fontId="6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left" vertical="center"/>
    </xf>
    <xf numFmtId="164" fontId="6" fillId="0" borderId="0" xfId="0" applyNumberFormat="1" applyFont="1" applyAlignment="1">
      <alignment horizontal="left"/>
    </xf>
    <xf numFmtId="43" fontId="6" fillId="0" borderId="54" xfId="0" applyNumberFormat="1" applyFont="1" applyBorder="1" applyAlignment="1">
      <alignment horizontal="right"/>
    </xf>
    <xf numFmtId="43" fontId="6" fillId="0" borderId="24" xfId="0" applyNumberFormat="1" applyFont="1" applyBorder="1" applyAlignment="1">
      <alignment horizontal="left" vertical="center"/>
    </xf>
    <xf numFmtId="43" fontId="4" fillId="0" borderId="26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vertical="top"/>
    </xf>
    <xf numFmtId="43" fontId="5" fillId="0" borderId="54" xfId="0" applyNumberFormat="1" applyFont="1" applyBorder="1" applyAlignment="1">
      <alignment horizontal="right"/>
    </xf>
    <xf numFmtId="43" fontId="6" fillId="0" borderId="24" xfId="0" applyNumberFormat="1" applyFont="1" applyBorder="1" applyAlignment="1">
      <alignment horizontal="right"/>
    </xf>
    <xf numFmtId="43" fontId="5" fillId="0" borderId="24" xfId="0" applyNumberFormat="1" applyFont="1" applyBorder="1" applyAlignment="1">
      <alignment horizontal="right"/>
    </xf>
    <xf numFmtId="0" fontId="6" fillId="0" borderId="25" xfId="0" applyFont="1" applyBorder="1" applyAlignment="1">
      <alignment vertical="top"/>
    </xf>
    <xf numFmtId="43" fontId="5" fillId="0" borderId="1" xfId="0" applyNumberFormat="1" applyFont="1" applyBorder="1" applyAlignment="1">
      <alignment horizontal="center" vertical="center"/>
    </xf>
    <xf numFmtId="43" fontId="5" fillId="0" borderId="25" xfId="0" applyNumberFormat="1" applyFont="1" applyBorder="1" applyAlignment="1">
      <alignment horizontal="right" vertical="top"/>
    </xf>
    <xf numFmtId="43" fontId="5" fillId="0" borderId="1" xfId="0" applyNumberFormat="1" applyFont="1" applyBorder="1" applyAlignment="1">
      <alignment horizontal="center" vertical="top"/>
    </xf>
    <xf numFmtId="43" fontId="5" fillId="0" borderId="25" xfId="0" applyNumberFormat="1" applyFont="1" applyBorder="1" applyAlignment="1">
      <alignment horizontal="left" vertical="top"/>
    </xf>
    <xf numFmtId="43" fontId="5" fillId="0" borderId="1" xfId="0" applyNumberFormat="1" applyFont="1" applyBorder="1" applyAlignment="1">
      <alignment horizontal="right" vertical="top"/>
    </xf>
    <xf numFmtId="43" fontId="6" fillId="0" borderId="25" xfId="0" applyNumberFormat="1" applyFont="1" applyBorder="1" applyAlignment="1">
      <alignment horizontal="left" vertical="top"/>
    </xf>
    <xf numFmtId="0" fontId="6" fillId="0" borderId="1" xfId="0" applyFont="1" applyBorder="1" applyAlignment="1">
      <alignment vertical="top"/>
    </xf>
    <xf numFmtId="43" fontId="6" fillId="0" borderId="25" xfId="0" applyNumberFormat="1" applyFont="1" applyBorder="1" applyAlignment="1">
      <alignment horizontal="center" vertical="top"/>
    </xf>
    <xf numFmtId="43" fontId="6" fillId="0" borderId="1" xfId="0" applyNumberFormat="1" applyFont="1" applyBorder="1" applyAlignment="1">
      <alignment horizontal="right" vertical="top"/>
    </xf>
    <xf numFmtId="43" fontId="6" fillId="0" borderId="25" xfId="0" applyNumberFormat="1" applyFont="1" applyBorder="1" applyAlignment="1">
      <alignment horizontal="right" vertical="top"/>
    </xf>
    <xf numFmtId="43" fontId="6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left" vertical="top"/>
    </xf>
    <xf numFmtId="0" fontId="5" fillId="0" borderId="58" xfId="0" applyFont="1" applyBorder="1" applyAlignment="1">
      <alignment horizontal="center" vertical="top"/>
    </xf>
    <xf numFmtId="0" fontId="5" fillId="0" borderId="27" xfId="0" applyFont="1" applyBorder="1" applyAlignment="1">
      <alignment horizontal="center" vertical="top"/>
    </xf>
    <xf numFmtId="0" fontId="6" fillId="0" borderId="27" xfId="0" applyFont="1" applyBorder="1" applyAlignment="1">
      <alignment horizontal="center" vertical="top"/>
    </xf>
    <xf numFmtId="43" fontId="5" fillId="0" borderId="29" xfId="0" applyNumberFormat="1" applyFont="1" applyBorder="1" applyAlignment="1">
      <alignment horizontal="right" vertical="center"/>
    </xf>
    <xf numFmtId="0" fontId="6" fillId="0" borderId="25" xfId="0" applyFont="1" applyBorder="1" applyAlignment="1">
      <alignment horizontal="center" vertical="top"/>
    </xf>
    <xf numFmtId="0" fontId="6" fillId="0" borderId="24" xfId="0" applyFont="1" applyBorder="1" applyAlignment="1">
      <alignment horizontal="center" vertical="top"/>
    </xf>
    <xf numFmtId="169" fontId="6" fillId="0" borderId="60" xfId="0" applyNumberFormat="1" applyFont="1" applyBorder="1" applyAlignment="1">
      <alignment horizontal="right" vertical="center"/>
    </xf>
    <xf numFmtId="49" fontId="5" fillId="0" borderId="61" xfId="0" applyNumberFormat="1" applyFont="1" applyBorder="1" applyAlignment="1">
      <alignment horizontal="center" vertical="center"/>
    </xf>
    <xf numFmtId="4" fontId="5" fillId="0" borderId="60" xfId="0" applyNumberFormat="1" applyFont="1" applyBorder="1" applyAlignment="1">
      <alignment horizontal="right" vertical="center"/>
    </xf>
    <xf numFmtId="0" fontId="5" fillId="0" borderId="61" xfId="0" applyFont="1" applyBorder="1" applyAlignment="1">
      <alignment horizontal="center" vertical="center"/>
    </xf>
    <xf numFmtId="164" fontId="5" fillId="0" borderId="60" xfId="0" applyNumberFormat="1" applyFont="1" applyBorder="1" applyAlignment="1">
      <alignment vertical="center"/>
    </xf>
    <xf numFmtId="4" fontId="5" fillId="0" borderId="61" xfId="0" applyNumberFormat="1" applyFont="1" applyBorder="1" applyAlignment="1">
      <alignment vertical="center"/>
    </xf>
    <xf numFmtId="4" fontId="5" fillId="0" borderId="60" xfId="0" applyNumberFormat="1" applyFont="1" applyBorder="1" applyAlignment="1">
      <alignment vertical="center"/>
    </xf>
    <xf numFmtId="0" fontId="6" fillId="0" borderId="60" xfId="0" applyFont="1" applyBorder="1" applyAlignment="1">
      <alignment vertical="center"/>
    </xf>
    <xf numFmtId="0" fontId="5" fillId="0" borderId="24" xfId="0" applyFont="1" applyBorder="1" applyAlignment="1">
      <alignment horizontal="center" vertical="top"/>
    </xf>
    <xf numFmtId="0" fontId="5" fillId="0" borderId="17" xfId="0" applyFont="1" applyBorder="1" applyAlignment="1">
      <alignment horizontal="center" vertical="top"/>
    </xf>
    <xf numFmtId="43" fontId="5" fillId="0" borderId="24" xfId="0" applyNumberFormat="1" applyFont="1" applyBorder="1" applyAlignment="1">
      <alignment horizontal="right" vertical="top"/>
    </xf>
    <xf numFmtId="43" fontId="5" fillId="0" borderId="17" xfId="0" applyNumberFormat="1" applyFont="1" applyBorder="1" applyAlignment="1">
      <alignment horizontal="center" vertical="top"/>
    </xf>
    <xf numFmtId="43" fontId="5" fillId="0" borderId="24" xfId="0" applyNumberFormat="1" applyFont="1" applyBorder="1" applyAlignment="1">
      <alignment horizontal="left" vertical="top"/>
    </xf>
    <xf numFmtId="43" fontId="5" fillId="0" borderId="17" xfId="0" applyNumberFormat="1" applyFont="1" applyBorder="1" applyAlignment="1">
      <alignment horizontal="right" vertical="top"/>
    </xf>
    <xf numFmtId="43" fontId="6" fillId="0" borderId="24" xfId="0" applyNumberFormat="1" applyFont="1" applyBorder="1" applyAlignment="1">
      <alignment horizontal="left" vertical="top"/>
    </xf>
    <xf numFmtId="0" fontId="5" fillId="0" borderId="60" xfId="0" applyFont="1" applyBorder="1" applyAlignment="1">
      <alignment horizontal="center" vertical="top"/>
    </xf>
    <xf numFmtId="0" fontId="5" fillId="0" borderId="61" xfId="0" applyFont="1" applyBorder="1" applyAlignment="1">
      <alignment horizontal="center" vertical="top"/>
    </xf>
    <xf numFmtId="43" fontId="5" fillId="0" borderId="60" xfId="0" applyNumberFormat="1" applyFont="1" applyBorder="1" applyAlignment="1">
      <alignment horizontal="right" vertical="top"/>
    </xf>
    <xf numFmtId="43" fontId="5" fillId="0" borderId="61" xfId="0" applyNumberFormat="1" applyFont="1" applyBorder="1" applyAlignment="1">
      <alignment horizontal="center" vertical="top"/>
    </xf>
    <xf numFmtId="43" fontId="5" fillId="0" borderId="60" xfId="0" applyNumberFormat="1" applyFont="1" applyBorder="1" applyAlignment="1">
      <alignment horizontal="left" vertical="top"/>
    </xf>
    <xf numFmtId="43" fontId="5" fillId="0" borderId="61" xfId="0" applyNumberFormat="1" applyFont="1" applyBorder="1" applyAlignment="1">
      <alignment horizontal="right" vertical="top"/>
    </xf>
    <xf numFmtId="43" fontId="6" fillId="0" borderId="60" xfId="0" applyNumberFormat="1" applyFont="1" applyBorder="1" applyAlignment="1">
      <alignment horizontal="left" vertical="top"/>
    </xf>
    <xf numFmtId="0" fontId="6" fillId="0" borderId="0" xfId="0" applyFont="1" applyFill="1" applyAlignment="1">
      <alignment horizontal="right"/>
    </xf>
    <xf numFmtId="0" fontId="2" fillId="0" borderId="0" xfId="0" applyFont="1" applyFill="1"/>
    <xf numFmtId="0" fontId="3" fillId="0" borderId="0" xfId="0" applyFont="1" applyFill="1"/>
    <xf numFmtId="0" fontId="5" fillId="0" borderId="1" xfId="0" applyFont="1" applyFill="1" applyBorder="1"/>
    <xf numFmtId="43" fontId="5" fillId="0" borderId="1" xfId="0" applyNumberFormat="1" applyFont="1" applyFill="1" applyBorder="1"/>
    <xf numFmtId="0" fontId="5" fillId="0" borderId="1" xfId="0" applyFont="1" applyFill="1" applyBorder="1" applyAlignment="1">
      <alignment horizontal="center"/>
    </xf>
    <xf numFmtId="0" fontId="4" fillId="0" borderId="1" xfId="0" applyFont="1" applyFill="1" applyBorder="1"/>
    <xf numFmtId="0" fontId="6" fillId="0" borderId="1" xfId="0" applyFont="1" applyFill="1" applyBorder="1" applyAlignment="1">
      <alignment horizontal="left"/>
    </xf>
    <xf numFmtId="43" fontId="5" fillId="0" borderId="1" xfId="0" applyNumberFormat="1" applyFont="1" applyFill="1" applyBorder="1" applyAlignment="1">
      <alignment horizontal="right"/>
    </xf>
    <xf numFmtId="0" fontId="6" fillId="0" borderId="1" xfId="0" applyFont="1" applyFill="1" applyBorder="1"/>
    <xf numFmtId="43" fontId="5" fillId="0" borderId="1" xfId="0" applyNumberFormat="1" applyFont="1" applyFill="1" applyBorder="1" applyAlignment="1">
      <alignment horizontal="left"/>
    </xf>
    <xf numFmtId="43" fontId="2" fillId="0" borderId="0" xfId="0" applyNumberFormat="1" applyFont="1" applyFill="1"/>
    <xf numFmtId="0" fontId="6" fillId="0" borderId="0" xfId="0" applyFont="1" applyFill="1"/>
    <xf numFmtId="0" fontId="5" fillId="0" borderId="45" xfId="0" applyFont="1" applyFill="1" applyBorder="1"/>
    <xf numFmtId="43" fontId="5" fillId="0" borderId="45" xfId="0" applyNumberFormat="1" applyFont="1" applyFill="1" applyBorder="1"/>
    <xf numFmtId="0" fontId="5" fillId="0" borderId="45" xfId="0" applyFont="1" applyFill="1" applyBorder="1" applyAlignment="1">
      <alignment horizontal="center"/>
    </xf>
    <xf numFmtId="0" fontId="6" fillId="0" borderId="45" xfId="0" applyFont="1" applyFill="1" applyBorder="1"/>
    <xf numFmtId="0" fontId="4" fillId="0" borderId="45" xfId="0" applyFont="1" applyFill="1" applyBorder="1" applyAlignment="1">
      <alignment horizontal="right"/>
    </xf>
    <xf numFmtId="164" fontId="4" fillId="0" borderId="47" xfId="0" applyNumberFormat="1" applyFont="1" applyFill="1" applyBorder="1" applyAlignment="1">
      <alignment horizontal="center" vertical="center"/>
    </xf>
    <xf numFmtId="0" fontId="2" fillId="0" borderId="44" xfId="0" applyFont="1" applyFill="1" applyBorder="1"/>
    <xf numFmtId="164" fontId="4" fillId="0" borderId="26" xfId="0" applyNumberFormat="1" applyFont="1" applyFill="1" applyBorder="1" applyAlignment="1">
      <alignment horizontal="center" vertical="center"/>
    </xf>
    <xf numFmtId="4" fontId="4" fillId="0" borderId="26" xfId="0" applyNumberFormat="1" applyFont="1" applyFill="1" applyBorder="1" applyAlignment="1">
      <alignment horizontal="center" vertical="center"/>
    </xf>
    <xf numFmtId="164" fontId="4" fillId="0" borderId="52" xfId="0" applyNumberFormat="1" applyFont="1" applyFill="1" applyBorder="1" applyAlignment="1">
      <alignment vertical="center"/>
    </xf>
    <xf numFmtId="0" fontId="5" fillId="0" borderId="27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vertical="center"/>
    </xf>
    <xf numFmtId="43" fontId="6" fillId="0" borderId="24" xfId="0" applyNumberFormat="1" applyFont="1" applyFill="1" applyBorder="1" applyAlignment="1">
      <alignment horizontal="right" vertical="center"/>
    </xf>
    <xf numFmtId="43" fontId="6" fillId="0" borderId="17" xfId="0" applyNumberFormat="1" applyFont="1" applyFill="1" applyBorder="1" applyAlignment="1">
      <alignment horizontal="center" vertical="center"/>
    </xf>
    <xf numFmtId="164" fontId="5" fillId="0" borderId="24" xfId="0" applyNumberFormat="1" applyFont="1" applyFill="1" applyBorder="1" applyAlignment="1">
      <alignment horizontal="right" vertical="center"/>
    </xf>
    <xf numFmtId="43" fontId="6" fillId="0" borderId="17" xfId="0" applyNumberFormat="1" applyFont="1" applyFill="1" applyBorder="1" applyAlignment="1">
      <alignment horizontal="right" vertical="center"/>
    </xf>
    <xf numFmtId="164" fontId="6" fillId="0" borderId="24" xfId="0" applyNumberFormat="1" applyFont="1" applyFill="1" applyBorder="1" applyAlignment="1">
      <alignment horizontal="right" vertical="center"/>
    </xf>
    <xf numFmtId="43" fontId="6" fillId="0" borderId="54" xfId="0" applyNumberFormat="1" applyFont="1" applyFill="1" applyBorder="1" applyAlignment="1">
      <alignment horizontal="right" vertical="center"/>
    </xf>
    <xf numFmtId="43" fontId="6" fillId="0" borderId="24" xfId="0" applyNumberFormat="1" applyFont="1" applyFill="1" applyBorder="1" applyAlignment="1">
      <alignment horizontal="left" vertical="center"/>
    </xf>
    <xf numFmtId="0" fontId="6" fillId="0" borderId="28" xfId="0" applyFont="1" applyFill="1" applyBorder="1"/>
    <xf numFmtId="0" fontId="6" fillId="0" borderId="24" xfId="0" applyFont="1" applyFill="1" applyBorder="1"/>
    <xf numFmtId="0" fontId="2" fillId="0" borderId="24" xfId="0" applyFont="1" applyFill="1" applyBorder="1"/>
    <xf numFmtId="0" fontId="6" fillId="0" borderId="29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left" vertical="center"/>
    </xf>
    <xf numFmtId="43" fontId="6" fillId="0" borderId="25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4" fontId="5" fillId="0" borderId="25" xfId="0" applyNumberFormat="1" applyFont="1" applyFill="1" applyBorder="1" applyAlignment="1">
      <alignment horizontal="center" vertical="center"/>
    </xf>
    <xf numFmtId="43" fontId="6" fillId="0" borderId="1" xfId="0" applyNumberFormat="1" applyFont="1" applyFill="1" applyBorder="1" applyAlignment="1">
      <alignment horizontal="right" vertical="center"/>
    </xf>
    <xf numFmtId="43" fontId="6" fillId="0" borderId="29" xfId="0" applyNumberFormat="1" applyFont="1" applyFill="1" applyBorder="1" applyAlignment="1">
      <alignment horizontal="right" vertical="center"/>
    </xf>
    <xf numFmtId="43" fontId="6" fillId="0" borderId="25" xfId="0" applyNumberFormat="1" applyFont="1" applyFill="1" applyBorder="1" applyAlignment="1">
      <alignment horizontal="right" vertical="center"/>
    </xf>
    <xf numFmtId="43" fontId="6" fillId="0" borderId="25" xfId="0" applyNumberFormat="1" applyFont="1" applyFill="1" applyBorder="1" applyAlignment="1">
      <alignment horizontal="left" vertical="center"/>
    </xf>
    <xf numFmtId="164" fontId="6" fillId="0" borderId="0" xfId="0" applyNumberFormat="1" applyFont="1" applyFill="1"/>
    <xf numFmtId="164" fontId="5" fillId="0" borderId="25" xfId="0" applyNumberFormat="1" applyFont="1" applyFill="1" applyBorder="1" applyAlignment="1">
      <alignment vertical="center"/>
    </xf>
    <xf numFmtId="164" fontId="6" fillId="0" borderId="25" xfId="0" applyNumberFormat="1" applyFont="1" applyFill="1" applyBorder="1" applyAlignment="1">
      <alignment horizontal="left" vertical="center"/>
    </xf>
    <xf numFmtId="43" fontId="6" fillId="0" borderId="29" xfId="0" applyNumberFormat="1" applyFont="1" applyFill="1" applyBorder="1" applyAlignment="1">
      <alignment horizontal="left" vertical="center"/>
    </xf>
    <xf numFmtId="175" fontId="6" fillId="0" borderId="29" xfId="0" applyNumberFormat="1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43" fontId="6" fillId="0" borderId="1" xfId="0" applyNumberFormat="1" applyFont="1" applyFill="1" applyBorder="1" applyAlignment="1">
      <alignment horizontal="center" vertical="center"/>
    </xf>
    <xf numFmtId="164" fontId="6" fillId="0" borderId="25" xfId="0" applyNumberFormat="1" applyFont="1" applyFill="1" applyBorder="1" applyAlignment="1">
      <alignment horizontal="right" vertical="center"/>
    </xf>
    <xf numFmtId="0" fontId="6" fillId="0" borderId="59" xfId="0" applyFont="1" applyFill="1" applyBorder="1"/>
    <xf numFmtId="0" fontId="2" fillId="0" borderId="59" xfId="0" applyFont="1" applyFill="1" applyBorder="1"/>
    <xf numFmtId="0" fontId="5" fillId="0" borderId="25" xfId="0" applyFont="1" applyFill="1" applyBorder="1" applyAlignment="1">
      <alignment horizontal="center" vertical="center"/>
    </xf>
    <xf numFmtId="43" fontId="5" fillId="0" borderId="25" xfId="0" applyNumberFormat="1" applyFont="1" applyFill="1" applyBorder="1" applyAlignment="1">
      <alignment horizontal="center" vertical="center"/>
    </xf>
    <xf numFmtId="164" fontId="6" fillId="0" borderId="59" xfId="0" applyNumberFormat="1" applyFont="1" applyFill="1" applyBorder="1"/>
    <xf numFmtId="0" fontId="5" fillId="0" borderId="29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164" fontId="5" fillId="0" borderId="24" xfId="0" applyNumberFormat="1" applyFont="1" applyFill="1" applyBorder="1" applyAlignment="1">
      <alignment horizontal="center" vertical="center"/>
    </xf>
    <xf numFmtId="43" fontId="5" fillId="0" borderId="24" xfId="0" applyNumberFormat="1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left" vertical="top"/>
    </xf>
    <xf numFmtId="164" fontId="5" fillId="0" borderId="24" xfId="0" applyNumberFormat="1" applyFont="1" applyFill="1" applyBorder="1" applyAlignment="1">
      <alignment vertical="center"/>
    </xf>
    <xf numFmtId="43" fontId="6" fillId="0" borderId="1" xfId="0" applyNumberFormat="1" applyFont="1" applyFill="1" applyBorder="1" applyAlignment="1">
      <alignment horizontal="right"/>
    </xf>
    <xf numFmtId="164" fontId="6" fillId="0" borderId="25" xfId="0" applyNumberFormat="1" applyFont="1" applyFill="1" applyBorder="1" applyAlignment="1">
      <alignment horizontal="right"/>
    </xf>
    <xf numFmtId="43" fontId="6" fillId="0" borderId="30" xfId="0" applyNumberFormat="1" applyFont="1" applyFill="1" applyBorder="1" applyAlignment="1">
      <alignment horizontal="left" vertical="center"/>
    </xf>
    <xf numFmtId="43" fontId="21" fillId="0" borderId="25" xfId="0" applyNumberFormat="1" applyFont="1" applyFill="1" applyBorder="1" applyAlignment="1">
      <alignment horizontal="left" vertical="center"/>
    </xf>
    <xf numFmtId="0" fontId="21" fillId="0" borderId="25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left" vertical="center"/>
    </xf>
    <xf numFmtId="164" fontId="17" fillId="0" borderId="59" xfId="0" applyNumberFormat="1" applyFont="1" applyFill="1" applyBorder="1"/>
    <xf numFmtId="164" fontId="17" fillId="0" borderId="0" xfId="0" applyNumberFormat="1" applyFont="1" applyFill="1"/>
    <xf numFmtId="0" fontId="5" fillId="0" borderId="60" xfId="0" applyFont="1" applyFill="1" applyBorder="1" applyAlignment="1">
      <alignment horizontal="center" vertical="center"/>
    </xf>
    <xf numFmtId="0" fontId="5" fillId="0" borderId="62" xfId="0" applyFont="1" applyFill="1" applyBorder="1" applyAlignment="1">
      <alignment horizontal="center" vertical="center"/>
    </xf>
    <xf numFmtId="43" fontId="5" fillId="0" borderId="60" xfId="0" applyNumberFormat="1" applyFont="1" applyFill="1" applyBorder="1" applyAlignment="1">
      <alignment horizontal="center" vertical="center"/>
    </xf>
    <xf numFmtId="164" fontId="5" fillId="0" borderId="60" xfId="0" applyNumberFormat="1" applyFont="1" applyFill="1" applyBorder="1" applyAlignment="1">
      <alignment horizontal="center" vertical="center"/>
    </xf>
    <xf numFmtId="0" fontId="6" fillId="0" borderId="60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164" fontId="2" fillId="0" borderId="0" xfId="0" applyNumberFormat="1" applyFont="1" applyFill="1"/>
    <xf numFmtId="0" fontId="2" fillId="0" borderId="0" xfId="0" applyFont="1" applyFill="1" applyAlignment="1">
      <alignment horizontal="left"/>
    </xf>
    <xf numFmtId="43" fontId="6" fillId="0" borderId="0" xfId="0" applyNumberFormat="1" applyFont="1" applyFill="1"/>
    <xf numFmtId="0" fontId="5" fillId="0" borderId="45" xfId="0" applyFont="1" applyFill="1" applyBorder="1" applyAlignment="1">
      <alignment horizontal="right"/>
    </xf>
    <xf numFmtId="43" fontId="5" fillId="0" borderId="47" xfId="0" applyNumberFormat="1" applyFont="1" applyFill="1" applyBorder="1" applyAlignment="1">
      <alignment horizontal="center" vertical="center"/>
    </xf>
    <xf numFmtId="0" fontId="6" fillId="0" borderId="44" xfId="0" applyFont="1" applyFill="1" applyBorder="1"/>
    <xf numFmtId="43" fontId="5" fillId="0" borderId="26" xfId="0" applyNumberFormat="1" applyFont="1" applyFill="1" applyBorder="1" applyAlignment="1">
      <alignment horizontal="center"/>
    </xf>
    <xf numFmtId="43" fontId="5" fillId="0" borderId="52" xfId="0" applyNumberFormat="1" applyFont="1" applyFill="1" applyBorder="1" applyAlignment="1">
      <alignment vertical="center"/>
    </xf>
    <xf numFmtId="0" fontId="5" fillId="0" borderId="58" xfId="0" applyFont="1" applyFill="1" applyBorder="1" applyAlignment="1">
      <alignment horizontal="center"/>
    </xf>
    <xf numFmtId="0" fontId="5" fillId="0" borderId="54" xfId="0" applyFont="1" applyFill="1" applyBorder="1"/>
    <xf numFmtId="43" fontId="6" fillId="0" borderId="54" xfId="0" applyNumberFormat="1" applyFont="1" applyFill="1" applyBorder="1" applyAlignment="1">
      <alignment horizontal="right"/>
    </xf>
    <xf numFmtId="43" fontId="5" fillId="0" borderId="54" xfId="0" applyNumberFormat="1" applyFont="1" applyFill="1" applyBorder="1" applyAlignment="1">
      <alignment horizontal="right"/>
    </xf>
    <xf numFmtId="43" fontId="6" fillId="0" borderId="54" xfId="0" applyNumberFormat="1" applyFont="1" applyFill="1" applyBorder="1" applyAlignment="1">
      <alignment horizontal="left" vertical="center"/>
    </xf>
    <xf numFmtId="0" fontId="5" fillId="0" borderId="27" xfId="0" applyFont="1" applyFill="1" applyBorder="1" applyAlignment="1">
      <alignment horizontal="center"/>
    </xf>
    <xf numFmtId="0" fontId="5" fillId="0" borderId="24" xfId="0" applyFont="1" applyFill="1" applyBorder="1"/>
    <xf numFmtId="43" fontId="6" fillId="0" borderId="24" xfId="0" applyNumberFormat="1" applyFont="1" applyFill="1" applyBorder="1" applyAlignment="1">
      <alignment horizontal="right"/>
    </xf>
    <xf numFmtId="43" fontId="5" fillId="0" borderId="24" xfId="0" applyNumberFormat="1" applyFont="1" applyFill="1" applyBorder="1" applyAlignment="1">
      <alignment horizontal="right"/>
    </xf>
    <xf numFmtId="0" fontId="6" fillId="0" borderId="25" xfId="0" quotePrefix="1" applyFont="1" applyFill="1" applyBorder="1" applyAlignment="1">
      <alignment horizontal="center"/>
    </xf>
    <xf numFmtId="0" fontId="6" fillId="0" borderId="25" xfId="0" applyFont="1" applyFill="1" applyBorder="1" applyAlignment="1">
      <alignment vertical="center"/>
    </xf>
    <xf numFmtId="43" fontId="5" fillId="0" borderId="25" xfId="0" applyNumberFormat="1" applyFont="1" applyFill="1" applyBorder="1" applyAlignment="1">
      <alignment horizontal="right"/>
    </xf>
    <xf numFmtId="43" fontId="6" fillId="0" borderId="25" xfId="0" applyNumberFormat="1" applyFont="1" applyFill="1" applyBorder="1" applyAlignment="1">
      <alignment horizontal="right"/>
    </xf>
    <xf numFmtId="3" fontId="6" fillId="0" borderId="25" xfId="0" applyNumberFormat="1" applyFont="1" applyFill="1" applyBorder="1" applyAlignment="1">
      <alignment vertical="center"/>
    </xf>
    <xf numFmtId="43" fontId="6" fillId="0" borderId="30" xfId="0" applyNumberFormat="1" applyFont="1" applyFill="1" applyBorder="1" applyAlignment="1">
      <alignment horizontal="right" vertical="center"/>
    </xf>
    <xf numFmtId="43" fontId="6" fillId="0" borderId="25" xfId="0" applyNumberFormat="1" applyFont="1" applyFill="1" applyBorder="1" applyAlignment="1">
      <alignment horizontal="left" vertical="center" wrapText="1"/>
    </xf>
    <xf numFmtId="0" fontId="5" fillId="0" borderId="29" xfId="0" applyFont="1" applyFill="1" applyBorder="1" applyAlignment="1">
      <alignment horizontal="center"/>
    </xf>
    <xf numFmtId="0" fontId="5" fillId="0" borderId="25" xfId="0" applyFont="1" applyFill="1" applyBorder="1"/>
    <xf numFmtId="43" fontId="5" fillId="0" borderId="25" xfId="0" applyNumberFormat="1" applyFont="1" applyFill="1" applyBorder="1" applyAlignment="1">
      <alignment horizontal="right" vertical="center"/>
    </xf>
    <xf numFmtId="43" fontId="5" fillId="0" borderId="1" xfId="0" applyNumberFormat="1" applyFont="1" applyFill="1" applyBorder="1" applyAlignment="1">
      <alignment horizontal="center"/>
    </xf>
    <xf numFmtId="43" fontId="5" fillId="0" borderId="25" xfId="0" applyNumberFormat="1" applyFont="1" applyFill="1" applyBorder="1" applyAlignment="1">
      <alignment horizontal="left" vertical="center"/>
    </xf>
    <xf numFmtId="43" fontId="5" fillId="0" borderId="1" xfId="0" applyNumberFormat="1" applyFont="1" applyFill="1" applyBorder="1" applyAlignment="1">
      <alignment horizontal="right" vertical="center"/>
    </xf>
    <xf numFmtId="43" fontId="5" fillId="0" borderId="66" xfId="0" applyNumberFormat="1" applyFont="1" applyFill="1" applyBorder="1" applyAlignment="1">
      <alignment horizontal="right" vertical="center"/>
    </xf>
    <xf numFmtId="0" fontId="6" fillId="0" borderId="29" xfId="0" applyFont="1" applyFill="1" applyBorder="1" applyAlignment="1">
      <alignment horizontal="center"/>
    </xf>
    <xf numFmtId="0" fontId="6" fillId="0" borderId="25" xfId="0" quotePrefix="1" applyFont="1" applyFill="1" applyBorder="1" applyAlignment="1">
      <alignment vertical="center"/>
    </xf>
    <xf numFmtId="3" fontId="6" fillId="0" borderId="25" xfId="0" quotePrefix="1" applyNumberFormat="1" applyFont="1" applyFill="1" applyBorder="1" applyAlignment="1">
      <alignment horizontal="center" vertical="center"/>
    </xf>
    <xf numFmtId="43" fontId="6" fillId="0" borderId="66" xfId="0" applyNumberFormat="1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left"/>
    </xf>
    <xf numFmtId="164" fontId="6" fillId="0" borderId="66" xfId="0" applyNumberFormat="1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/>
    </xf>
    <xf numFmtId="3" fontId="6" fillId="0" borderId="25" xfId="0" quotePrefix="1" applyNumberFormat="1" applyFont="1" applyFill="1" applyBorder="1" applyAlignment="1">
      <alignment vertical="center"/>
    </xf>
    <xf numFmtId="3" fontId="6" fillId="0" borderId="1" xfId="0" quotePrefix="1" applyNumberFormat="1" applyFont="1" applyFill="1" applyBorder="1" applyAlignment="1">
      <alignment horizontal="center" vertical="center"/>
    </xf>
    <xf numFmtId="43" fontId="5" fillId="0" borderId="1" xfId="0" applyNumberFormat="1" applyFont="1" applyFill="1" applyBorder="1" applyAlignment="1">
      <alignment horizontal="center" vertical="center"/>
    </xf>
    <xf numFmtId="43" fontId="5" fillId="0" borderId="25" xfId="0" applyNumberFormat="1" applyFont="1" applyFill="1" applyBorder="1" applyAlignment="1">
      <alignment horizontal="left"/>
    </xf>
    <xf numFmtId="0" fontId="6" fillId="0" borderId="29" xfId="0" quotePrefix="1" applyFont="1" applyFill="1" applyBorder="1" applyAlignment="1">
      <alignment horizontal="center"/>
    </xf>
    <xf numFmtId="3" fontId="6" fillId="0" borderId="25" xfId="0" applyNumberFormat="1" applyFont="1" applyFill="1" applyBorder="1" applyAlignment="1">
      <alignment horizontal="center" vertical="center"/>
    </xf>
    <xf numFmtId="0" fontId="6" fillId="0" borderId="80" xfId="0" applyFont="1" applyFill="1" applyBorder="1" applyAlignment="1">
      <alignment wrapText="1"/>
    </xf>
    <xf numFmtId="0" fontId="5" fillId="0" borderId="70" xfId="0" applyFont="1" applyFill="1" applyBorder="1" applyAlignment="1">
      <alignment horizontal="center" wrapText="1"/>
    </xf>
    <xf numFmtId="0" fontId="6" fillId="0" borderId="69" xfId="0" applyFont="1" applyFill="1" applyBorder="1" applyAlignment="1">
      <alignment wrapText="1"/>
    </xf>
    <xf numFmtId="0" fontId="6" fillId="0" borderId="70" xfId="0" applyFont="1" applyFill="1" applyBorder="1" applyAlignment="1">
      <alignment wrapText="1"/>
    </xf>
    <xf numFmtId="0" fontId="6" fillId="0" borderId="68" xfId="0" applyFont="1" applyFill="1" applyBorder="1" applyAlignment="1">
      <alignment wrapText="1"/>
    </xf>
    <xf numFmtId="43" fontId="5" fillId="0" borderId="71" xfId="0" applyNumberFormat="1" applyFont="1" applyFill="1" applyBorder="1" applyAlignment="1">
      <alignment horizontal="right" vertical="center"/>
    </xf>
    <xf numFmtId="43" fontId="5" fillId="0" borderId="64" xfId="0" applyNumberFormat="1" applyFont="1" applyFill="1" applyBorder="1" applyAlignment="1">
      <alignment horizontal="right" vertical="center"/>
    </xf>
    <xf numFmtId="0" fontId="6" fillId="0" borderId="73" xfId="0" applyFont="1" applyFill="1" applyBorder="1" applyAlignment="1">
      <alignment wrapText="1"/>
    </xf>
    <xf numFmtId="0" fontId="6" fillId="0" borderId="72" xfId="0" applyFont="1" applyFill="1" applyBorder="1" applyAlignment="1">
      <alignment wrapText="1"/>
    </xf>
    <xf numFmtId="0" fontId="6" fillId="0" borderId="67" xfId="0" applyFont="1" applyFill="1" applyBorder="1" applyAlignment="1">
      <alignment wrapText="1"/>
    </xf>
    <xf numFmtId="43" fontId="6" fillId="0" borderId="63" xfId="0" applyNumberFormat="1" applyFont="1" applyFill="1" applyBorder="1" applyAlignment="1">
      <alignment horizontal="right"/>
    </xf>
    <xf numFmtId="172" fontId="6" fillId="0" borderId="25" xfId="0" quotePrefix="1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center"/>
    </xf>
    <xf numFmtId="164" fontId="6" fillId="0" borderId="25" xfId="0" applyNumberFormat="1" applyFont="1" applyFill="1" applyBorder="1" applyAlignment="1">
      <alignment vertical="center"/>
    </xf>
    <xf numFmtId="172" fontId="6" fillId="0" borderId="25" xfId="0" applyNumberFormat="1" applyFont="1" applyFill="1" applyBorder="1" applyAlignment="1">
      <alignment horizontal="center" vertical="center"/>
    </xf>
    <xf numFmtId="49" fontId="6" fillId="0" borderId="1" xfId="0" quotePrefix="1" applyNumberFormat="1" applyFont="1" applyFill="1" applyBorder="1" applyAlignment="1">
      <alignment horizontal="left" vertical="center"/>
    </xf>
    <xf numFmtId="0" fontId="5" fillId="0" borderId="62" xfId="0" applyFont="1" applyFill="1" applyBorder="1" applyAlignment="1">
      <alignment horizontal="center"/>
    </xf>
    <xf numFmtId="0" fontId="5" fillId="0" borderId="60" xfId="0" applyFont="1" applyFill="1" applyBorder="1" applyAlignment="1">
      <alignment horizontal="center"/>
    </xf>
    <xf numFmtId="43" fontId="5" fillId="0" borderId="60" xfId="0" applyNumberFormat="1" applyFont="1" applyFill="1" applyBorder="1" applyAlignment="1">
      <alignment horizontal="right"/>
    </xf>
    <xf numFmtId="43" fontId="5" fillId="0" borderId="61" xfId="0" applyNumberFormat="1" applyFont="1" applyFill="1" applyBorder="1" applyAlignment="1">
      <alignment horizontal="center"/>
    </xf>
    <xf numFmtId="43" fontId="5" fillId="0" borderId="60" xfId="0" applyNumberFormat="1" applyFont="1" applyFill="1" applyBorder="1" applyAlignment="1">
      <alignment horizontal="left" vertical="center"/>
    </xf>
    <xf numFmtId="43" fontId="5" fillId="0" borderId="61" xfId="0" applyNumberFormat="1" applyFont="1" applyFill="1" applyBorder="1" applyAlignment="1">
      <alignment horizontal="right" vertical="center"/>
    </xf>
    <xf numFmtId="43" fontId="5" fillId="0" borderId="60" xfId="0" applyNumberFormat="1" applyFont="1" applyFill="1" applyBorder="1" applyAlignment="1">
      <alignment horizontal="right" vertical="center"/>
    </xf>
    <xf numFmtId="0" fontId="6" fillId="0" borderId="60" xfId="0" applyFont="1" applyFill="1" applyBorder="1" applyAlignment="1">
      <alignment horizontal="left"/>
    </xf>
    <xf numFmtId="0" fontId="5" fillId="0" borderId="24" xfId="0" applyFont="1" applyFill="1" applyBorder="1" applyAlignment="1">
      <alignment horizontal="center"/>
    </xf>
    <xf numFmtId="43" fontId="5" fillId="0" borderId="17" xfId="0" applyNumberFormat="1" applyFont="1" applyFill="1" applyBorder="1" applyAlignment="1">
      <alignment horizontal="center"/>
    </xf>
    <xf numFmtId="43" fontId="5" fillId="0" borderId="24" xfId="0" applyNumberFormat="1" applyFont="1" applyFill="1" applyBorder="1" applyAlignment="1">
      <alignment horizontal="left"/>
    </xf>
    <xf numFmtId="43" fontId="5" fillId="0" borderId="17" xfId="0" applyNumberFormat="1" applyFont="1" applyFill="1" applyBorder="1" applyAlignment="1">
      <alignment horizontal="right"/>
    </xf>
    <xf numFmtId="0" fontId="6" fillId="0" borderId="24" xfId="0" applyFont="1" applyFill="1" applyBorder="1" applyAlignment="1">
      <alignment horizontal="left"/>
    </xf>
    <xf numFmtId="0" fontId="5" fillId="0" borderId="0" xfId="0" applyFont="1" applyFill="1"/>
    <xf numFmtId="43" fontId="6" fillId="0" borderId="0" xfId="0" applyNumberFormat="1" applyFont="1" applyFill="1" applyAlignment="1">
      <alignment horizontal="left"/>
    </xf>
    <xf numFmtId="43" fontId="4" fillId="0" borderId="47" xfId="0" applyNumberFormat="1" applyFont="1" applyFill="1" applyBorder="1" applyAlignment="1">
      <alignment horizontal="center" vertical="center"/>
    </xf>
    <xf numFmtId="43" fontId="4" fillId="0" borderId="26" xfId="0" applyNumberFormat="1" applyFont="1" applyFill="1" applyBorder="1" applyAlignment="1">
      <alignment horizontal="center"/>
    </xf>
    <xf numFmtId="43" fontId="4" fillId="0" borderId="52" xfId="0" applyNumberFormat="1" applyFont="1" applyFill="1" applyBorder="1" applyAlignment="1">
      <alignment vertical="center"/>
    </xf>
    <xf numFmtId="43" fontId="5" fillId="0" borderId="29" xfId="0" applyNumberFormat="1" applyFont="1" applyFill="1" applyBorder="1" applyAlignment="1">
      <alignment horizontal="left" vertical="center"/>
    </xf>
    <xf numFmtId="43" fontId="5" fillId="0" borderId="57" xfId="0" applyNumberFormat="1" applyFont="1" applyFill="1" applyBorder="1" applyAlignment="1">
      <alignment horizontal="right" vertical="center"/>
    </xf>
    <xf numFmtId="43" fontId="6" fillId="0" borderId="29" xfId="0" applyNumberFormat="1" applyFont="1" applyFill="1" applyBorder="1" applyAlignment="1">
      <alignment horizontal="center" vertical="center"/>
    </xf>
    <xf numFmtId="43" fontId="6" fillId="0" borderId="64" xfId="0" applyNumberFormat="1" applyFont="1" applyFill="1" applyBorder="1" applyAlignment="1">
      <alignment horizontal="right"/>
    </xf>
    <xf numFmtId="43" fontId="6" fillId="0" borderId="57" xfId="0" applyNumberFormat="1" applyFont="1" applyFill="1" applyBorder="1" applyAlignment="1">
      <alignment horizontal="center" vertical="center"/>
    </xf>
    <xf numFmtId="164" fontId="2" fillId="0" borderId="29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59" xfId="0" applyNumberFormat="1" applyFont="1" applyFill="1" applyBorder="1"/>
    <xf numFmtId="0" fontId="20" fillId="0" borderId="0" xfId="0" applyFont="1" applyFill="1" applyAlignment="1">
      <alignment horizontal="right"/>
    </xf>
    <xf numFmtId="0" fontId="16" fillId="0" borderId="0" xfId="0" applyFont="1" applyFill="1"/>
    <xf numFmtId="0" fontId="7" fillId="0" borderId="0" xfId="0" applyFont="1" applyFill="1"/>
    <xf numFmtId="0" fontId="19" fillId="0" borderId="1" xfId="0" applyFont="1" applyFill="1" applyBorder="1"/>
    <xf numFmtId="43" fontId="19" fillId="0" borderId="1" xfId="0" applyNumberFormat="1" applyFont="1" applyFill="1" applyBorder="1"/>
    <xf numFmtId="0" fontId="19" fillId="0" borderId="1" xfId="0" applyFont="1" applyFill="1" applyBorder="1" applyAlignment="1">
      <alignment horizontal="center"/>
    </xf>
    <xf numFmtId="0" fontId="22" fillId="0" borderId="1" xfId="0" applyFont="1" applyFill="1" applyBorder="1"/>
    <xf numFmtId="0" fontId="20" fillId="0" borderId="1" xfId="0" applyFont="1" applyFill="1" applyBorder="1" applyAlignment="1">
      <alignment horizontal="left"/>
    </xf>
    <xf numFmtId="43" fontId="19" fillId="0" borderId="1" xfId="0" applyNumberFormat="1" applyFont="1" applyFill="1" applyBorder="1" applyAlignment="1">
      <alignment horizontal="right"/>
    </xf>
    <xf numFmtId="43" fontId="19" fillId="0" borderId="1" xfId="0" applyNumberFormat="1" applyFont="1" applyFill="1" applyBorder="1" applyAlignment="1">
      <alignment horizontal="left"/>
    </xf>
    <xf numFmtId="43" fontId="16" fillId="0" borderId="0" xfId="0" applyNumberFormat="1" applyFont="1" applyFill="1"/>
    <xf numFmtId="0" fontId="20" fillId="0" borderId="0" xfId="0" applyFont="1" applyFill="1"/>
    <xf numFmtId="0" fontId="19" fillId="0" borderId="45" xfId="0" applyFont="1" applyFill="1" applyBorder="1"/>
    <xf numFmtId="43" fontId="19" fillId="0" borderId="45" xfId="0" applyNumberFormat="1" applyFont="1" applyFill="1" applyBorder="1"/>
    <xf numFmtId="0" fontId="19" fillId="0" borderId="45" xfId="0" applyFont="1" applyFill="1" applyBorder="1" applyAlignment="1">
      <alignment horizontal="center"/>
    </xf>
    <xf numFmtId="0" fontId="20" fillId="0" borderId="45" xfId="0" applyFont="1" applyFill="1" applyBorder="1"/>
    <xf numFmtId="0" fontId="22" fillId="0" borderId="45" xfId="0" applyFont="1" applyFill="1" applyBorder="1" applyAlignment="1">
      <alignment horizontal="right"/>
    </xf>
    <xf numFmtId="164" fontId="22" fillId="0" borderId="47" xfId="0" applyNumberFormat="1" applyFont="1" applyFill="1" applyBorder="1" applyAlignment="1">
      <alignment horizontal="center" vertical="center"/>
    </xf>
    <xf numFmtId="0" fontId="16" fillId="0" borderId="44" xfId="0" applyFont="1" applyFill="1" applyBorder="1"/>
    <xf numFmtId="164" fontId="22" fillId="0" borderId="26" xfId="0" applyNumberFormat="1" applyFont="1" applyFill="1" applyBorder="1" applyAlignment="1">
      <alignment horizontal="center" vertical="center"/>
    </xf>
    <xf numFmtId="4" fontId="22" fillId="0" borderId="26" xfId="0" applyNumberFormat="1" applyFont="1" applyFill="1" applyBorder="1" applyAlignment="1">
      <alignment horizontal="center" vertical="center"/>
    </xf>
    <xf numFmtId="164" fontId="22" fillId="0" borderId="52" xfId="0" applyNumberFormat="1" applyFont="1" applyFill="1" applyBorder="1" applyAlignment="1">
      <alignment vertical="center"/>
    </xf>
    <xf numFmtId="0" fontId="19" fillId="0" borderId="27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vertical="center"/>
    </xf>
    <xf numFmtId="43" fontId="20" fillId="0" borderId="24" xfId="0" applyNumberFormat="1" applyFont="1" applyFill="1" applyBorder="1" applyAlignment="1">
      <alignment horizontal="right" vertical="center"/>
    </xf>
    <xf numFmtId="43" fontId="20" fillId="0" borderId="17" xfId="0" applyNumberFormat="1" applyFont="1" applyFill="1" applyBorder="1" applyAlignment="1">
      <alignment horizontal="center" vertical="center"/>
    </xf>
    <xf numFmtId="164" fontId="19" fillId="0" borderId="24" xfId="0" applyNumberFormat="1" applyFont="1" applyFill="1" applyBorder="1" applyAlignment="1">
      <alignment horizontal="right" vertical="center"/>
    </xf>
    <xf numFmtId="43" fontId="20" fillId="0" borderId="17" xfId="0" applyNumberFormat="1" applyFont="1" applyFill="1" applyBorder="1" applyAlignment="1">
      <alignment horizontal="right" vertical="center"/>
    </xf>
    <xf numFmtId="164" fontId="20" fillId="0" borderId="24" xfId="0" applyNumberFormat="1" applyFont="1" applyFill="1" applyBorder="1" applyAlignment="1">
      <alignment horizontal="right" vertical="center"/>
    </xf>
    <xf numFmtId="43" fontId="20" fillId="0" borderId="54" xfId="0" applyNumberFormat="1" applyFont="1" applyFill="1" applyBorder="1" applyAlignment="1">
      <alignment horizontal="right" vertical="center"/>
    </xf>
    <xf numFmtId="43" fontId="20" fillId="0" borderId="24" xfId="0" applyNumberFormat="1" applyFont="1" applyFill="1" applyBorder="1" applyAlignment="1">
      <alignment horizontal="left" vertical="center"/>
    </xf>
    <xf numFmtId="0" fontId="20" fillId="0" borderId="28" xfId="0" applyFont="1" applyFill="1" applyBorder="1"/>
    <xf numFmtId="0" fontId="20" fillId="0" borderId="24" xfId="0" applyFont="1" applyFill="1" applyBorder="1"/>
    <xf numFmtId="0" fontId="16" fillId="0" borderId="24" xfId="0" applyFont="1" applyFill="1" applyBorder="1"/>
    <xf numFmtId="0" fontId="20" fillId="0" borderId="29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center"/>
    </xf>
    <xf numFmtId="43" fontId="20" fillId="0" borderId="25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19" fillId="0" borderId="25" xfId="0" applyNumberFormat="1" applyFont="1" applyFill="1" applyBorder="1" applyAlignment="1">
      <alignment horizontal="center" vertical="center"/>
    </xf>
    <xf numFmtId="43" fontId="20" fillId="0" borderId="1" xfId="0" applyNumberFormat="1" applyFont="1" applyFill="1" applyBorder="1" applyAlignment="1">
      <alignment horizontal="right" vertical="center"/>
    </xf>
    <xf numFmtId="43" fontId="20" fillId="0" borderId="29" xfId="0" applyNumberFormat="1" applyFont="1" applyFill="1" applyBorder="1" applyAlignment="1">
      <alignment horizontal="right" vertical="center"/>
    </xf>
    <xf numFmtId="43" fontId="20" fillId="0" borderId="25" xfId="0" applyNumberFormat="1" applyFont="1" applyFill="1" applyBorder="1" applyAlignment="1">
      <alignment horizontal="right" vertical="center"/>
    </xf>
    <xf numFmtId="43" fontId="20" fillId="0" borderId="25" xfId="0" applyNumberFormat="1" applyFont="1" applyFill="1" applyBorder="1" applyAlignment="1">
      <alignment horizontal="left" vertical="center"/>
    </xf>
    <xf numFmtId="164" fontId="20" fillId="0" borderId="0" xfId="0" applyNumberFormat="1" applyFont="1" applyFill="1"/>
    <xf numFmtId="164" fontId="19" fillId="0" borderId="25" xfId="0" applyNumberFormat="1" applyFont="1" applyFill="1" applyBorder="1" applyAlignment="1">
      <alignment vertical="center"/>
    </xf>
    <xf numFmtId="164" fontId="20" fillId="0" borderId="25" xfId="0" applyNumberFormat="1" applyFont="1" applyFill="1" applyBorder="1" applyAlignment="1">
      <alignment horizontal="left" vertical="center"/>
    </xf>
    <xf numFmtId="43" fontId="20" fillId="0" borderId="29" xfId="0" applyNumberFormat="1" applyFont="1" applyFill="1" applyBorder="1" applyAlignment="1">
      <alignment horizontal="left" vertical="center"/>
    </xf>
    <xf numFmtId="175" fontId="20" fillId="0" borderId="29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43" fontId="20" fillId="0" borderId="1" xfId="0" applyNumberFormat="1" applyFont="1" applyFill="1" applyBorder="1" applyAlignment="1">
      <alignment horizontal="center" vertical="center"/>
    </xf>
    <xf numFmtId="164" fontId="20" fillId="0" borderId="25" xfId="0" applyNumberFormat="1" applyFont="1" applyFill="1" applyBorder="1" applyAlignment="1">
      <alignment horizontal="right" vertical="center"/>
    </xf>
    <xf numFmtId="0" fontId="20" fillId="0" borderId="59" xfId="0" applyFont="1" applyFill="1" applyBorder="1"/>
    <xf numFmtId="0" fontId="16" fillId="0" borderId="59" xfId="0" applyFont="1" applyFill="1" applyBorder="1"/>
    <xf numFmtId="0" fontId="19" fillId="0" borderId="25" xfId="0" applyFont="1" applyFill="1" applyBorder="1" applyAlignment="1">
      <alignment horizontal="center" vertical="center"/>
    </xf>
    <xf numFmtId="43" fontId="19" fillId="0" borderId="25" xfId="0" applyNumberFormat="1" applyFont="1" applyFill="1" applyBorder="1" applyAlignment="1">
      <alignment horizontal="center" vertical="center"/>
    </xf>
    <xf numFmtId="164" fontId="20" fillId="0" borderId="59" xfId="0" applyNumberFormat="1" applyFont="1" applyFill="1" applyBorder="1"/>
    <xf numFmtId="0" fontId="19" fillId="0" borderId="29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164" fontId="19" fillId="0" borderId="24" xfId="0" applyNumberFormat="1" applyFont="1" applyFill="1" applyBorder="1" applyAlignment="1">
      <alignment horizontal="center" vertical="center"/>
    </xf>
    <xf numFmtId="43" fontId="19" fillId="0" borderId="24" xfId="0" applyNumberFormat="1" applyFont="1" applyFill="1" applyBorder="1" applyAlignment="1">
      <alignment horizontal="center" vertical="center"/>
    </xf>
    <xf numFmtId="0" fontId="19" fillId="0" borderId="25" xfId="0" applyFont="1" applyFill="1" applyBorder="1" applyAlignment="1">
      <alignment horizontal="left" vertical="top"/>
    </xf>
    <xf numFmtId="164" fontId="19" fillId="0" borderId="24" xfId="0" applyNumberFormat="1" applyFont="1" applyFill="1" applyBorder="1" applyAlignment="1">
      <alignment vertical="center"/>
    </xf>
    <xf numFmtId="43" fontId="20" fillId="0" borderId="1" xfId="0" applyNumberFormat="1" applyFont="1" applyFill="1" applyBorder="1" applyAlignment="1">
      <alignment horizontal="right"/>
    </xf>
    <xf numFmtId="164" fontId="20" fillId="0" borderId="25" xfId="0" applyNumberFormat="1" applyFont="1" applyFill="1" applyBorder="1" applyAlignment="1">
      <alignment horizontal="right"/>
    </xf>
    <xf numFmtId="43" fontId="20" fillId="0" borderId="30" xfId="0" applyNumberFormat="1" applyFont="1" applyFill="1" applyBorder="1" applyAlignment="1">
      <alignment horizontal="left" vertical="center"/>
    </xf>
    <xf numFmtId="164" fontId="23" fillId="0" borderId="59" xfId="0" applyNumberFormat="1" applyFont="1" applyFill="1" applyBorder="1"/>
    <xf numFmtId="0" fontId="20" fillId="0" borderId="29" xfId="0" applyFont="1" applyFill="1" applyBorder="1" applyAlignment="1">
      <alignment horizontal="left" vertical="center"/>
    </xf>
    <xf numFmtId="164" fontId="23" fillId="0" borderId="0" xfId="0" applyNumberFormat="1" applyFont="1" applyFill="1"/>
    <xf numFmtId="0" fontId="19" fillId="0" borderId="60" xfId="0" applyFont="1" applyFill="1" applyBorder="1" applyAlignment="1">
      <alignment horizontal="center" vertical="center"/>
    </xf>
    <xf numFmtId="0" fontId="19" fillId="0" borderId="62" xfId="0" applyFont="1" applyFill="1" applyBorder="1" applyAlignment="1">
      <alignment horizontal="center" vertical="center"/>
    </xf>
    <xf numFmtId="43" fontId="19" fillId="0" borderId="60" xfId="0" applyNumberFormat="1" applyFont="1" applyFill="1" applyBorder="1" applyAlignment="1">
      <alignment horizontal="center" vertical="center"/>
    </xf>
    <xf numFmtId="164" fontId="19" fillId="0" borderId="60" xfId="0" applyNumberFormat="1" applyFont="1" applyFill="1" applyBorder="1" applyAlignment="1">
      <alignment horizontal="center" vertical="center"/>
    </xf>
    <xf numFmtId="0" fontId="20" fillId="0" borderId="60" xfId="0" applyFont="1" applyFill="1" applyBorder="1" applyAlignment="1">
      <alignment horizontal="left" vertical="center"/>
    </xf>
    <xf numFmtId="0" fontId="20" fillId="0" borderId="24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center"/>
    </xf>
    <xf numFmtId="164" fontId="16" fillId="0" borderId="0" xfId="0" applyNumberFormat="1" applyFont="1" applyFill="1"/>
    <xf numFmtId="0" fontId="16" fillId="0" borderId="0" xfId="0" applyFont="1" applyFill="1" applyAlignment="1">
      <alignment horizontal="left"/>
    </xf>
    <xf numFmtId="0" fontId="20" fillId="0" borderId="1" xfId="0" applyFont="1" applyFill="1" applyBorder="1"/>
    <xf numFmtId="43" fontId="20" fillId="0" borderId="0" xfId="0" applyNumberFormat="1" applyFont="1" applyFill="1"/>
    <xf numFmtId="0" fontId="19" fillId="0" borderId="45" xfId="0" applyFont="1" applyFill="1" applyBorder="1" applyAlignment="1">
      <alignment horizontal="right"/>
    </xf>
    <xf numFmtId="164" fontId="19" fillId="0" borderId="47" xfId="0" applyNumberFormat="1" applyFont="1" applyFill="1" applyBorder="1" applyAlignment="1">
      <alignment horizontal="center" vertical="center"/>
    </xf>
    <xf numFmtId="0" fontId="20" fillId="0" borderId="44" xfId="0" applyFont="1" applyFill="1" applyBorder="1"/>
    <xf numFmtId="43" fontId="19" fillId="0" borderId="26" xfId="0" applyNumberFormat="1" applyFont="1" applyFill="1" applyBorder="1" applyAlignment="1">
      <alignment horizontal="center" vertical="center"/>
    </xf>
    <xf numFmtId="4" fontId="19" fillId="0" borderId="26" xfId="0" applyNumberFormat="1" applyFont="1" applyFill="1" applyBorder="1" applyAlignment="1">
      <alignment horizontal="center" vertical="center"/>
    </xf>
    <xf numFmtId="164" fontId="19" fillId="0" borderId="52" xfId="0" applyNumberFormat="1" applyFont="1" applyFill="1" applyBorder="1" applyAlignment="1">
      <alignment vertical="center"/>
    </xf>
    <xf numFmtId="0" fontId="19" fillId="0" borderId="58" xfId="0" applyFont="1" applyFill="1" applyBorder="1" applyAlignment="1">
      <alignment horizontal="center" vertical="center"/>
    </xf>
    <xf numFmtId="0" fontId="19" fillId="0" borderId="25" xfId="0" applyFont="1" applyFill="1" applyBorder="1" applyAlignment="1">
      <alignment vertical="top"/>
    </xf>
    <xf numFmtId="43" fontId="20" fillId="0" borderId="54" xfId="0" applyNumberFormat="1" applyFont="1" applyFill="1" applyBorder="1" applyAlignment="1">
      <alignment horizontal="right"/>
    </xf>
    <xf numFmtId="43" fontId="19" fillId="0" borderId="54" xfId="0" applyNumberFormat="1" applyFont="1" applyFill="1" applyBorder="1" applyAlignment="1">
      <alignment horizontal="right"/>
    </xf>
    <xf numFmtId="43" fontId="20" fillId="0" borderId="54" xfId="0" applyNumberFormat="1" applyFont="1" applyFill="1" applyBorder="1" applyAlignment="1">
      <alignment horizontal="left" vertical="center"/>
    </xf>
    <xf numFmtId="43" fontId="20" fillId="0" borderId="24" xfId="0" applyNumberFormat="1" applyFont="1" applyFill="1" applyBorder="1" applyAlignment="1">
      <alignment horizontal="right"/>
    </xf>
    <xf numFmtId="43" fontId="19" fillId="0" borderId="24" xfId="0" applyNumberFormat="1" applyFont="1" applyFill="1" applyBorder="1" applyAlignment="1">
      <alignment horizontal="right"/>
    </xf>
    <xf numFmtId="0" fontId="20" fillId="0" borderId="12" xfId="0" applyFont="1" applyFill="1" applyBorder="1"/>
    <xf numFmtId="0" fontId="20" fillId="0" borderId="27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vertical="top"/>
    </xf>
    <xf numFmtId="164" fontId="20" fillId="0" borderId="12" xfId="0" applyNumberFormat="1" applyFont="1" applyFill="1" applyBorder="1"/>
    <xf numFmtId="43" fontId="20" fillId="0" borderId="25" xfId="0" applyNumberFormat="1" applyFont="1" applyFill="1" applyBorder="1" applyAlignment="1">
      <alignment horizontal="right"/>
    </xf>
    <xf numFmtId="0" fontId="19" fillId="0" borderId="24" xfId="0" applyFont="1" applyFill="1" applyBorder="1"/>
    <xf numFmtId="175" fontId="20" fillId="0" borderId="25" xfId="0" applyNumberFormat="1" applyFont="1" applyFill="1" applyBorder="1" applyAlignment="1">
      <alignment horizontal="center" vertical="center"/>
    </xf>
    <xf numFmtId="2" fontId="20" fillId="0" borderId="25" xfId="0" applyNumberFormat="1" applyFont="1" applyFill="1" applyBorder="1" applyAlignment="1">
      <alignment horizontal="center" vertical="center"/>
    </xf>
    <xf numFmtId="43" fontId="19" fillId="0" borderId="25" xfId="0" applyNumberFormat="1" applyFont="1" applyFill="1" applyBorder="1" applyAlignment="1">
      <alignment horizontal="right" vertical="center"/>
    </xf>
    <xf numFmtId="43" fontId="19" fillId="0" borderId="1" xfId="0" applyNumberFormat="1" applyFont="1" applyFill="1" applyBorder="1" applyAlignment="1">
      <alignment horizontal="center" vertical="center"/>
    </xf>
    <xf numFmtId="43" fontId="19" fillId="0" borderId="25" xfId="0" applyNumberFormat="1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/>
    </xf>
    <xf numFmtId="43" fontId="19" fillId="0" borderId="1" xfId="0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left" vertical="top"/>
    </xf>
    <xf numFmtId="43" fontId="19" fillId="0" borderId="25" xfId="0" applyNumberFormat="1" applyFont="1" applyFill="1" applyBorder="1" applyAlignment="1">
      <alignment horizontal="right" vertical="top"/>
    </xf>
    <xf numFmtId="43" fontId="19" fillId="0" borderId="1" xfId="0" applyNumberFormat="1" applyFont="1" applyFill="1" applyBorder="1" applyAlignment="1">
      <alignment horizontal="center" vertical="top"/>
    </xf>
    <xf numFmtId="43" fontId="19" fillId="0" borderId="25" xfId="0" applyNumberFormat="1" applyFont="1" applyFill="1" applyBorder="1" applyAlignment="1">
      <alignment horizontal="left" vertical="top"/>
    </xf>
    <xf numFmtId="43" fontId="19" fillId="0" borderId="1" xfId="0" applyNumberFormat="1" applyFont="1" applyFill="1" applyBorder="1" applyAlignment="1">
      <alignment horizontal="right" vertical="top"/>
    </xf>
    <xf numFmtId="43" fontId="20" fillId="0" borderId="25" xfId="0" applyNumberFormat="1" applyFont="1" applyFill="1" applyBorder="1" applyAlignment="1">
      <alignment horizontal="left" vertical="top"/>
    </xf>
    <xf numFmtId="0" fontId="20" fillId="0" borderId="1" xfId="0" applyFont="1" applyFill="1" applyBorder="1" applyAlignment="1">
      <alignment vertical="top"/>
    </xf>
    <xf numFmtId="43" fontId="20" fillId="0" borderId="25" xfId="0" applyNumberFormat="1" applyFont="1" applyFill="1" applyBorder="1" applyAlignment="1">
      <alignment horizontal="center" vertical="top"/>
    </xf>
    <xf numFmtId="0" fontId="20" fillId="0" borderId="1" xfId="0" applyFont="1" applyFill="1" applyBorder="1" applyAlignment="1">
      <alignment horizontal="center" vertical="top"/>
    </xf>
    <xf numFmtId="43" fontId="20" fillId="0" borderId="66" xfId="0" applyNumberFormat="1" applyFont="1" applyFill="1" applyBorder="1" applyAlignment="1">
      <alignment horizontal="right" vertical="top"/>
    </xf>
    <xf numFmtId="0" fontId="20" fillId="0" borderId="70" xfId="0" applyFont="1" applyFill="1" applyBorder="1" applyAlignment="1">
      <alignment horizontal="right" vertical="top" wrapText="1"/>
    </xf>
    <xf numFmtId="43" fontId="20" fillId="0" borderId="1" xfId="0" applyNumberFormat="1" applyFont="1" applyFill="1" applyBorder="1" applyAlignment="1">
      <alignment horizontal="right" vertical="top"/>
    </xf>
    <xf numFmtId="43" fontId="20" fillId="0" borderId="25" xfId="0" applyNumberFormat="1" applyFont="1" applyFill="1" applyBorder="1" applyAlignment="1">
      <alignment horizontal="right" vertical="top"/>
    </xf>
    <xf numFmtId="43" fontId="20" fillId="0" borderId="1" xfId="0" applyNumberFormat="1" applyFont="1" applyFill="1" applyBorder="1" applyAlignment="1">
      <alignment horizontal="center" vertical="top"/>
    </xf>
    <xf numFmtId="0" fontId="20" fillId="0" borderId="74" xfId="0" applyFont="1" applyFill="1" applyBorder="1" applyAlignment="1">
      <alignment horizontal="right" vertical="top" wrapText="1"/>
    </xf>
    <xf numFmtId="1" fontId="20" fillId="0" borderId="25" xfId="0" applyNumberFormat="1" applyFont="1" applyFill="1" applyBorder="1" applyAlignment="1">
      <alignment horizontal="center" vertical="center"/>
    </xf>
    <xf numFmtId="0" fontId="20" fillId="0" borderId="74" xfId="0" applyFont="1" applyFill="1" applyBorder="1" applyAlignment="1">
      <alignment vertical="top" wrapText="1"/>
    </xf>
    <xf numFmtId="0" fontId="20" fillId="0" borderId="25" xfId="0" applyFont="1" applyFill="1" applyBorder="1" applyAlignment="1">
      <alignment horizontal="left" vertical="top"/>
    </xf>
    <xf numFmtId="164" fontId="20" fillId="0" borderId="0" xfId="0" applyNumberFormat="1" applyFont="1" applyFill="1" applyAlignment="1">
      <alignment vertical="top"/>
    </xf>
    <xf numFmtId="0" fontId="19" fillId="0" borderId="1" xfId="0" applyFont="1" applyFill="1" applyBorder="1" applyAlignment="1">
      <alignment horizontal="center" vertical="top"/>
    </xf>
    <xf numFmtId="0" fontId="19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0" fillId="0" borderId="13" xfId="0" applyFont="1" applyFill="1" applyBorder="1"/>
    <xf numFmtId="0" fontId="20" fillId="0" borderId="1" xfId="0" applyFont="1" applyFill="1" applyBorder="1" applyAlignment="1">
      <alignment horizontal="left" vertical="top"/>
    </xf>
    <xf numFmtId="0" fontId="19" fillId="0" borderId="13" xfId="0" applyFont="1" applyFill="1" applyBorder="1"/>
    <xf numFmtId="43" fontId="20" fillId="0" borderId="25" xfId="0" applyNumberFormat="1" applyFont="1" applyFill="1" applyBorder="1" applyAlignment="1">
      <alignment vertical="center"/>
    </xf>
    <xf numFmtId="43" fontId="20" fillId="0" borderId="1" xfId="0" applyNumberFormat="1" applyFont="1" applyFill="1" applyBorder="1" applyAlignment="1">
      <alignment vertical="center"/>
    </xf>
    <xf numFmtId="0" fontId="19" fillId="0" borderId="44" xfId="0" applyFont="1" applyFill="1" applyBorder="1"/>
    <xf numFmtId="0" fontId="19" fillId="0" borderId="0" xfId="0" applyFont="1" applyFill="1"/>
    <xf numFmtId="0" fontId="19" fillId="0" borderId="25" xfId="0" applyFont="1" applyFill="1" applyBorder="1" applyAlignment="1">
      <alignment horizontal="center" vertical="top"/>
    </xf>
    <xf numFmtId="43" fontId="20" fillId="0" borderId="30" xfId="0" applyNumberFormat="1" applyFont="1" applyFill="1" applyBorder="1" applyAlignment="1">
      <alignment horizontal="left" vertical="top"/>
    </xf>
    <xf numFmtId="0" fontId="20" fillId="0" borderId="29" xfId="0" applyFont="1" applyFill="1" applyBorder="1" applyAlignment="1">
      <alignment horizontal="left" vertical="top"/>
    </xf>
    <xf numFmtId="0" fontId="24" fillId="0" borderId="25" xfId="0" applyFont="1" applyFill="1" applyBorder="1" applyAlignment="1">
      <alignment horizontal="right" vertical="top"/>
    </xf>
    <xf numFmtId="164" fontId="20" fillId="0" borderId="0" xfId="0" applyNumberFormat="1" applyFont="1" applyFill="1" applyAlignment="1">
      <alignment vertical="center"/>
    </xf>
    <xf numFmtId="176" fontId="20" fillId="0" borderId="1" xfId="0" applyNumberFormat="1" applyFont="1" applyFill="1" applyBorder="1" applyAlignment="1">
      <alignment horizontal="center" vertical="top"/>
    </xf>
    <xf numFmtId="43" fontId="20" fillId="0" borderId="25" xfId="0" applyNumberFormat="1" applyFont="1" applyFill="1" applyBorder="1" applyAlignment="1">
      <alignment vertical="top"/>
    </xf>
    <xf numFmtId="49" fontId="20" fillId="0" borderId="25" xfId="0" applyNumberFormat="1" applyFont="1" applyFill="1" applyBorder="1" applyAlignment="1">
      <alignment vertical="top"/>
    </xf>
    <xf numFmtId="0" fontId="20" fillId="0" borderId="0" xfId="0" applyFont="1" applyFill="1" applyAlignment="1">
      <alignment vertical="center"/>
    </xf>
    <xf numFmtId="43" fontId="19" fillId="0" borderId="66" xfId="0" applyNumberFormat="1" applyFont="1" applyFill="1" applyBorder="1" applyAlignment="1">
      <alignment horizontal="right" vertical="top"/>
    </xf>
    <xf numFmtId="0" fontId="20" fillId="0" borderId="78" xfId="0" applyFont="1" applyFill="1" applyBorder="1" applyAlignment="1">
      <alignment vertical="top" wrapText="1"/>
    </xf>
    <xf numFmtId="49" fontId="20" fillId="0" borderId="25" xfId="0" applyNumberFormat="1" applyFont="1" applyFill="1" applyBorder="1" applyAlignment="1">
      <alignment horizontal="left" vertical="top"/>
    </xf>
    <xf numFmtId="0" fontId="20" fillId="0" borderId="79" xfId="0" applyFont="1" applyFill="1" applyBorder="1" applyAlignment="1">
      <alignment horizontal="right" vertical="top" wrapText="1"/>
    </xf>
    <xf numFmtId="176" fontId="20" fillId="0" borderId="1" xfId="0" applyNumberFormat="1" applyFont="1" applyFill="1" applyBorder="1" applyAlignment="1">
      <alignment horizontal="center" vertical="center"/>
    </xf>
    <xf numFmtId="43" fontId="20" fillId="0" borderId="1" xfId="0" applyNumberFormat="1" applyFont="1" applyFill="1" applyBorder="1"/>
    <xf numFmtId="43" fontId="20" fillId="0" borderId="25" xfId="0" applyNumberFormat="1" applyFont="1" applyFill="1" applyBorder="1"/>
    <xf numFmtId="2" fontId="20" fillId="0" borderId="29" xfId="0" applyNumberFormat="1" applyFont="1" applyFill="1" applyBorder="1" applyAlignment="1">
      <alignment horizontal="center" vertical="center"/>
    </xf>
    <xf numFmtId="43" fontId="20" fillId="0" borderId="30" xfId="0" applyNumberFormat="1" applyFont="1" applyFill="1" applyBorder="1" applyAlignment="1">
      <alignment horizontal="right" vertical="top"/>
    </xf>
    <xf numFmtId="43" fontId="20" fillId="0" borderId="30" xfId="0" applyNumberFormat="1" applyFont="1" applyFill="1" applyBorder="1" applyAlignment="1">
      <alignment horizontal="left"/>
    </xf>
    <xf numFmtId="0" fontId="19" fillId="0" borderId="14" xfId="0" applyFont="1" applyFill="1" applyBorder="1" applyAlignment="1">
      <alignment horizontal="center" vertical="center"/>
    </xf>
    <xf numFmtId="0" fontId="19" fillId="0" borderId="15" xfId="0" applyFont="1" applyFill="1" applyBorder="1" applyAlignment="1">
      <alignment horizontal="center"/>
    </xf>
    <xf numFmtId="43" fontId="19" fillId="0" borderId="15" xfId="0" applyNumberFormat="1" applyFont="1" applyFill="1" applyBorder="1" applyAlignment="1">
      <alignment horizontal="right"/>
    </xf>
    <xf numFmtId="43" fontId="19" fillId="0" borderId="20" xfId="0" applyNumberFormat="1" applyFont="1" applyFill="1" applyBorder="1" applyAlignment="1">
      <alignment horizontal="center"/>
    </xf>
    <xf numFmtId="43" fontId="19" fillId="0" borderId="15" xfId="0" applyNumberFormat="1" applyFont="1" applyFill="1" applyBorder="1" applyAlignment="1">
      <alignment horizontal="left"/>
    </xf>
    <xf numFmtId="43" fontId="19" fillId="0" borderId="20" xfId="0" applyNumberFormat="1" applyFont="1" applyFill="1" applyBorder="1" applyAlignment="1">
      <alignment horizontal="right"/>
    </xf>
    <xf numFmtId="43" fontId="20" fillId="0" borderId="21" xfId="0" applyNumberFormat="1" applyFont="1" applyFill="1" applyBorder="1" applyAlignment="1">
      <alignment horizontal="left"/>
    </xf>
    <xf numFmtId="0" fontId="20" fillId="0" borderId="0" xfId="0" applyFont="1" applyFill="1" applyAlignment="1">
      <alignment horizontal="left"/>
    </xf>
    <xf numFmtId="43" fontId="20" fillId="0" borderId="0" xfId="0" applyNumberFormat="1" applyFont="1" applyFill="1" applyAlignment="1">
      <alignment horizontal="left"/>
    </xf>
    <xf numFmtId="43" fontId="20" fillId="0" borderId="57" xfId="0" applyNumberFormat="1" applyFont="1" applyFill="1" applyBorder="1" applyAlignment="1">
      <alignment horizontal="right" vertical="top"/>
    </xf>
    <xf numFmtId="0" fontId="20" fillId="0" borderId="75" xfId="0" applyFont="1" applyFill="1" applyBorder="1" applyAlignment="1">
      <alignment horizontal="right" vertical="top" wrapText="1"/>
    </xf>
    <xf numFmtId="0" fontId="20" fillId="0" borderId="76" xfId="0" applyFont="1" applyFill="1" applyBorder="1" applyAlignment="1">
      <alignment horizontal="right" vertical="top" wrapText="1"/>
    </xf>
    <xf numFmtId="0" fontId="20" fillId="0" borderId="77" xfId="0" applyFont="1" applyFill="1" applyBorder="1" applyAlignment="1">
      <alignment horizontal="right" vertical="top" wrapText="1"/>
    </xf>
    <xf numFmtId="43" fontId="20" fillId="0" borderId="64" xfId="0" applyNumberFormat="1" applyFont="1" applyFill="1" applyBorder="1" applyAlignment="1">
      <alignment horizontal="right" vertical="top"/>
    </xf>
    <xf numFmtId="0" fontId="19" fillId="0" borderId="22" xfId="0" applyFont="1" applyFill="1" applyBorder="1"/>
    <xf numFmtId="0" fontId="19" fillId="0" borderId="22" xfId="0" applyFont="1" applyFill="1" applyBorder="1" applyAlignment="1">
      <alignment horizontal="right"/>
    </xf>
    <xf numFmtId="0" fontId="20" fillId="0" borderId="17" xfId="0" applyFont="1" applyFill="1" applyBorder="1"/>
    <xf numFmtId="0" fontId="20" fillId="0" borderId="22" xfId="0" applyFont="1" applyFill="1" applyBorder="1"/>
    <xf numFmtId="0" fontId="19" fillId="0" borderId="1" xfId="0" applyFont="1" applyFill="1" applyBorder="1" applyAlignment="1">
      <alignment horizontal="right"/>
    </xf>
    <xf numFmtId="171" fontId="19" fillId="0" borderId="0" xfId="0" applyNumberFormat="1" applyFont="1" applyFill="1"/>
    <xf numFmtId="0" fontId="19" fillId="0" borderId="0" xfId="0" applyFont="1" applyFill="1" applyAlignment="1">
      <alignment horizontal="center"/>
    </xf>
    <xf numFmtId="0" fontId="19" fillId="0" borderId="56" xfId="0" applyFont="1" applyFill="1" applyBorder="1" applyAlignment="1">
      <alignment horizontal="right"/>
    </xf>
    <xf numFmtId="4" fontId="19" fillId="0" borderId="26" xfId="0" applyNumberFormat="1" applyFont="1" applyFill="1" applyBorder="1" applyAlignment="1">
      <alignment horizontal="center"/>
    </xf>
    <xf numFmtId="164" fontId="19" fillId="0" borderId="52" xfId="0" applyNumberFormat="1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/>
    </xf>
    <xf numFmtId="4" fontId="19" fillId="0" borderId="27" xfId="0" applyNumberFormat="1" applyFont="1" applyFill="1" applyBorder="1" applyAlignment="1">
      <alignment vertical="center"/>
    </xf>
    <xf numFmtId="4" fontId="19" fillId="0" borderId="17" xfId="0" applyNumberFormat="1" applyFont="1" applyFill="1" applyBorder="1" applyAlignment="1">
      <alignment horizontal="center" vertical="center"/>
    </xf>
    <xf numFmtId="3" fontId="19" fillId="0" borderId="54" xfId="0" applyNumberFormat="1" applyFont="1" applyFill="1" applyBorder="1" applyAlignment="1">
      <alignment horizontal="right"/>
    </xf>
    <xf numFmtId="43" fontId="20" fillId="0" borderId="17" xfId="0" applyNumberFormat="1" applyFont="1" applyFill="1" applyBorder="1" applyAlignment="1">
      <alignment horizontal="right"/>
    </xf>
    <xf numFmtId="0" fontId="20" fillId="0" borderId="30" xfId="0" applyFont="1" applyFill="1" applyBorder="1"/>
    <xf numFmtId="0" fontId="20" fillId="0" borderId="25" xfId="0" applyFont="1" applyFill="1" applyBorder="1"/>
    <xf numFmtId="0" fontId="20" fillId="0" borderId="25" xfId="0" applyFont="1" applyFill="1" applyBorder="1" applyAlignment="1">
      <alignment horizontal="center"/>
    </xf>
    <xf numFmtId="4" fontId="20" fillId="0" borderId="17" xfId="0" applyNumberFormat="1" applyFont="1" applyFill="1" applyBorder="1" applyAlignment="1">
      <alignment vertical="center"/>
    </xf>
    <xf numFmtId="43" fontId="20" fillId="0" borderId="25" xfId="0" applyNumberFormat="1" applyFont="1" applyFill="1" applyBorder="1" applyAlignment="1">
      <alignment horizontal="center"/>
    </xf>
    <xf numFmtId="4" fontId="20" fillId="0" borderId="17" xfId="0" applyNumberFormat="1" applyFont="1" applyFill="1" applyBorder="1" applyAlignment="1">
      <alignment horizontal="center" vertical="center"/>
    </xf>
    <xf numFmtId="3" fontId="20" fillId="0" borderId="25" xfId="0" applyNumberFormat="1" applyFont="1" applyFill="1" applyBorder="1" applyAlignment="1">
      <alignment horizontal="right"/>
    </xf>
    <xf numFmtId="4" fontId="20" fillId="0" borderId="1" xfId="0" applyNumberFormat="1" applyFont="1" applyFill="1" applyBorder="1"/>
    <xf numFmtId="0" fontId="20" fillId="0" borderId="1" xfId="0" applyFont="1" applyFill="1" applyBorder="1" applyAlignment="1">
      <alignment horizontal="center"/>
    </xf>
    <xf numFmtId="3" fontId="20" fillId="0" borderId="25" xfId="0" applyNumberFormat="1" applyFont="1" applyFill="1" applyBorder="1" applyAlignment="1">
      <alignment horizontal="center"/>
    </xf>
    <xf numFmtId="173" fontId="20" fillId="0" borderId="25" xfId="0" applyNumberFormat="1" applyFont="1" applyFill="1" applyBorder="1" applyAlignment="1">
      <alignment horizontal="center"/>
    </xf>
    <xf numFmtId="4" fontId="20" fillId="0" borderId="1" xfId="0" applyNumberFormat="1" applyFont="1" applyFill="1" applyBorder="1" applyAlignment="1">
      <alignment horizontal="left" vertical="center"/>
    </xf>
    <xf numFmtId="4" fontId="20" fillId="0" borderId="1" xfId="0" applyNumberFormat="1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left"/>
    </xf>
    <xf numFmtId="0" fontId="20" fillId="0" borderId="57" xfId="0" applyFont="1" applyFill="1" applyBorder="1"/>
    <xf numFmtId="173" fontId="20" fillId="0" borderId="25" xfId="0" applyNumberFormat="1" applyFont="1" applyFill="1" applyBorder="1" applyAlignment="1">
      <alignment horizontal="right"/>
    </xf>
    <xf numFmtId="0" fontId="19" fillId="0" borderId="25" xfId="0" applyFont="1" applyFill="1" applyBorder="1" applyAlignment="1">
      <alignment horizontal="center"/>
    </xf>
    <xf numFmtId="4" fontId="19" fillId="0" borderId="1" xfId="0" applyNumberFormat="1" applyFont="1" applyFill="1" applyBorder="1" applyAlignment="1">
      <alignment horizontal="center" vertical="center"/>
    </xf>
    <xf numFmtId="173" fontId="19" fillId="0" borderId="25" xfId="0" applyNumberFormat="1" applyFont="1" applyFill="1" applyBorder="1" applyAlignment="1">
      <alignment horizontal="right"/>
    </xf>
    <xf numFmtId="3" fontId="19" fillId="0" borderId="25" xfId="0" applyNumberFormat="1" applyFont="1" applyFill="1" applyBorder="1" applyAlignment="1">
      <alignment horizontal="center"/>
    </xf>
    <xf numFmtId="173" fontId="19" fillId="0" borderId="25" xfId="0" applyNumberFormat="1" applyFont="1" applyFill="1" applyBorder="1" applyAlignment="1">
      <alignment horizontal="center"/>
    </xf>
    <xf numFmtId="43" fontId="19" fillId="0" borderId="25" xfId="0" applyNumberFormat="1" applyFont="1" applyFill="1" applyBorder="1" applyAlignment="1">
      <alignment horizontal="right"/>
    </xf>
    <xf numFmtId="0" fontId="19" fillId="0" borderId="24" xfId="0" applyFont="1" applyFill="1" applyBorder="1" applyAlignment="1">
      <alignment horizontal="left"/>
    </xf>
    <xf numFmtId="0" fontId="20" fillId="0" borderId="25" xfId="0" applyFont="1" applyFill="1" applyBorder="1" applyAlignment="1">
      <alignment horizontal="left"/>
    </xf>
    <xf numFmtId="0" fontId="20" fillId="0" borderId="1" xfId="0" applyFont="1" applyFill="1" applyBorder="1" applyAlignment="1">
      <alignment vertical="center"/>
    </xf>
    <xf numFmtId="164" fontId="20" fillId="0" borderId="25" xfId="0" applyNumberFormat="1" applyFont="1" applyFill="1" applyBorder="1" applyAlignment="1">
      <alignment horizontal="center" vertical="center"/>
    </xf>
    <xf numFmtId="3" fontId="20" fillId="0" borderId="25" xfId="0" applyNumberFormat="1" applyFont="1" applyFill="1" applyBorder="1" applyAlignment="1">
      <alignment horizontal="right" vertical="center"/>
    </xf>
    <xf numFmtId="164" fontId="20" fillId="0" borderId="25" xfId="0" applyNumberFormat="1" applyFont="1" applyFill="1" applyBorder="1" applyAlignment="1">
      <alignment vertical="center"/>
    </xf>
    <xf numFmtId="0" fontId="20" fillId="0" borderId="1" xfId="0" quotePrefix="1" applyFont="1" applyFill="1" applyBorder="1" applyAlignment="1">
      <alignment vertical="center"/>
    </xf>
    <xf numFmtId="174" fontId="20" fillId="0" borderId="25" xfId="0" applyNumberFormat="1" applyFont="1" applyFill="1" applyBorder="1" applyAlignment="1">
      <alignment horizontal="center" vertical="center"/>
    </xf>
    <xf numFmtId="3" fontId="20" fillId="0" borderId="25" xfId="0" applyNumberFormat="1" applyFont="1" applyFill="1" applyBorder="1" applyAlignment="1">
      <alignment vertical="center"/>
    </xf>
    <xf numFmtId="171" fontId="20" fillId="0" borderId="25" xfId="0" applyNumberFormat="1" applyFont="1" applyFill="1" applyBorder="1" applyAlignment="1">
      <alignment vertical="center"/>
    </xf>
    <xf numFmtId="0" fontId="19" fillId="0" borderId="1" xfId="0" quotePrefix="1" applyFont="1" applyFill="1" applyBorder="1" applyAlignment="1">
      <alignment horizontal="center" vertical="center"/>
    </xf>
    <xf numFmtId="174" fontId="19" fillId="0" borderId="25" xfId="0" applyNumberFormat="1" applyFont="1" applyFill="1" applyBorder="1" applyAlignment="1">
      <alignment horizontal="center" vertical="center"/>
    </xf>
    <xf numFmtId="3" fontId="19" fillId="0" borderId="25" xfId="0" applyNumberFormat="1" applyFont="1" applyFill="1" applyBorder="1" applyAlignment="1">
      <alignment vertical="center"/>
    </xf>
    <xf numFmtId="164" fontId="19" fillId="0" borderId="1" xfId="0" applyNumberFormat="1" applyFont="1" applyFill="1" applyBorder="1" applyAlignment="1">
      <alignment vertical="center"/>
    </xf>
    <xf numFmtId="171" fontId="19" fillId="0" borderId="25" xfId="0" applyNumberFormat="1" applyFont="1" applyFill="1" applyBorder="1" applyAlignment="1">
      <alignment vertical="center"/>
    </xf>
    <xf numFmtId="43" fontId="20" fillId="0" borderId="1" xfId="0" applyNumberFormat="1" applyFont="1" applyFill="1" applyBorder="1" applyAlignment="1">
      <alignment horizontal="center"/>
    </xf>
    <xf numFmtId="4" fontId="20" fillId="0" borderId="1" xfId="0" quotePrefix="1" applyNumberFormat="1" applyFont="1" applyFill="1" applyBorder="1" applyAlignment="1">
      <alignment horizontal="left" vertical="center"/>
    </xf>
    <xf numFmtId="174" fontId="20" fillId="0" borderId="25" xfId="0" applyNumberFormat="1" applyFont="1" applyFill="1" applyBorder="1" applyAlignment="1">
      <alignment horizontal="right"/>
    </xf>
    <xf numFmtId="4" fontId="19" fillId="0" borderId="1" xfId="0" quotePrefix="1" applyNumberFormat="1" applyFont="1" applyFill="1" applyBorder="1" applyAlignment="1">
      <alignment horizontal="center" vertical="center"/>
    </xf>
    <xf numFmtId="174" fontId="19" fillId="0" borderId="25" xfId="0" applyNumberFormat="1" applyFont="1" applyFill="1" applyBorder="1" applyAlignment="1">
      <alignment horizontal="right"/>
    </xf>
    <xf numFmtId="43" fontId="19" fillId="0" borderId="1" xfId="0" applyNumberFormat="1" applyFont="1" applyFill="1" applyBorder="1" applyAlignment="1">
      <alignment horizontal="center"/>
    </xf>
    <xf numFmtId="0" fontId="19" fillId="0" borderId="25" xfId="0" applyFont="1" applyFill="1" applyBorder="1" applyAlignment="1">
      <alignment horizontal="left"/>
    </xf>
    <xf numFmtId="0" fontId="19" fillId="0" borderId="60" xfId="0" applyFont="1" applyFill="1" applyBorder="1" applyAlignment="1">
      <alignment horizontal="center"/>
    </xf>
    <xf numFmtId="4" fontId="19" fillId="0" borderId="61" xfId="0" quotePrefix="1" applyNumberFormat="1" applyFont="1" applyFill="1" applyBorder="1" applyAlignment="1">
      <alignment horizontal="center" vertical="center"/>
    </xf>
    <xf numFmtId="43" fontId="19" fillId="0" borderId="60" xfId="0" applyNumberFormat="1" applyFont="1" applyFill="1" applyBorder="1" applyAlignment="1">
      <alignment horizontal="right"/>
    </xf>
    <xf numFmtId="43" fontId="19" fillId="0" borderId="61" xfId="0" applyNumberFormat="1" applyFont="1" applyFill="1" applyBorder="1" applyAlignment="1">
      <alignment horizontal="center"/>
    </xf>
    <xf numFmtId="3" fontId="19" fillId="0" borderId="60" xfId="0" applyNumberFormat="1" applyFont="1" applyFill="1" applyBorder="1" applyAlignment="1">
      <alignment horizontal="right"/>
    </xf>
    <xf numFmtId="164" fontId="19" fillId="0" borderId="60" xfId="0" applyNumberFormat="1" applyFont="1" applyFill="1" applyBorder="1" applyAlignment="1">
      <alignment vertical="center"/>
    </xf>
    <xf numFmtId="171" fontId="19" fillId="0" borderId="60" xfId="0" applyNumberFormat="1" applyFont="1" applyFill="1" applyBorder="1" applyAlignment="1">
      <alignment vertical="center"/>
    </xf>
    <xf numFmtId="0" fontId="19" fillId="0" borderId="54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168" fontId="20" fillId="0" borderId="54" xfId="0" applyNumberFormat="1" applyFont="1" applyFill="1" applyBorder="1" applyAlignment="1">
      <alignment horizontal="right" vertical="center"/>
    </xf>
    <xf numFmtId="0" fontId="16" fillId="0" borderId="12" xfId="0" applyFont="1" applyFill="1" applyBorder="1"/>
    <xf numFmtId="164" fontId="16" fillId="0" borderId="12" xfId="0" applyNumberFormat="1" applyFont="1" applyFill="1" applyBorder="1"/>
    <xf numFmtId="168" fontId="20" fillId="0" borderId="25" xfId="0" applyNumberFormat="1" applyFont="1" applyFill="1" applyBorder="1" applyAlignment="1">
      <alignment horizontal="right" vertical="center"/>
    </xf>
    <xf numFmtId="164" fontId="16" fillId="0" borderId="55" xfId="0" applyNumberFormat="1" applyFont="1" applyFill="1" applyBorder="1"/>
    <xf numFmtId="169" fontId="19" fillId="0" borderId="25" xfId="0" applyNumberFormat="1" applyFont="1" applyFill="1" applyBorder="1" applyAlignment="1">
      <alignment horizontal="center" vertical="center"/>
    </xf>
    <xf numFmtId="4" fontId="20" fillId="0" borderId="25" xfId="0" applyNumberFormat="1" applyFont="1" applyFill="1" applyBorder="1" applyAlignment="1">
      <alignment horizontal="right" vertical="center"/>
    </xf>
    <xf numFmtId="4" fontId="20" fillId="0" borderId="1" xfId="0" applyNumberFormat="1" applyFont="1" applyFill="1" applyBorder="1" applyAlignment="1">
      <alignment vertical="center"/>
    </xf>
    <xf numFmtId="4" fontId="20" fillId="0" borderId="25" xfId="0" applyNumberFormat="1" applyFont="1" applyFill="1" applyBorder="1" applyAlignment="1">
      <alignment vertical="center"/>
    </xf>
    <xf numFmtId="0" fontId="20" fillId="0" borderId="25" xfId="0" applyFont="1" applyFill="1" applyBorder="1" applyAlignment="1">
      <alignment vertical="center"/>
    </xf>
    <xf numFmtId="170" fontId="20" fillId="0" borderId="24" xfId="0" applyNumberFormat="1" applyFont="1" applyFill="1" applyBorder="1" applyAlignment="1">
      <alignment horizontal="center" vertical="center"/>
    </xf>
    <xf numFmtId="49" fontId="20" fillId="0" borderId="17" xfId="0" applyNumberFormat="1" applyFont="1" applyFill="1" applyBorder="1" applyAlignment="1">
      <alignment horizontal="left" vertical="center"/>
    </xf>
    <xf numFmtId="0" fontId="20" fillId="0" borderId="17" xfId="0" applyFont="1" applyFill="1" applyBorder="1" applyAlignment="1">
      <alignment horizontal="center" vertical="center"/>
    </xf>
    <xf numFmtId="43" fontId="20" fillId="0" borderId="1" xfId="0" applyNumberFormat="1" applyFont="1" applyFill="1" applyBorder="1" applyAlignment="1">
      <alignment vertical="top" wrapText="1"/>
    </xf>
    <xf numFmtId="43" fontId="20" fillId="0" borderId="25" xfId="0" applyNumberFormat="1" applyFont="1" applyFill="1" applyBorder="1" applyAlignment="1">
      <alignment vertical="top" wrapText="1"/>
    </xf>
    <xf numFmtId="0" fontId="20" fillId="0" borderId="24" xfId="0" applyFont="1" applyFill="1" applyBorder="1" applyAlignment="1">
      <alignment vertical="center"/>
    </xf>
    <xf numFmtId="169" fontId="20" fillId="0" borderId="25" xfId="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4" fontId="19" fillId="0" borderId="25" xfId="0" applyNumberFormat="1" applyFont="1" applyFill="1" applyBorder="1" applyAlignment="1">
      <alignment horizontal="right" vertical="center"/>
    </xf>
    <xf numFmtId="4" fontId="19" fillId="0" borderId="1" xfId="0" applyNumberFormat="1" applyFont="1" applyFill="1" applyBorder="1" applyAlignment="1">
      <alignment vertical="center"/>
    </xf>
    <xf numFmtId="4" fontId="19" fillId="0" borderId="25" xfId="0" applyNumberFormat="1" applyFont="1" applyFill="1" applyBorder="1" applyAlignment="1">
      <alignment vertical="center"/>
    </xf>
    <xf numFmtId="170" fontId="19" fillId="0" borderId="25" xfId="0" applyNumberFormat="1" applyFont="1" applyFill="1" applyBorder="1" applyAlignment="1">
      <alignment horizontal="center" vertical="center"/>
    </xf>
    <xf numFmtId="164" fontId="19" fillId="0" borderId="12" xfId="0" applyNumberFormat="1" applyFont="1" applyFill="1" applyBorder="1"/>
    <xf numFmtId="170" fontId="20" fillId="0" borderId="25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left" vertical="center"/>
    </xf>
    <xf numFmtId="171" fontId="20" fillId="0" borderId="25" xfId="0" applyNumberFormat="1" applyFont="1" applyFill="1" applyBorder="1" applyAlignment="1">
      <alignment horizontal="center" vertical="center"/>
    </xf>
    <xf numFmtId="172" fontId="20" fillId="0" borderId="25" xfId="0" applyNumberFormat="1" applyFont="1" applyFill="1" applyBorder="1" applyAlignment="1">
      <alignment horizontal="center" vertical="center"/>
    </xf>
    <xf numFmtId="4" fontId="20" fillId="0" borderId="29" xfId="0" applyNumberFormat="1" applyFont="1" applyFill="1" applyBorder="1" applyAlignment="1">
      <alignment vertical="center"/>
    </xf>
    <xf numFmtId="172" fontId="19" fillId="0" borderId="25" xfId="0" applyNumberFormat="1" applyFont="1" applyFill="1" applyBorder="1" applyAlignment="1">
      <alignment horizontal="center" vertical="center"/>
    </xf>
    <xf numFmtId="4" fontId="19" fillId="0" borderId="29" xfId="0" applyNumberFormat="1" applyFont="1" applyFill="1" applyBorder="1" applyAlignment="1">
      <alignment vertical="center"/>
    </xf>
    <xf numFmtId="0" fontId="19" fillId="0" borderId="25" xfId="0" applyFont="1" applyFill="1" applyBorder="1" applyAlignment="1">
      <alignment vertical="center"/>
    </xf>
    <xf numFmtId="0" fontId="22" fillId="0" borderId="0" xfId="0" applyFont="1" applyFill="1"/>
    <xf numFmtId="169" fontId="20" fillId="0" borderId="25" xfId="0" applyNumberFormat="1" applyFont="1" applyFill="1" applyBorder="1" applyAlignment="1">
      <alignment horizontal="right" vertical="center"/>
    </xf>
    <xf numFmtId="49" fontId="19" fillId="0" borderId="1" xfId="0" applyNumberFormat="1" applyFont="1" applyFill="1" applyBorder="1" applyAlignment="1">
      <alignment horizontal="left" vertical="center"/>
    </xf>
    <xf numFmtId="172" fontId="20" fillId="0" borderId="25" xfId="0" quotePrefix="1" applyNumberFormat="1" applyFont="1" applyFill="1" applyBorder="1" applyAlignment="1">
      <alignment horizontal="center" vertical="center"/>
    </xf>
    <xf numFmtId="49" fontId="20" fillId="0" borderId="1" xfId="0" quotePrefix="1" applyNumberFormat="1" applyFont="1" applyFill="1" applyBorder="1" applyAlignment="1">
      <alignment horizontal="left" vertical="center"/>
    </xf>
    <xf numFmtId="3" fontId="20" fillId="0" borderId="25" xfId="0" quotePrefix="1" applyNumberFormat="1" applyFont="1" applyFill="1" applyBorder="1" applyAlignment="1">
      <alignment vertical="center"/>
    </xf>
    <xf numFmtId="3" fontId="20" fillId="0" borderId="25" xfId="0" quotePrefix="1" applyNumberFormat="1" applyFont="1" applyFill="1" applyBorder="1" applyAlignment="1">
      <alignment horizontal="center" vertical="center"/>
    </xf>
    <xf numFmtId="169" fontId="20" fillId="0" borderId="60" xfId="0" applyNumberFormat="1" applyFont="1" applyFill="1" applyBorder="1" applyAlignment="1">
      <alignment horizontal="right" vertical="center"/>
    </xf>
    <xf numFmtId="49" fontId="19" fillId="0" borderId="61" xfId="0" applyNumberFormat="1" applyFont="1" applyFill="1" applyBorder="1" applyAlignment="1">
      <alignment horizontal="center" vertical="center"/>
    </xf>
    <xf numFmtId="4" fontId="19" fillId="0" borderId="60" xfId="0" applyNumberFormat="1" applyFont="1" applyFill="1" applyBorder="1" applyAlignment="1">
      <alignment horizontal="right" vertical="center"/>
    </xf>
    <xf numFmtId="0" fontId="19" fillId="0" borderId="61" xfId="0" applyFont="1" applyFill="1" applyBorder="1" applyAlignment="1">
      <alignment horizontal="center" vertical="center"/>
    </xf>
    <xf numFmtId="4" fontId="19" fillId="0" borderId="61" xfId="0" applyNumberFormat="1" applyFont="1" applyFill="1" applyBorder="1" applyAlignment="1">
      <alignment vertical="center"/>
    </xf>
    <xf numFmtId="4" fontId="19" fillId="0" borderId="60" xfId="0" applyNumberFormat="1" applyFont="1" applyFill="1" applyBorder="1" applyAlignment="1">
      <alignment vertical="center"/>
    </xf>
    <xf numFmtId="0" fontId="20" fillId="0" borderId="60" xfId="0" applyFont="1" applyFill="1" applyBorder="1" applyAlignment="1">
      <alignment vertical="center"/>
    </xf>
    <xf numFmtId="0" fontId="27" fillId="0" borderId="59" xfId="4" applyFont="1" applyAlignment="1">
      <alignment vertical="center"/>
    </xf>
    <xf numFmtId="0" fontId="30" fillId="0" borderId="59" xfId="5" applyFont="1"/>
    <xf numFmtId="0" fontId="31" fillId="0" borderId="59" xfId="4" applyFont="1" applyAlignment="1">
      <alignment horizontal="center" vertical="center"/>
    </xf>
    <xf numFmtId="0" fontId="32" fillId="0" borderId="59" xfId="4" applyFont="1" applyAlignment="1">
      <alignment horizontal="center" vertical="center"/>
    </xf>
    <xf numFmtId="0" fontId="33" fillId="0" borderId="59" xfId="4" applyFont="1" applyAlignment="1">
      <alignment horizontal="left" vertical="center" indent="1"/>
    </xf>
    <xf numFmtId="9" fontId="33" fillId="0" borderId="59" xfId="6" applyFont="1" applyFill="1" applyBorder="1" applyAlignment="1">
      <alignment horizontal="right" vertical="center" indent="1"/>
    </xf>
    <xf numFmtId="0" fontId="33" fillId="0" borderId="59" xfId="4" applyFont="1" applyAlignment="1">
      <alignment horizontal="center" vertical="center"/>
    </xf>
    <xf numFmtId="0" fontId="33" fillId="0" borderId="59" xfId="4" applyFont="1" applyAlignment="1">
      <alignment vertical="center"/>
    </xf>
    <xf numFmtId="0" fontId="34" fillId="0" borderId="59" xfId="4" applyFont="1"/>
    <xf numFmtId="0" fontId="31" fillId="0" borderId="84" xfId="4" applyFont="1" applyBorder="1" applyAlignment="1">
      <alignment horizontal="center" vertical="center"/>
    </xf>
    <xf numFmtId="0" fontId="33" fillId="0" borderId="84" xfId="4" applyFont="1" applyBorder="1" applyAlignment="1">
      <alignment horizontal="center" vertical="center"/>
    </xf>
    <xf numFmtId="0" fontId="33" fillId="0" borderId="84" xfId="4" applyFont="1" applyBorder="1" applyAlignment="1">
      <alignment horizontal="left" vertical="center" indent="1"/>
    </xf>
    <xf numFmtId="43" fontId="33" fillId="0" borderId="84" xfId="7" applyFont="1" applyFill="1" applyBorder="1" applyAlignment="1">
      <alignment vertical="center"/>
    </xf>
    <xf numFmtId="166" fontId="33" fillId="0" borderId="84" xfId="7" applyNumberFormat="1" applyFont="1" applyFill="1" applyBorder="1" applyAlignment="1">
      <alignment vertical="center"/>
    </xf>
    <xf numFmtId="177" fontId="36" fillId="3" borderId="84" xfId="4" applyNumberFormat="1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9" fillId="0" borderId="0" xfId="0" applyFont="1" applyAlignment="1"/>
    <xf numFmtId="0" fontId="26" fillId="0" borderId="0" xfId="0" applyFont="1"/>
    <xf numFmtId="0" fontId="26" fillId="0" borderId="0" xfId="0" applyFont="1" applyAlignment="1"/>
    <xf numFmtId="43" fontId="26" fillId="0" borderId="0" xfId="0" applyNumberFormat="1" applyFont="1"/>
    <xf numFmtId="0" fontId="38" fillId="0" borderId="20" xfId="0" applyFont="1" applyBorder="1" applyAlignment="1">
      <alignment horizontal="left"/>
    </xf>
    <xf numFmtId="0" fontId="38" fillId="0" borderId="0" xfId="0" applyFont="1" applyAlignment="1"/>
    <xf numFmtId="0" fontId="39" fillId="0" borderId="20" xfId="0" applyFont="1" applyBorder="1" applyAlignment="1"/>
    <xf numFmtId="0" fontId="39" fillId="0" borderId="20" xfId="0" applyFont="1" applyBorder="1" applyAlignment="1">
      <alignment horizontal="left"/>
    </xf>
    <xf numFmtId="0" fontId="39" fillId="0" borderId="0" xfId="0" applyFont="1" applyAlignment="1">
      <alignment vertical="top"/>
    </xf>
    <xf numFmtId="0" fontId="38" fillId="0" borderId="0" xfId="0" applyFont="1" applyAlignment="1">
      <alignment horizontal="center"/>
    </xf>
    <xf numFmtId="0" fontId="39" fillId="0" borderId="86" xfId="0" applyFont="1" applyBorder="1" applyAlignment="1">
      <alignment vertical="top"/>
    </xf>
    <xf numFmtId="0" fontId="39" fillId="0" borderId="86" xfId="0" applyFont="1" applyBorder="1" applyAlignment="1"/>
    <xf numFmtId="0" fontId="38" fillId="0" borderId="0" xfId="0" applyFont="1" applyAlignment="1">
      <alignment horizontal="center" vertical="top"/>
    </xf>
    <xf numFmtId="0" fontId="38" fillId="0" borderId="0" xfId="0" applyFont="1" applyAlignment="1">
      <alignment horizontal="left" vertical="top"/>
    </xf>
    <xf numFmtId="0" fontId="39" fillId="0" borderId="0" xfId="0" applyFont="1" applyAlignment="1">
      <alignment horizontal="center" vertical="top"/>
    </xf>
    <xf numFmtId="0" fontId="38" fillId="0" borderId="44" xfId="0" applyFont="1" applyBorder="1" applyAlignment="1">
      <alignment horizontal="center"/>
    </xf>
    <xf numFmtId="0" fontId="26" fillId="0" borderId="65" xfId="0" applyFont="1" applyBorder="1"/>
    <xf numFmtId="0" fontId="38" fillId="0" borderId="0" xfId="0" applyFont="1" applyAlignment="1">
      <alignment horizontal="right" vertical="top"/>
    </xf>
    <xf numFmtId="43" fontId="39" fillId="0" borderId="44" xfId="0" applyNumberFormat="1" applyFont="1" applyBorder="1" applyAlignment="1"/>
    <xf numFmtId="43" fontId="39" fillId="0" borderId="44" xfId="3" applyFont="1" applyBorder="1" applyAlignment="1"/>
    <xf numFmtId="0" fontId="39" fillId="0" borderId="85" xfId="0" applyFont="1" applyBorder="1" applyAlignment="1">
      <alignment horizontal="left"/>
    </xf>
    <xf numFmtId="0" fontId="38" fillId="0" borderId="87" xfId="0" applyFont="1" applyBorder="1" applyAlignment="1">
      <alignment horizontal="center" vertical="top"/>
    </xf>
    <xf numFmtId="0" fontId="39" fillId="0" borderId="87" xfId="0" applyFont="1" applyBorder="1" applyAlignment="1">
      <alignment horizontal="center" vertical="top"/>
    </xf>
    <xf numFmtId="0" fontId="39" fillId="0" borderId="11" xfId="0" applyFont="1" applyBorder="1" applyAlignment="1">
      <alignment horizontal="center" vertical="top"/>
    </xf>
    <xf numFmtId="0" fontId="38" fillId="0" borderId="23" xfId="0" applyFont="1" applyBorder="1" applyAlignment="1">
      <alignment horizontal="center"/>
    </xf>
    <xf numFmtId="0" fontId="40" fillId="5" borderId="23" xfId="0" applyFont="1" applyFill="1" applyBorder="1" applyAlignment="1">
      <alignment horizontal="center"/>
    </xf>
    <xf numFmtId="0" fontId="39" fillId="0" borderId="20" xfId="0" applyFont="1" applyBorder="1" applyAlignment="1">
      <alignment horizontal="left" vertical="top"/>
    </xf>
    <xf numFmtId="0" fontId="39" fillId="0" borderId="84" xfId="0" applyFont="1" applyBorder="1" applyAlignment="1">
      <alignment horizontal="left" vertical="top"/>
    </xf>
    <xf numFmtId="0" fontId="39" fillId="0" borderId="84" xfId="0" applyFont="1" applyBorder="1" applyAlignment="1">
      <alignment horizontal="center"/>
    </xf>
    <xf numFmtId="43" fontId="26" fillId="5" borderId="84" xfId="0" applyNumberFormat="1" applyFont="1" applyFill="1" applyBorder="1" applyAlignment="1">
      <alignment horizontal="right" vertical="top"/>
    </xf>
    <xf numFmtId="0" fontId="39" fillId="0" borderId="89" xfId="0" applyFont="1" applyBorder="1" applyAlignment="1">
      <alignment horizontal="left" vertical="top"/>
    </xf>
    <xf numFmtId="0" fontId="39" fillId="0" borderId="88" xfId="0" applyFont="1" applyBorder="1" applyAlignment="1">
      <alignment horizontal="left" vertical="top"/>
    </xf>
    <xf numFmtId="0" fontId="26" fillId="0" borderId="91" xfId="0" applyFont="1" applyBorder="1" applyAlignment="1">
      <alignment horizontal="left"/>
    </xf>
    <xf numFmtId="0" fontId="39" fillId="0" borderId="91" xfId="0" applyFont="1" applyBorder="1" applyAlignment="1">
      <alignment horizontal="center"/>
    </xf>
    <xf numFmtId="0" fontId="26" fillId="4" borderId="91" xfId="0" applyFont="1" applyFill="1" applyBorder="1" applyAlignment="1">
      <alignment horizontal="center"/>
    </xf>
    <xf numFmtId="43" fontId="26" fillId="5" borderId="90" xfId="0" applyNumberFormat="1" applyFont="1" applyFill="1" applyBorder="1" applyAlignment="1">
      <alignment horizontal="right" vertical="top"/>
    </xf>
    <xf numFmtId="0" fontId="39" fillId="0" borderId="85" xfId="0" applyFont="1" applyBorder="1" applyAlignment="1"/>
    <xf numFmtId="0" fontId="26" fillId="0" borderId="92" xfId="0" applyFont="1" applyBorder="1" applyAlignment="1"/>
    <xf numFmtId="0" fontId="39" fillId="0" borderId="93" xfId="0" applyFont="1" applyBorder="1" applyAlignment="1">
      <alignment horizontal="left" vertical="top"/>
    </xf>
    <xf numFmtId="0" fontId="26" fillId="0" borderId="84" xfId="0" applyFont="1" applyBorder="1" applyAlignment="1">
      <alignment horizontal="left" vertical="center"/>
    </xf>
    <xf numFmtId="164" fontId="26" fillId="0" borderId="84" xfId="0" applyNumberFormat="1" applyFont="1" applyBorder="1" applyAlignment="1">
      <alignment horizontal="center"/>
    </xf>
    <xf numFmtId="0" fontId="26" fillId="0" borderId="84" xfId="0" quotePrefix="1" applyFont="1" applyBorder="1" applyAlignment="1">
      <alignment horizontal="left" vertical="center"/>
    </xf>
    <xf numFmtId="0" fontId="9" fillId="0" borderId="11" xfId="0" applyFont="1" applyBorder="1" applyAlignment="1">
      <alignment horizontal="center"/>
    </xf>
    <xf numFmtId="0" fontId="8" fillId="0" borderId="0" xfId="0" applyFont="1"/>
    <xf numFmtId="0" fontId="10" fillId="0" borderId="12" xfId="0" applyFont="1" applyBorder="1"/>
    <xf numFmtId="0" fontId="9" fillId="0" borderId="0" xfId="0" applyFont="1" applyAlignment="1">
      <alignment horizontal="center"/>
    </xf>
    <xf numFmtId="0" fontId="9" fillId="0" borderId="3" xfId="0" applyFont="1" applyBorder="1" applyAlignment="1">
      <alignment horizontal="center" vertical="center"/>
    </xf>
    <xf numFmtId="0" fontId="10" fillId="0" borderId="7" xfId="0" applyFont="1" applyBorder="1"/>
    <xf numFmtId="0" fontId="9" fillId="0" borderId="4" xfId="0" applyFont="1" applyBorder="1" applyAlignment="1">
      <alignment horizontal="center" vertical="center"/>
    </xf>
    <xf numFmtId="0" fontId="10" fillId="0" borderId="5" xfId="0" applyFont="1" applyBorder="1"/>
    <xf numFmtId="0" fontId="10" fillId="0" borderId="6" xfId="0" applyFont="1" applyBorder="1"/>
    <xf numFmtId="0" fontId="10" fillId="0" borderId="8" xfId="0" applyFont="1" applyBorder="1"/>
    <xf numFmtId="0" fontId="10" fillId="0" borderId="9" xfId="0" applyFont="1" applyBorder="1"/>
    <xf numFmtId="0" fontId="10" fillId="0" borderId="10" xfId="0" applyFont="1" applyBorder="1"/>
    <xf numFmtId="0" fontId="28" fillId="0" borderId="81" xfId="4" applyFont="1" applyBorder="1" applyAlignment="1">
      <alignment horizontal="center" vertical="center"/>
    </xf>
    <xf numFmtId="0" fontId="28" fillId="0" borderId="82" xfId="4" applyFont="1" applyBorder="1" applyAlignment="1">
      <alignment horizontal="center" vertical="center"/>
    </xf>
    <xf numFmtId="0" fontId="28" fillId="0" borderId="83" xfId="4" applyFont="1" applyBorder="1" applyAlignment="1">
      <alignment horizontal="center" vertical="center"/>
    </xf>
    <xf numFmtId="0" fontId="31" fillId="3" borderId="84" xfId="4" applyFont="1" applyFill="1" applyBorder="1" applyAlignment="1">
      <alignment horizontal="center" vertical="center"/>
    </xf>
    <xf numFmtId="0" fontId="35" fillId="3" borderId="84" xfId="4" applyFont="1" applyFill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10" fillId="0" borderId="15" xfId="0" applyFont="1" applyBorder="1"/>
    <xf numFmtId="0" fontId="9" fillId="0" borderId="34" xfId="0" applyFont="1" applyBorder="1" applyAlignment="1">
      <alignment horizontal="right"/>
    </xf>
    <xf numFmtId="0" fontId="10" fillId="0" borderId="34" xfId="0" applyFont="1" applyBorder="1"/>
    <xf numFmtId="0" fontId="10" fillId="0" borderId="35" xfId="0" applyFont="1" applyBorder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 vertical="center"/>
    </xf>
    <xf numFmtId="0" fontId="2" fillId="0" borderId="43" xfId="0" applyFont="1" applyBorder="1" applyAlignment="1">
      <alignment horizontal="left"/>
    </xf>
    <xf numFmtId="0" fontId="16" fillId="0" borderId="38" xfId="0" applyFont="1" applyBorder="1"/>
    <xf numFmtId="0" fontId="2" fillId="0" borderId="0" xfId="0" applyFont="1" applyAlignment="1">
      <alignment horizontal="center"/>
    </xf>
    <xf numFmtId="0" fontId="2" fillId="0" borderId="0" xfId="0" applyFont="1"/>
    <xf numFmtId="0" fontId="7" fillId="0" borderId="38" xfId="0" applyFont="1" applyBorder="1"/>
    <xf numFmtId="0" fontId="4" fillId="0" borderId="0" xfId="0" applyFont="1" applyAlignment="1">
      <alignment horizontal="right"/>
    </xf>
    <xf numFmtId="0" fontId="3" fillId="0" borderId="0" xfId="0" applyFont="1"/>
    <xf numFmtId="0" fontId="6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5" fontId="39" fillId="0" borderId="85" xfId="0" applyNumberFormat="1" applyFont="1" applyBorder="1" applyAlignment="1">
      <alignment horizontal="center"/>
    </xf>
    <xf numFmtId="0" fontId="39" fillId="0" borderId="20" xfId="0" applyFont="1" applyBorder="1" applyAlignment="1">
      <alignment horizontal="left" vertical="top"/>
    </xf>
    <xf numFmtId="0" fontId="39" fillId="0" borderId="36" xfId="0" applyFont="1" applyBorder="1" applyAlignment="1">
      <alignment horizontal="center" vertical="top"/>
    </xf>
    <xf numFmtId="0" fontId="39" fillId="0" borderId="34" xfId="0" applyFont="1" applyBorder="1" applyAlignment="1">
      <alignment horizontal="center" vertical="top"/>
    </xf>
    <xf numFmtId="0" fontId="39" fillId="0" borderId="35" xfId="0" applyFont="1" applyBorder="1" applyAlignment="1">
      <alignment horizontal="center" vertical="top"/>
    </xf>
    <xf numFmtId="0" fontId="38" fillId="0" borderId="84" xfId="0" applyFont="1" applyBorder="1" applyAlignment="1">
      <alignment horizontal="left" vertical="top"/>
    </xf>
    <xf numFmtId="0" fontId="38" fillId="4" borderId="84" xfId="0" applyFont="1" applyFill="1" applyBorder="1" applyAlignment="1">
      <alignment horizontal="left" vertical="top"/>
    </xf>
    <xf numFmtId="0" fontId="39" fillId="0" borderId="85" xfId="0" applyFont="1" applyBorder="1" applyAlignment="1">
      <alignment horizontal="left"/>
    </xf>
    <xf numFmtId="0" fontId="38" fillId="4" borderId="20" xfId="0" applyFont="1" applyFill="1" applyBorder="1" applyAlignment="1">
      <alignment horizontal="left" vertical="top"/>
    </xf>
    <xf numFmtId="0" fontId="38" fillId="0" borderId="0" xfId="0" applyFont="1" applyAlignment="1">
      <alignment horizontal="center" vertical="top"/>
    </xf>
    <xf numFmtId="0" fontId="4" fillId="0" borderId="50" xfId="0" applyFont="1" applyBorder="1" applyAlignment="1">
      <alignment horizontal="center" vertical="center"/>
    </xf>
    <xf numFmtId="0" fontId="7" fillId="0" borderId="53" xfId="0" applyFont="1" applyBorder="1"/>
    <xf numFmtId="0" fontId="4" fillId="0" borderId="0" xfId="0" applyFont="1" applyAlignment="1">
      <alignment horizontal="center"/>
    </xf>
    <xf numFmtId="0" fontId="4" fillId="0" borderId="46" xfId="0" applyFont="1" applyBorder="1" applyAlignment="1">
      <alignment horizontal="center" vertical="center"/>
    </xf>
    <xf numFmtId="0" fontId="7" fillId="0" borderId="51" xfId="0" applyFont="1" applyBorder="1"/>
    <xf numFmtId="49" fontId="4" fillId="0" borderId="47" xfId="0" applyNumberFormat="1" applyFont="1" applyBorder="1" applyAlignment="1">
      <alignment horizontal="center" vertical="center"/>
    </xf>
    <xf numFmtId="0" fontId="7" fillId="0" borderId="52" xfId="0" applyFont="1" applyBorder="1"/>
    <xf numFmtId="43" fontId="4" fillId="0" borderId="47" xfId="0" applyNumberFormat="1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4" fontId="4" fillId="0" borderId="48" xfId="0" applyNumberFormat="1" applyFont="1" applyBorder="1" applyAlignment="1">
      <alignment horizontal="center" vertical="center"/>
    </xf>
    <xf numFmtId="0" fontId="7" fillId="0" borderId="49" xfId="0" applyFont="1" applyBorder="1"/>
    <xf numFmtId="0" fontId="22" fillId="0" borderId="50" xfId="0" applyFont="1" applyFill="1" applyBorder="1" applyAlignment="1">
      <alignment horizontal="center" vertical="center"/>
    </xf>
    <xf numFmtId="0" fontId="7" fillId="0" borderId="53" xfId="0" applyFont="1" applyFill="1" applyBorder="1"/>
    <xf numFmtId="0" fontId="22" fillId="0" borderId="0" xfId="0" applyFont="1" applyFill="1" applyAlignment="1">
      <alignment horizontal="center"/>
    </xf>
    <xf numFmtId="0" fontId="7" fillId="0" borderId="0" xfId="0" applyFont="1" applyFill="1"/>
    <xf numFmtId="0" fontId="22" fillId="0" borderId="46" xfId="0" applyFont="1" applyFill="1" applyBorder="1" applyAlignment="1">
      <alignment horizontal="center" vertical="center"/>
    </xf>
    <xf numFmtId="0" fontId="7" fillId="0" borderId="51" xfId="0" applyFont="1" applyFill="1" applyBorder="1"/>
    <xf numFmtId="49" fontId="22" fillId="0" borderId="47" xfId="0" applyNumberFormat="1" applyFont="1" applyFill="1" applyBorder="1" applyAlignment="1">
      <alignment horizontal="center" vertical="center"/>
    </xf>
    <xf numFmtId="0" fontId="7" fillId="0" borderId="52" xfId="0" applyFont="1" applyFill="1" applyBorder="1"/>
    <xf numFmtId="4" fontId="22" fillId="0" borderId="47" xfId="0" applyNumberFormat="1" applyFont="1" applyFill="1" applyBorder="1" applyAlignment="1">
      <alignment horizontal="center" vertical="center"/>
    </xf>
    <xf numFmtId="0" fontId="22" fillId="0" borderId="47" xfId="0" applyFont="1" applyFill="1" applyBorder="1" applyAlignment="1">
      <alignment horizontal="center" vertical="center"/>
    </xf>
    <xf numFmtId="4" fontId="22" fillId="0" borderId="48" xfId="0" applyNumberFormat="1" applyFont="1" applyFill="1" applyBorder="1" applyAlignment="1">
      <alignment horizontal="center" vertical="center"/>
    </xf>
    <xf numFmtId="0" fontId="7" fillId="0" borderId="49" xfId="0" applyFont="1" applyFill="1" applyBorder="1"/>
    <xf numFmtId="4" fontId="4" fillId="0" borderId="47" xfId="0" applyNumberFormat="1" applyFont="1" applyBorder="1" applyAlignment="1">
      <alignment horizontal="center" vertical="center"/>
    </xf>
    <xf numFmtId="0" fontId="19" fillId="0" borderId="50" xfId="0" applyFont="1" applyFill="1" applyBorder="1" applyAlignment="1">
      <alignment horizontal="center" vertical="center"/>
    </xf>
    <xf numFmtId="0" fontId="19" fillId="0" borderId="46" xfId="0" applyFont="1" applyFill="1" applyBorder="1" applyAlignment="1">
      <alignment horizontal="center" vertical="center"/>
    </xf>
    <xf numFmtId="49" fontId="19" fillId="0" borderId="47" xfId="0" applyNumberFormat="1" applyFont="1" applyFill="1" applyBorder="1" applyAlignment="1">
      <alignment horizontal="center" vertical="center"/>
    </xf>
    <xf numFmtId="4" fontId="19" fillId="0" borderId="47" xfId="0" applyNumberFormat="1" applyFont="1" applyFill="1" applyBorder="1" applyAlignment="1">
      <alignment horizontal="center" vertical="center"/>
    </xf>
    <xf numFmtId="0" fontId="19" fillId="0" borderId="47" xfId="0" applyFont="1" applyFill="1" applyBorder="1" applyAlignment="1">
      <alignment horizontal="center" vertical="center"/>
    </xf>
    <xf numFmtId="4" fontId="19" fillId="0" borderId="48" xfId="0" applyNumberFormat="1" applyFont="1" applyFill="1" applyBorder="1" applyAlignment="1">
      <alignment horizontal="center"/>
    </xf>
    <xf numFmtId="0" fontId="20" fillId="0" borderId="53" xfId="0" applyFont="1" applyFill="1" applyBorder="1"/>
    <xf numFmtId="0" fontId="19" fillId="0" borderId="0" xfId="0" applyFont="1" applyFill="1" applyAlignment="1">
      <alignment horizontal="center"/>
    </xf>
    <xf numFmtId="0" fontId="20" fillId="0" borderId="0" xfId="0" applyFont="1" applyFill="1"/>
    <xf numFmtId="0" fontId="20" fillId="0" borderId="51" xfId="0" applyFont="1" applyFill="1" applyBorder="1"/>
    <xf numFmtId="0" fontId="20" fillId="0" borderId="52" xfId="0" applyFont="1" applyFill="1" applyBorder="1"/>
    <xf numFmtId="43" fontId="19" fillId="0" borderId="47" xfId="0" applyNumberFormat="1" applyFont="1" applyFill="1" applyBorder="1" applyAlignment="1">
      <alignment horizontal="center" vertical="center"/>
    </xf>
    <xf numFmtId="4" fontId="19" fillId="0" borderId="48" xfId="0" applyNumberFormat="1" applyFont="1" applyFill="1" applyBorder="1" applyAlignment="1">
      <alignment horizontal="center" vertical="center"/>
    </xf>
    <xf numFmtId="0" fontId="20" fillId="0" borderId="49" xfId="0" applyFont="1" applyFill="1" applyBorder="1"/>
    <xf numFmtId="0" fontId="4" fillId="0" borderId="5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4" fillId="0" borderId="46" xfId="0" applyFont="1" applyFill="1" applyBorder="1" applyAlignment="1">
      <alignment horizontal="center" vertical="center"/>
    </xf>
    <xf numFmtId="49" fontId="4" fillId="0" borderId="47" xfId="0" applyNumberFormat="1" applyFont="1" applyFill="1" applyBorder="1" applyAlignment="1">
      <alignment horizontal="center" vertical="center"/>
    </xf>
    <xf numFmtId="4" fontId="4" fillId="0" borderId="47" xfId="0" applyNumberFormat="1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4" fontId="4" fillId="0" borderId="48" xfId="0" applyNumberFormat="1" applyFont="1" applyFill="1" applyBorder="1" applyAlignment="1">
      <alignment horizontal="center" vertical="center"/>
    </xf>
    <xf numFmtId="0" fontId="5" fillId="0" borderId="5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6" fillId="0" borderId="0" xfId="0" applyFont="1" applyFill="1"/>
    <xf numFmtId="0" fontId="5" fillId="0" borderId="46" xfId="0" applyFont="1" applyFill="1" applyBorder="1" applyAlignment="1">
      <alignment horizontal="center" vertical="center"/>
    </xf>
    <xf numFmtId="49" fontId="5" fillId="0" borderId="47" xfId="0" applyNumberFormat="1" applyFont="1" applyFill="1" applyBorder="1" applyAlignment="1">
      <alignment horizontal="center" vertical="center"/>
    </xf>
    <xf numFmtId="43" fontId="5" fillId="0" borderId="47" xfId="0" applyNumberFormat="1" applyFont="1" applyFill="1" applyBorder="1" applyAlignment="1">
      <alignment horizontal="center" vertical="center"/>
    </xf>
    <xf numFmtId="0" fontId="5" fillId="0" borderId="47" xfId="0" applyFont="1" applyFill="1" applyBorder="1" applyAlignment="1">
      <alignment horizontal="center" vertical="center"/>
    </xf>
    <xf numFmtId="43" fontId="5" fillId="0" borderId="48" xfId="0" applyNumberFormat="1" applyFont="1" applyFill="1" applyBorder="1" applyAlignment="1">
      <alignment horizontal="center"/>
    </xf>
    <xf numFmtId="43" fontId="4" fillId="0" borderId="47" xfId="0" applyNumberFormat="1" applyFont="1" applyFill="1" applyBorder="1" applyAlignment="1">
      <alignment horizontal="center" vertical="center"/>
    </xf>
    <xf numFmtId="43" fontId="4" fillId="0" borderId="48" xfId="0" applyNumberFormat="1" applyFont="1" applyFill="1" applyBorder="1" applyAlignment="1">
      <alignment horizontal="center"/>
    </xf>
  </cellXfs>
  <cellStyles count="10">
    <cellStyle name="Comma" xfId="3" builtinId="3"/>
    <cellStyle name="Comma 2" xfId="9" xr:uid="{00000000-0005-0000-0000-000001000000}"/>
    <cellStyle name="Comma 45" xfId="7" xr:uid="{00000000-0005-0000-0000-000002000000}"/>
    <cellStyle name="Normal" xfId="0" builtinId="0"/>
    <cellStyle name="Normal 10" xfId="2" xr:uid="{00000000-0005-0000-0000-000004000000}"/>
    <cellStyle name="Normal 2 2" xfId="5" xr:uid="{00000000-0005-0000-0000-000005000000}"/>
    <cellStyle name="Normal 3" xfId="8" xr:uid="{00000000-0005-0000-0000-000006000000}"/>
    <cellStyle name="Normal 44" xfId="4" xr:uid="{00000000-0005-0000-0000-000007000000}"/>
    <cellStyle name="Percent 37" xfId="6" xr:uid="{00000000-0005-0000-0000-000008000000}"/>
    <cellStyle name="ปกติ_สรุปผลการประมาณราคา1" xfId="1" xr:uid="{00000000-0005-0000-0000-000009000000}"/>
  </cellStyles>
  <dxfs count="1">
    <dxf>
      <font>
        <color rgb="FFC0C0C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74" Type="http://schemas.openxmlformats.org/officeDocument/2006/relationships/externalLink" Target="externalLinks/externalLink58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5.xml"/><Relationship Id="rId82" Type="http://schemas.openxmlformats.org/officeDocument/2006/relationships/calcChain" Target="calcChain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6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5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381001</xdr:colOff>
      <xdr:row>18</xdr:row>
      <xdr:rowOff>38101</xdr:rowOff>
    </xdr:from>
    <xdr:to>
      <xdr:col>3</xdr:col>
      <xdr:colOff>1219201</xdr:colOff>
      <xdr:row>37</xdr:row>
      <xdr:rowOff>223565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176" y="4495801"/>
          <a:ext cx="4248150" cy="489081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18</xdr:col>
      <xdr:colOff>187138</xdr:colOff>
      <xdr:row>39</xdr:row>
      <xdr:rowOff>190855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6294" y="246529"/>
          <a:ext cx="7448550" cy="9558973"/>
        </a:xfrm>
        <a:prstGeom prst="rect">
          <a:avLst/>
        </a:prstGeom>
      </xdr:spPr>
    </xdr:pic>
    <xdr:clientData/>
  </xdr:twoCellAnchor>
  <xdr:twoCellAnchor>
    <xdr:from>
      <xdr:col>7</xdr:col>
      <xdr:colOff>190500</xdr:colOff>
      <xdr:row>14</xdr:row>
      <xdr:rowOff>100853</xdr:rowOff>
    </xdr:from>
    <xdr:to>
      <xdr:col>18</xdr:col>
      <xdr:colOff>22412</xdr:colOff>
      <xdr:row>14</xdr:row>
      <xdr:rowOff>123264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7451912" y="3552265"/>
          <a:ext cx="6488206" cy="22411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1543050</xdr:colOff>
      <xdr:row>26</xdr:row>
      <xdr:rowOff>590550</xdr:rowOff>
    </xdr:from>
    <xdr:ext cx="5419725" cy="3429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0</xdr:colOff>
      <xdr:row>6</xdr:row>
      <xdr:rowOff>281478</xdr:rowOff>
    </xdr:from>
    <xdr:to>
      <xdr:col>18</xdr:col>
      <xdr:colOff>66675</xdr:colOff>
      <xdr:row>41</xdr:row>
      <xdr:rowOff>58276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15625" y="1919778"/>
          <a:ext cx="7448550" cy="95589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aya2\d_salaya2\WINDOWS\TEMP\Cost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04%20&#3591;&#3634;&#3609;&#3588;&#3635;&#3609;&#3623;&#3603;&#3619;&#3634;&#3588;&#3634;&#3585;&#3621;&#3634;&#3591;&#3591;&#3634;&#3609;&#3585;&#3656;&#3629;&#3626;&#3619;&#3657;&#3634;&#3591;/12%20&#3619;&#3634;&#3588;&#3634;&#3585;&#3621;&#3634;&#3591;&#3611;&#3637;&#3591;&#3610;&#3611;&#3619;&#3632;&#3617;&#3634;&#3603;%202565/Users/worrawotp/Desktop/&#3619;&#3634;&#3588;&#3634;&#3611;&#3619;&#3633;&#3610;&#3611;&#3619;&#3640;&#3591;%20&#3588;&#3633;&#3609;&#3611;&#3657;&#3629;&#3591;&#3585;&#3633;&#3609;&#3609;&#3657;&#3635;&#3607;&#3656;&#3623;&#3617;%20_&#3592;&#3634;&#3585;W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irawat\&#3591;&#3634;&#3609;&#3611;&#3619;&#3633;&#3610;&#3611;&#3619;&#3640;&#3591;&#3588;&#3640;&#3603;&#3616;&#3634;&#3614;&#3609;&#3657;&#3635;&#3604;&#3636;&#3610;\&#3594;&#3623;&#3609;&#3614;&#3636;&#3624;\NN-3\Cost-Estimate\cosnn3-030707-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-COM\2012\12-084_&#3624;&#3634;&#3621;&#3611;&#3585;&#3588;&#3619;&#3629;&#3591;\Load-Sch\12084-LSACPB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4;&#3623;&#3609;&#3614;&#3636;&#3624;/NN-3/Cost-Estimate/cosnn3-030707-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\documents\Documents%20and%20Settings\All%20Users.WINDOWS\Documents\Documents%20and%20Settings\All%20Users.WINDOWS\Documents\Documents%20and%20Settings\02\Desktop\PARKPLAZA\Plan-45\A44-02(&#3624;&#3634;&#3621;&#3631;)\Cost-29-4-02\Plan-44\A44-02\EL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619;&#3634;&#3588;&#3634;&#3585;&#3621;&#3634;&#3591;\&#3623;&#3591;&#3649;&#3627;&#3623;&#3609;%20&#3607;&#3633;&#3610;&#3594;&#3657;&#3634;&#3591;\&#3619;&#3634;&#3588;&#3634;&#3585;&#3621;&#3634;&#3591;%20&#3626;&#3618;.%20&#3607;&#3623;&#3637;&#3623;&#3633;&#3602;&#3609;&#3634;\&#3626;&#3619;&#3640;&#3611;&#3600;&#3634;&#3609;&#3586;&#3657;&#3629;&#3617;&#3641;&#3621;&#3619;&#3634;&#3588;&#3634;&#3649;&#3612;&#3609;&#3585;%20%20&#3585;&#3607;.%20Rev%2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RK-Data/Project/3-Bridge/Cost%20Center/Note%20For%20COST%2001-18-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KRAISOON\&#3591;&#3634;&#3609;&#3648;&#3629;&#3585;&#3594;&#3609;\&#3629;&#3634;&#3588;&#3634;&#3619;%20&#3588;.&#3626;.&#3621;\Ar%20110\54-12-29%20&#3629;&#3634;&#3588;&#3634;&#3619;&#3648;&#3619;&#3637;&#3618;&#3609;%20&#3617;.&#3610;&#3641;&#3619;&#3614;&#3634;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eng02\f\RK-Data\Project\&#3614;&#3627;&#3621;&#3650;&#3618;&#3608;&#3636;&#3609;%20-%20&#3606;&#3609;&#3609;&#3585;&#3635;&#3649;&#3614;&#3591;&#3648;&#3614;&#3594;&#3619;\Cover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GENISYS%20ENGINEER%20PROJECT%20BIDDING\GENISYS%20Bidding%202006\&#3624;&#3641;&#3609;&#3618;&#3660;&#3619;&#3634;&#3594;&#3585;&#3634;&#3619;&#3585;&#3619;&#3640;&#3591;&#3648;&#3607;&#3614;%20&#3649;&#3592;&#3657;&#3591;&#3623;&#3633;&#3602;&#3609;&#3632;\FORM%20BOQ%20C2\1.3.1%20&#3619;&#3632;&#3610;&#3610;%20E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eng02\f\RK-Data\Project\3-Bridge\Cost%20Center\Note%20For%20COST%2001-18-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591;&#3634;&#3609;&#3600;&#3634;&#3609;&#3586;&#3657;&#3629;&#3617;&#3641;&#3621;&#3619;&#3634;&#3588;&#3634;&#3649;&#3612;&#3609;&#3585;%20%20&#3585;&#3607;%20Rev%2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Project\PROJECT\MRTA-BCK\DOC\PURCH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626;&#3619;&#3640;&#3611;&#3600;&#3634;&#3609;&#3586;&#3657;&#3629;&#3617;&#3641;&#3621;&#3619;&#3634;&#3588;&#3634;&#3649;&#3612;&#3609;&#3585;%20%20&#3585;&#3607;.%20Rev%2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Project\PROJECT\2004\Toyota%20Gateway\BOQ\X-040845_tmt%20gateway(7-10-04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_MEA\Desktop\&#3585;&#3633;&#3609;&#3652;&#3615;\&#3619;&#3634;&#3588;&#3634;&#3648;&#3607;&#3637;&#3618;&#3610;&#3613;&#3629;&#3610;&#3611;&#3637;50\RTRC127_CALSHEET(f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thaipatt\Downloads\670223%20&#3626;&#3609;&#3614;%20&#3650;&#3588;&#3619;&#3591;&#3585;&#3634;&#3619;&#3585;&#3656;&#3629;&#3626;&#3619;&#3657;&#3634;&#3591;&#3610;&#3657;&#3634;&#3609;&#3614;&#3633;&#3585;&#3614;&#3609;&#3633;&#3585;&#3591;&#3634;&#3609;%20&#3585;&#3629;&#3591;&#3611;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619;&#3634;&#3588;&#3634;&#3585;&#3621;&#3634;&#3591;\&#3623;&#3591;&#3649;&#3627;&#3623;&#3609;%20&#3607;&#3633;&#3610;&#3594;&#3657;&#3634;&#3591;\&#3619;&#3634;&#3588;&#3634;&#3585;&#3621;&#3634;&#3591;%20&#3626;&#3618;.%20&#3607;&#3623;&#3637;&#3623;&#3633;&#3602;&#3609;&#3634;\DATA\MEA\&#3626;&#3619;&#3640;&#3611;&#3600;&#3634;&#3609;&#3586;&#3657;&#3629;&#3617;&#3641;&#3621;&#3619;&#3634;&#3588;&#3634;&#3649;&#3612;&#3609;&#3585;%20%20&#3585;&#3607;.%20Rev%2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1\Libary\Documents%20and%20Settings\sa\My%20Documents\WINDOWS\Temporary%20Internet%20Files\Content.IE5\ELJSD4RM\cov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t-server\tender\GENISYS%20ENGINEER%20PROJECT%20BIDDING\GENISYS%20Bidding%202006\&#3624;&#3641;&#3609;&#3618;&#3660;&#3619;&#3634;&#3594;&#3585;&#3634;&#3619;&#3585;&#3619;&#3640;&#3591;&#3648;&#3607;&#3614;%20&#3649;&#3592;&#3657;&#3591;&#3623;&#3633;&#3602;&#3609;&#3632;\FORM%20BOQ%20C2\1.3.1%20&#3619;&#3632;&#3610;&#3610;%20E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Administrator\My%20Documents\&#3591;&#3634;&#3609;&#3607;&#3637;&#3656;&#3614;&#3633;&#3585;&#3629;&#3634;&#3624;&#3633;&#3618;&#3605;&#3635;&#3619;&#3623;&#3592;%2020%20&#3594;&#3633;&#3657;&#3609;\&#3591;&#3634;&#3609;&#3629;&#3634;&#3604;&#3633;&#3617;\&#3648;&#3629;&#3585;&#3626;&#3634;&#3619;&#3607;&#3633;&#3656;&#3623;&#3652;&#3611;\back%20up&#3626;&#3606;&#3634;&#3611;&#3633;&#3605;&#3618;&#3585;&#3619;&#3619;&#3617;%20(2)\Floor-Celling-Wal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26;&#3640;&#3586;&#3626;&#3623;&#3633;&#3626;53\&#3591;&#3634;&#3609;&#3585;&#3619;&#3619;&#3617;&#3585;&#3634;&#3619;&#3585;&#3635;&#3627;&#3609;&#3604;&#3619;&#3634;&#3588;&#3634;&#3585;&#3621;&#3634;&#3591;\MEA\12%20&#3591;&#3634;&#3609;&#3585;&#3656;&#3629;&#3626;&#3619;&#3657;&#3634;&#3591;&#3629;&#3634;&#3588;&#3634;&#3619;&#3626;&#3606;&#3634;&#3609;&#3637;&#3618;&#3656;&#3629;&#3618;&#3619;&#3634;&#3594;&#3611;&#3619;&#3634;&#3619;&#3616;\&#3648;&#3629;&#3585;&#3626;&#3634;&#3619;&#3629;&#3629;&#3585;&#3592;&#3633;&#3604;&#3592;&#3657;&#3634;&#3591;\40%20&#3611;&#3619;&#3632;&#3617;&#3634;&#3603;&#3619;&#3634;&#3588;&#3634;&#3585;&#3621;&#3634;&#3591;&#3591;&#3634;&#3609;&#3585;&#3656;&#3629;&#3626;&#3619;&#3657;&#3634;&#3591;&#3629;&#3634;&#3588;&#3634;&#3619;&#3626;&#3606;&#3634;&#3609;&#3637;&#3618;&#3656;&#3629;&#3618;&#3619;&#3634;&#3594;&#3611;&#3619;&#3634;&#3619;&#3616;&#3593;&#3610;&#3633;&#3610;&#3592;&#3633;&#3604;&#3592;&#3657;&#3634;&#3591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urchase%20Order1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x\Downloads\Documents\Documents%20and%20Settings\User_1\Desktop\&#3586;&#3657;&#3629;&#3617;&#3641;&#3621;\&#3623;&#3619;&#3648;&#3607;&#3614;\&#3610;&#3657;&#3634;&#3609;&#3604;&#3591;\pm\&#3629;-&#3649;&#3617;&#3656;&#3623;&#3633;&#3591;&#3623;&#3633;&#3623;-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BsHaring\backup\My%20Documents\&#3611;&#3619;&#3632;&#3617;&#3634;&#3603;&#3619;&#3634;&#3588;&#3634;\&#3626;&#3606;&#3634;&#3610;&#3633;&#3609;&#3614;&#3639;&#3656;&#3629;&#3585;&#3634;&#3619;&#3618;&#3640;&#3605;&#3636;&#3608;&#3619;&#3619;&#3617;%20(T%20I%20J)\&#3619;&#3634;&#3588;&#3634;&#3585;&#3621;&#3634;&#3591;\&#3619;&#3634;&#3588;&#3634;&#3585;&#3621;&#3634;&#3591;%20T%20I%20J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JoBsHaring\backup\My%20Documents\&#3611;&#3619;&#3632;&#3617;&#3634;&#3603;&#3619;&#3634;&#3588;&#3634;\&#3626;&#3606;&#3634;&#3610;&#3633;&#3609;&#3614;&#3639;&#3656;&#3629;&#3585;&#3634;&#3619;&#3618;&#3640;&#3605;&#3636;&#3608;&#3619;&#3619;&#3617;%20(T%20I%20J)\&#3619;&#3634;&#3588;&#3634;&#3585;&#3621;&#3634;&#3591;\&#3619;&#3634;&#3588;&#3634;&#3585;&#3621;&#3634;&#3591;%20T%20I%20J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26;&#3640;&#3586;&#3626;&#3623;&#3633;&#3626;53\&#3591;&#3634;&#3609;&#3585;&#3619;&#3619;&#3617;&#3585;&#3634;&#3619;&#3585;&#3635;&#3627;&#3609;&#3604;&#3619;&#3634;&#3588;&#3634;&#3585;&#3621;&#3634;&#3591;\&#3611;&#3619;&#3632;&#3617;&#3634;&#3603;&#3619;&#3634;&#3588;&#3634;&#3591;&#3634;&#3609;&#3648;&#3614;&#3639;&#3656;&#3629;&#3591;&#3634;&#3609;&#3592;&#3633;&#3604;&#3592;&#3657;&#3634;&#3591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o\charing\SKO\TN82492%20BLCP%20Power\Sep18%20Estimate%20%23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Works\&#3611;&#3619;&#3632;&#3617;&#3641;&#3621;\&#3624;&#3641;&#3609;&#3618;&#3660;&#3648;&#3588;&#3619;&#3639;&#3656;&#3629;&#3591;&#3617;&#3639;&#3629;\BOQ\&#3605;&#3657;&#3609;&#3607;&#3640;&#3609;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istrator\Desktop\witchy\&#3611;&#3619;&#3632;&#3617;&#3634;&#3603;&#3619;&#3634;&#3588;&#3634;47\&#3623;&#3633;&#3626;&#3604;&#3640;&#3588;&#3623;&#3610;&#3588;&#3640;&#3617;&#3610;&#3656;&#3629;&#3614;&#3633;&#358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KI&#51060;&#51333;&#47749;\JEBEL%20ALI%20KI\My%20Documents\Jebel%20Ali%20KII\MOBI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M-ESTM\PROJECT\2005\200-239%20(&#3601;&#3633;&#3609;&#3605;&#3585;&#3619;&#3619;&#3617;)\BOQ1\BOQ-LIF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_CEL/KOITO/KOITO%20CR-ESTIMATION699-03(ANTIFOG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Keihin%20Auto%20Parts%20Share\Documents%20and%20Settings\acer\My%20Documents\NEC%20ROOM%20Q-R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3611;&#3637;&#3591;&#3610;&#3611;&#3619;&#3632;&#3617;&#3634;&#3603;%202566/651111%20&#3626;&#3609;&#3597;.&#3607;&#3640;&#3585;&#3629;&#3618;&#3656;&#3634;&#3591;/660217%20&#3619;&#3634;&#3588;&#3634;&#3585;&#3621;&#3634;&#3591;/660227%20BOQ%20Final%20File/660302%20BOQ%20&#3650;&#3588;&#3619;&#3591;&#3585;&#3634;&#3619;&#3592;&#3657;&#3634;&#3591;&#3629;&#3629;&#3585;&#3649;&#3610;&#3610;&#3629;&#3634;&#3588;&#3634;&#3619;&#3626;&#3635;&#3609;&#3633;&#3585;&#3591;&#3634;&#3609;&#3651;&#3627;&#3597;&#3656;%20&#3585;&#3609;&#3629;.%20(&#3623;&#3636;&#3616;&#3634;&#3623;&#3604;&#3637;)%20Rev.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Project\PROJECT\SBIA\5JUNE00\TKC-NET\AC\PACKAGE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-COM\2012\12-084_&#3624;&#3634;&#3621;&#3611;&#3585;&#3588;&#3619;&#3629;&#3591;\Load-Sch\0-EQUIP%20LIS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47\m.e.\ESTIMATE\PROJECT\TENDER\YAKULT\EST_A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aporn\robatherm\WINDOWS\Desktop\Reduced%20Work\SAN-CC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N_Bouyg_2007_049_TheRiver\The%20River%20(RLRI)\BOQ\Substructur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Project\DOCUME~1\CH-CHA~1\LOCALS~1\Temp\B1%20P2%20BQ%20Book%2001%20Summary%20etcPT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SANDA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3591;&#3634;&#3609;&#3629;&#3634;&#3604;&#3633;&#3617;\back%20up&#3626;&#3606;&#3634;&#3611;&#3633;&#3605;&#3618;&#3585;&#3619;&#3619;&#3617;%20(2)\&#3588;&#3635;&#3609;&#3623;&#3603;&#3626;&#3606;&#3634;&#3611;&#3633;&#3605;&#3618;&#3585;&#3619;&#3619;&#3617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29;&#3634;&#3588;&#3634;&#3619;&#3610;&#3619;&#3636;&#3627;&#3634;&#3619;%20&#3617;.%20&#3609;&#3648;&#3619;&#3624;&#3623;&#3619;&#3651;&#3627;&#3617;&#3656;-&#3617;&#3588;54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x\Downloads\Documents\Documents%20and%20Settings\LA\Desktop\&#3623;&#3619;&#3648;&#3607;&#3614;\&#3610;&#3657;&#3634;&#3609;&#3609;&#3634;&#3648;&#3629;&#3637;&#3657;&#3618;&#3591;\&#3610;&#3657;&#3634;&#3609;&#3619;&#3657;&#3629;&#3591;\&#3610;&#3657;&#3634;&#3609;&#3604;&#3591;\pm\&#3629;-&#3649;&#3617;&#3656;&#3623;&#3633;&#3591;&#3623;&#3633;&#3623;-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jchai\Desktop\Documents%20and%20Settings\k\Local%20Settings\Temporary%20Internet%20Files\Content.IE5\STMBGHUV\Documents%20and%20Settings\Administrator\My%20Documents\&#3626;&#3635;&#3648;&#3609;&#3634;&#3586;&#3629;&#3591;%20&#3619;&#3634;&#3588;&#3634;&#3585;&#3621;&#3634;&#3591;_&#3624;&#3634;&#3621;&#3611;&#3585;&#3588;&#3619;&#3629;&#3591;&#3626;&#3591;&#3586;&#3621;&#3634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619;&#3634;&#3588;&#3634;&#3585;&#3621;&#3634;&#3591;\&#3623;&#3591;&#3649;&#3627;&#3623;&#3609;%20&#3607;&#3633;&#3610;&#3594;&#3657;&#3634;&#3591;\&#3619;&#3634;&#3588;&#3634;&#3585;&#3621;&#3634;&#3591;%20&#3626;&#3618;.%20&#3607;&#3623;&#3637;&#3623;&#3633;&#3602;&#3609;&#3634;\&#3610;%20.&#3607;&#3656;&#3629;&#3609;&#3657;&#3635;&#3652;&#3607;&#361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x\Downloads\Documents\My%20Documents\Compaq\My%20Documents\Data\Budget\&#3613;&#3634;&#3618;&#3607;&#3640;&#3656;&#3591;&#3611;&#3591;&#3648;&#3619;&#3637;&#3618;&#3609;\&#3611;&#3619;&#3633;&#3610;&#3611;&#3619;&#3640;&#3591;\My%20Documents\Data\Pm\PM44\&#3586;&#3640;&#3604;&#3621;&#3629;&#3585;\&#3609;&#3636;&#3588;&#3617;&#3648;&#3586;&#3605;4\&#3609;&#3636;&#3588;&#3617;&#3631;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x\Downloads\Documents\Documents%20and%20Settings\LA\Desktop\&#3623;&#3619;&#3648;&#3607;&#3614;\&#3610;&#3657;&#3634;&#3609;&#3609;&#3634;&#3648;&#3629;&#3637;&#3657;&#3618;&#3591;\&#3610;&#3657;&#3634;&#3609;&#3619;&#3657;&#3629;&#3591;\&#3610;&#3657;&#3634;&#3609;&#3604;&#3591;\&#3619;&#3634;&#3618;&#3585;&#3634;&#3619;&#3588;&#3635;&#3609;&#3623;&#3603;&#3610;&#3657;&#3634;&#3609;&#3604;&#359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orary%20Internet%20Files\Content.IE5\3MHJDW2N\A-110\&#3588;&#3636;&#3604;&#3619;&#3634;&#3588;&#3634;\&#3617;.&#3609;&#3648;&#3619;&#3624;&#3623;&#3619;%20&#3614;&#3636;&#3625;&#3603;&#3640;&#3650;&#3621;&#3585;\&#3585;&#3621;&#3640;&#3656;&#3617;&#3629;&#3634;&#3588;&#3634;&#3619;&#3626;&#3634;&#3608;&#3634;&#3619;&#3603;&#3626;&#3640;&#3586;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e%20Boq%20struc.LHR%20rev.4\New%20Folder\Documents%20and%20Settings\02\Desktop\BH.ST.%20L&amp;H\Documents%20and%20Settings\All%20Users.WINDOWS\Documents\Documents%20and%20Settings\All%20Users.WINDOWS\Document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e%20Boq%20struc.LHR%20rev.4\New%20Folder\Documents%20and%20Settings\02\Desktop\BH.ST.%20L&amp;H\Documents%20and%20Settings\All%20Users.WINDOWS\Documents\Documents%20and%20Settings\All%20Users.WINDOWS\Documents\Doc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65DA3EC\EE_BOQ%20TU%20DORM%20201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x\Downloads\Documents\Documents%20and%20Settings\LA\Desktop\&#3623;&#3619;&#3648;&#3607;&#3614;\&#3610;&#3657;&#3634;&#3609;&#3609;&#3634;&#3648;&#3629;&#3637;&#3657;&#3618;&#3591;\&#3610;&#3657;&#3634;&#3609;&#3619;&#3657;&#3629;&#3591;\&#3610;&#3657;&#3634;&#3609;&#3604;&#3591;\pm\W-&#3629;-&#3649;&#3617;&#3656;&#3623;&#3633;&#3591;&#3623;&#3633;&#3623;-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18;&#3640;&#3657;&#3618;\&#3591;&#3634;&#3609;&#3619;&#3634;&#3588;&#3634;\&#3611;&#3637;%202554\&#3629;&#3634;&#3588;&#3634;&#3619;&#3627;&#3629;&#3614;&#3633;&#3585;&#3610;&#3640;&#3588;&#3621;&#3634;&#3585;&#3619;&#3627;&#3621;&#3633;&#3591;&#3607;&#3637;&#3656;%202\&#3629;&#3634;&#3588;&#3634;&#3619;&#3627;&#3629;&#3614;&#3633;&#3585;&#3610;&#3640;&#3588;&#3621;&#3634;&#3585;&#3619;&#3627;&#3621;&#3633;&#3591;&#3607;&#3637;&#3656;%202%2011%20&#3594;&#3633;&#3657;&#3609;\Documents%20and%20Settings\plan194\Desktop\19.11.53%20&#3619;&#3634;&#3588;&#3634;,&#3591;&#3623;&#3604;&#3591;&#3634;&#3609;%20&#3629;&#3634;&#3588;&#3634;&#3619;&#3607;&#3632;&#3648;&#3610;&#3637;&#3618;&#3609;&#3621;&#3656;&#3634;&#3626;&#3640;&#3604;\WINDOWS\TEMP\&#3648;&#3626;&#3609;&#3629;&#3619;&#3634;&#3588;&#3634;-%20(&#3626;&#3641;&#3605;&#3619;)-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&#3648;&#3626;&#3609;&#3629;&#3619;&#3634;&#3588;&#3634;-%20(&#3626;&#3641;&#3605;&#3619;)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K-Data\Makkasan\CostCenter\Cc15-FEB-Rev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k\iq-10%20(doosa\BD\2005-06\IQ\IQ-10%20(Doosan%20-%20Anpara%20C)\Offer\pulau%20final\WINDOWS\Desktop\New%20Folder\Qo-158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orking%20NOW\DG&amp;C%20OFFICE\DG.-93%20&#3627;&#3629;&#3649;&#3614;&#3607;&#3618;&#3660;-&#3614;&#3618;&#3634;&#3610;&#3634;&#3621;%20&#3617;&#3608;.%20&#3619;&#3633;&#3591;&#3626;&#3636;&#3605;%20&#3650;&#3588;&#3619;&#3591;&#3585;&#3634;&#3619;%202%20(2552)\&#3649;&#3610;&#3610;&#3585;&#3656;&#3629;&#3626;&#3619;&#3657;&#3634;&#3591;%20&#3619;&#3632;&#3618;&#3632;%201%20&#3591;&#3610;%20125%20&#3621;&#3657;&#3634;&#3609;%20(&#3617;&#3588;.53)\BIDDING%2024-02-10\&#3610;&#3633;&#3597;&#3594;&#3637;&#3623;&#3633;&#3626;&#3604;&#3640;-&#3649;&#3619;&#3591;&#3591;&#3634;&#3609;\BQ-FOR%20BID\Ele\EE_BOQ%20TU%20DORM%20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"/>
      <sheetName val="ศูนย์การแพทย์"/>
      <sheetName val="หอพักผู้ป่วย"/>
      <sheetName val="อาคารบริการ"/>
      <sheetName val="สรศป"/>
      <sheetName val="Cost2"/>
      <sheetName val="FR"/>
      <sheetName val="Sheet1"/>
      <sheetName val="산근"/>
      <sheetName val="#REF"/>
      <sheetName val="封面 "/>
      <sheetName val="粉刷"/>
      <sheetName val="裝修"/>
      <sheetName val="風管工程"/>
      <sheetName val="合約價"/>
      <sheetName val="ราคาต่อหน่วย2-9"/>
      <sheetName val="รวมราคาทั้งสิ้น"/>
      <sheetName val="วัดใต้"/>
      <sheetName val="????"/>
      <sheetName val="_x0000__x0000__x0000__x0000__x0000_@_x001c__x0014__x0000__x0000__x0000__x0000__x0000__x0002__x0011__x0014__x0000__x0000__x0000__x0000__x0000_ñCe?_x0001__x0000__x0000__x0000_0_x0000_"/>
      <sheetName val=""/>
      <sheetName val="SUM-AIR-Submit"/>
      <sheetName val="SUMMERY (BOQ)"/>
      <sheetName val="FIRST FLOOR"/>
      <sheetName val="SECOND FLOOR"/>
      <sheetName val="3RD FLOOR"/>
      <sheetName val="4 TH FLOOR"/>
      <sheetName val="1ST-4TH DOOR WORK"/>
      <sheetName val="1ST-4TH MAIL&amp;FEMALE TOILET"/>
      <sheetName val="5THFLOOR LIFT LOBBY&amp;CORRIDOR"/>
      <sheetName val="Back Up"/>
      <sheetName val="Matt_Guest"/>
      <sheetName val="FAB별"/>
      <sheetName val="AR(AUF)"/>
      <sheetName val="D&amp;W(AUF)"/>
      <sheetName val="EE"/>
      <sheetName val="RO(AUF)"/>
      <sheetName val="SAN(AUF)"/>
      <sheetName val="SUM_ALL"/>
      <sheetName val="Road&amp;Fence(AUF)"/>
      <sheetName val="ถนน+รั้ว"/>
      <sheetName val="Concrete Beam"/>
      <sheetName val="?????@_x001c__x0014_?????_x0002__x0011__x0014_?????ñCe?_x0001_???0?"/>
      <sheetName val="boq"/>
      <sheetName val="Boq(1)"/>
      <sheetName val="JUNE"/>
      <sheetName val="ADM_A"/>
      <sheetName val="JUNE1"/>
      <sheetName val="Admin"/>
      <sheetName val="CDC"/>
      <sheetName val="Estate"/>
      <sheetName val="Fire"/>
      <sheetName val="Guest"/>
      <sheetName val="Medical"/>
      <sheetName val="PR"/>
      <sheetName val="PRE"/>
      <sheetName val="Secutiry"/>
      <sheetName val="Waste"/>
      <sheetName val="封面_"/>
      <sheetName val="@ñCe?0"/>
      <sheetName val="____"/>
      <sheetName val="_____@_x001c__x0014_______x0002__x0011__x0014______ñCe__x0001____0_"/>
      <sheetName val="Cctmst"/>
      <sheetName val="封面_1"/>
      <sheetName val="封面_2"/>
      <sheetName val="封面_3"/>
      <sheetName val="SCIB_Proforma"/>
      <sheetName val="SCIB_Data"/>
      <sheetName val="PL"/>
      <sheetName val="@ñCe_0"/>
      <sheetName val="Invoice"/>
      <sheetName val="ส่งมอบงาน "/>
      <sheetName val="ปก"/>
      <sheetName val="ใบแจ้งหนี้"/>
      <sheetName val="Grand Summary (2)"/>
      <sheetName val="Grand Summary "/>
      <sheetName val=" BOQ WELCOME "/>
      <sheetName val="Grand_Sum"/>
      <sheetName val="Sum_TC"/>
      <sheetName val="002"/>
      <sheetName val="003"/>
      <sheetName val="004"/>
      <sheetName val="Grand_Sum VO"/>
      <sheetName val="Sum_VIP VO"/>
      <sheetName val="SAN REDUCED 1"/>
      <sheetName val="SUMMERY_(BOQ)"/>
      <sheetName val="FIRST_FLOOR"/>
      <sheetName val="SECOND_FLOOR"/>
      <sheetName val="3RD_FLOOR"/>
      <sheetName val="4_TH_FLOOR"/>
      <sheetName val="1ST-4TH_DOOR_WORK"/>
      <sheetName val="1ST-4TH_MAIL&amp;FEMALE_TOILET"/>
      <sheetName val="5THFLOOR_LIFT_LOBBY&amp;CORRIDOR"/>
      <sheetName val="Back_Up"/>
      <sheetName val="?????@??????????ñCe????0?"/>
      <sheetName val="Concrete_Beam"/>
      <sheetName val="SUMMERY_(BOQ)1"/>
      <sheetName val="FIRST_FLOOR1"/>
      <sheetName val="SECOND_FLOOR1"/>
      <sheetName val="3RD_FLOOR1"/>
      <sheetName val="4_TH_FLOOR1"/>
      <sheetName val="1ST-4TH_DOOR_WORK1"/>
      <sheetName val="1ST-4TH_MAIL&amp;FEMALE_TOILET1"/>
      <sheetName val="5THFLOOR_LIFT_LOBBY&amp;CORRIDOR1"/>
      <sheetName val="Back_Up1"/>
      <sheetName val="Concrete_Beam1"/>
      <sheetName val="_x005f_x0000__x005f_x0000__x005f_x0000__x005f_x0000__x0"/>
      <sheetName val="_____@_x005f_x001c__x005f_x0014_______x0002"/>
      <sheetName val="Struc"/>
      <sheetName val="Ratio"/>
      <sheetName val="Ratio Quantities"/>
      <sheetName val="Foundation_VE"/>
      <sheetName val="Column_VE (Coppper)"/>
      <sheetName val="CORE WALL (GL 38-39 I-R)VE"/>
      <sheetName val="CORE WALL (GL 14-19 I-R)VE"/>
      <sheetName val="CORE WALL (GL 27-28 C-F)VE"/>
      <sheetName val="CORE WALL (GL 53-54 J)VE"/>
      <sheetName val="CORE WALL (GL 56-57 J-P)VE"/>
      <sheetName val="CORE WALL (GL 33 C-L)VE"/>
      <sheetName val="Staircase"/>
      <sheetName val="RC Wall"/>
      <sheetName val="Struc. Steel"/>
      <sheetName val="Std.RC Wall"/>
      <sheetName val="Std. Column "/>
      <sheetName val="Foundation"/>
      <sheetName val="Column_VE"/>
      <sheetName val="GFAไม้แบบท้องพื้น"/>
      <sheetName val="Struc Check Table อาคาร 1"/>
      <sheetName val="STR"/>
      <sheetName val="Sheet2"/>
      <sheetName val="S3 Architectural"/>
      <sheetName val="SUMMERY_(BOQ)2"/>
      <sheetName val="FIRST_FLOOR2"/>
      <sheetName val="SECOND_FLOOR2"/>
      <sheetName val="3RD_FLOOR2"/>
      <sheetName val="4_TH_FLOOR2"/>
      <sheetName val="1ST-4TH_DOOR_WORK2"/>
      <sheetName val="1ST-4TH_MAIL&amp;FEMALE_TOILET2"/>
      <sheetName val="5THFLOOR_LIFT_LOBBY&amp;CORRIDOR2"/>
      <sheetName val="Back_Up2"/>
      <sheetName val="Concrete_Beam2"/>
      <sheetName val="SUMMERY_(BOQ)3"/>
      <sheetName val="FIRST_FLOOR3"/>
      <sheetName val="SECOND_FLOOR3"/>
      <sheetName val="3RD_FLOOR3"/>
      <sheetName val="4_TH_FLOOR3"/>
      <sheetName val="1ST-4TH_DOOR_WORK3"/>
      <sheetName val="1ST-4TH_MAIL&amp;FEMALE_TOILET3"/>
      <sheetName val="5THFLOOR_LIFT_LOBBY&amp;CORRIDOR3"/>
      <sheetName val="Back_Up3"/>
      <sheetName val="Concrete_Beam3"/>
      <sheetName val="7IFS-5A"/>
      <sheetName val="封面_4"/>
      <sheetName val="Recovered_Sheet1"/>
      <sheetName val="TOTAL -BUILDING E1"/>
      <sheetName val="SUM - MEP(E1) "/>
      <sheetName val="EE(E1)"/>
      <sheetName val="Com(E1)"/>
      <sheetName val="Air(E1 )"/>
      <sheetName val="San(E1)"/>
      <sheetName val="Fp(E1)   "/>
      <sheetName val="SUMMARY MEP"/>
      <sheetName val="Prelim"/>
      <sheetName val="พื้นที่อาคาร"/>
      <sheetName val="SUM - MEP BUILDING"/>
      <sheetName val="Electrical System "/>
      <sheetName val="Commuication System"/>
      <sheetName val="Air Conditioning  System  "/>
      <sheetName val="Sanitary System "/>
      <sheetName val="Fire Protection System "/>
      <sheetName val="Check"/>
      <sheetName val="stair"/>
      <sheetName val="ข้อมูลประตู T1"/>
      <sheetName val="ข้อมูลหน้าต่าง T1"/>
      <sheetName val="Data Sheet"/>
      <sheetName val="Interial"/>
      <sheetName val="EST-FOOTING (G)"/>
      <sheetName val="ข้อมูลหน้าต่าง T3"/>
      <sheetName val="ข้อมูลประตู T2"/>
      <sheetName val="Construction"/>
      <sheetName val="schedule_1"/>
      <sheetName val=" FS"/>
      <sheetName val="Sch_1_EE"/>
      <sheetName val="Sch.2 SN"/>
      <sheetName val="Sch.3 FP"/>
      <sheetName val="Sch.4 AC"/>
      <sheetName val="Sch.6 Prelim"/>
      <sheetName val="Cost per SQM_M&amp;E"/>
      <sheetName val="?????@_x005f_x001c__x005f_x0014_?????_x0002"/>
      <sheetName val="ปี 2562"/>
      <sheetName val="จ่ายเงิน"/>
      <sheetName val="KKC Brkdwn"/>
      <sheetName val="Factor F Data"/>
      <sheetName val="ค่าใช้จ่ายและแผนการเบิก"/>
      <sheetName val="Grand Summary ( Variation)"/>
      <sheetName val="ค่าใช้จ่ายและแผนการเบิกolan"/>
      <sheetName val="ST work con.M"/>
      <sheetName val="ST work con.carpark"/>
      <sheetName val="ST work M"/>
      <sheetName val="ST work Facad(M) "/>
      <sheetName val="ST work carpark"/>
      <sheetName val="back up arc.Car Park"/>
      <sheetName val="backup str.carpark"/>
      <sheetName val="back up arc. M"/>
      <sheetName val="แยกงาน ผนัง พื้น ฝ้า สี"/>
      <sheetName val="Grand SUMMARY MEP "/>
      <sheetName val="แยกงาน"/>
      <sheetName val="แยกงาน (2)"/>
      <sheetName val="index"/>
      <sheetName val="合成単価作成・-BLDG"/>
      <sheetName val="A"/>
      <sheetName val="_x0000__x0000__x0000__x0000__x0"/>
      <sheetName val="_____@_x001c__x0014_______x0002"/>
      <sheetName val="_x005f_x005f_x005f_x0000__x005f_x005f_x005f_x0000__x005"/>
      <sheetName val="_____@_x005f_x005f_x005f_x001c__x005f_x005f_x0014"/>
      <sheetName val="Sum.ALL"/>
      <sheetName val="รายการ VE"/>
      <sheetName val="PILE"/>
      <sheetName val="sum_ARC"/>
      <sheetName val="Public"/>
      <sheetName val="รวมห้องพัก"/>
      <sheetName val="HS"/>
      <sheetName val="Type A-1"/>
      <sheetName val="Type A-1M"/>
      <sheetName val="Type B-1"/>
      <sheetName val="Type C1"/>
      <sheetName val="Type C-2"/>
      <sheetName val="Type C-3"/>
      <sheetName val="Type C-5"/>
      <sheetName val="Type DP-5"/>
      <sheetName val="Type LOFT-1"/>
      <sheetName val="Type LOFT-2 "/>
      <sheetName val="Type LOFT-2M"/>
      <sheetName val="Type LOFT 3"/>
      <sheetName val="Type LOFT-4"/>
      <sheetName val="Type LOFT-5"/>
      <sheetName val="Type LOFT-6"/>
      <sheetName val="Type LOFT-7"/>
      <sheetName val="Type PH-A"/>
      <sheetName val="Type PH-B"/>
      <sheetName val="Type PH-C"/>
      <sheetName val="Type PH-D"/>
      <sheetName val="Type PH-E"/>
      <sheetName val="Hard"/>
      <sheetName val="Sum LAND"/>
      <sheetName val="Landscape"/>
      <sheetName val="SUM M&amp;E"/>
      <sheetName val="SN"/>
      <sheetName val="AC"/>
      <sheetName val="EX-WORK"/>
      <sheetName val="一発シート"/>
      <sheetName val="BOX Cryostat Details"/>
      <sheetName val="Driver Linac Layout"/>
      <sheetName val="Inputs"/>
      <sheetName val="Magnet Details"/>
      <sheetName val="Garph Work-Cost"/>
      <sheetName val="King 1"/>
      <sheetName val="Discounted Cash Flow"/>
      <sheetName val="mat"/>
      <sheetName val="QuantitySegment"/>
      <sheetName val="ปร5"/>
      <sheetName val="ราคาวัสดุ"/>
      <sheetName val="10 ข้อมูลวัสดุ-ค่าดำเนิน"/>
      <sheetName val="REF ONLY2"/>
      <sheetName val="Fee Rate Summary"/>
      <sheetName val="_x005f_x0000__x005f_x0000__x005"/>
      <sheetName val="_____@_x005f_x001c__x0014"/>
      <sheetName val="_____@_x005f_x005f_x005f_x001c__x0014"/>
      <sheetName val="_x005f_x005f_x005f_x005f_x005f_x005f_x005f_x0000__x005f"/>
      <sheetName val="_____@_x005f_x005f_x005f_x005f_x005f_x005f_x005f_x001c_"/>
      <sheetName val="แผนงาน อบต ท่าลาน(ส่งเทศบาล)"/>
      <sheetName val="l-fixer"/>
      <sheetName val="Bill No. 2 - Carpark"/>
      <sheetName val="_____@_x005f_x001c__x005f_x005f_x0014"/>
      <sheetName val="_x005f_x005f_x005f_x0000__x005f"/>
      <sheetName val="_____@_x005f_x005f_x005f_x001c_"/>
      <sheetName val="cov-estimate"/>
      <sheetName val="Sheet5"/>
      <sheetName val="_____@__________ñCe____0_"/>
      <sheetName val="A1.2"/>
      <sheetName val="Construction cost assumption"/>
      <sheetName val="JLL Assumption"/>
      <sheetName val="Retail Program&amp;Rev Assumption"/>
      <sheetName val="OR21 Final Forecast Rev.2"/>
      <sheetName val="Summary Forecast Budget 1&amp;2"/>
      <sheetName val="Summary Forecast Budget Rev 2"/>
      <sheetName val="Backup OR21 "/>
      <sheetName val="BOQ  VI 03.09.19 "/>
      <sheetName val="Backup BR.BMA"/>
      <sheetName val="Budget for ENT"/>
      <sheetName val="ADJ. D-Wall&amp;BR Ent. Rev.2.1"/>
      <sheetName val="Rebar+Conพื้น Waste10%"/>
      <sheetName val="Backup D-Wall Ent. 13.07.19"/>
      <sheetName val="Backup BR.ENT. 13.07.19"/>
      <sheetName val="IMP OR21 2019.07.11"/>
      <sheetName val="Quotation-B1"/>
      <sheetName val="Summary"/>
      <sheetName val="Site OH-Main Construction"/>
      <sheetName val="Site OH-HMA"/>
      <sheetName val="DB-Material"/>
      <sheetName val="DB-Equipment_Man"/>
      <sheetName val="DB-Manpower"/>
      <sheetName val="Para Slurry Seal"/>
      <sheetName val="Agg. for Para Type III"/>
      <sheetName val="Agg. for Para TypeIII Haulage"/>
      <sheetName val="Mobilization-Equip"/>
      <sheetName val="Tack Coat-16+400A,B"/>
      <sheetName val="Earth Excavation"/>
      <sheetName val="B1_Embankment"/>
      <sheetName val="B1_Selected Mat"/>
      <sheetName val="B1_Subbase"/>
      <sheetName val="B1_CTB_In-Place"/>
      <sheetName val="B1_CTB In-Plant"/>
      <sheetName val="B1_CTB-Haulage"/>
      <sheetName val="HMA-Production-16+400A,B"/>
      <sheetName val="HMA-Paving-16+400A,B"/>
      <sheetName val="HMA-Haulage-16+400AB"/>
      <sheetName val="Tack Coat-17+100B"/>
      <sheetName val="HMA-Production-17+100B"/>
      <sheetName val="HMA-Paving-17+100B"/>
      <sheetName val="HMA-Haulage-17+100B"/>
      <sheetName val="Milling 5cm-ทางลงเชียงราก"/>
      <sheetName val="Tack Coat-ทางลงเชียงราก"/>
      <sheetName val="HMA-Production-ทางลงเชียงราก"/>
      <sheetName val="HMA-Paving-ทางลงเชียงราก"/>
      <sheetName val="HMA-Haulage-ทางลงเชียงราก"/>
      <sheetName val="Toll Fee"/>
      <sheetName val="Traffic Management"/>
      <sheetName val="กำพงกันตก"/>
      <sheetName val="รางระบายน้ำ"/>
      <sheetName val="Factor F งาน DB."/>
      <sheetName val="detail "/>
      <sheetName val="Car."/>
      <sheetName val="TDC COA Sumry"/>
      <sheetName val="COA Sumry by Area"/>
      <sheetName val="COA Sumry by Contr"/>
      <sheetName val="COA Sumry by RG"/>
      <sheetName val="TDC COA Grp Sumry"/>
      <sheetName val="TDC Item Dets-Full"/>
      <sheetName val="TDC Item Dets-IPM-Full"/>
      <sheetName val="TDC Item Dets"/>
      <sheetName val="TDC Item Sumry"/>
      <sheetName val="TDC Key Qty Sumry"/>
      <sheetName val="List - Components"/>
      <sheetName val="List - Equipment"/>
      <sheetName val="Project Metrics"/>
      <sheetName val="COA Sumry - Std Imp"/>
      <sheetName val="Contr TDC - Std Imp"/>
      <sheetName val="Item Sumry - Std Imp"/>
      <sheetName val="Proj TIC - Std Imp"/>
      <sheetName val="Unit Costs - Std Imp"/>
      <sheetName val="Unit MH - Std Imp"/>
      <sheetName val="?????@_x005f_x005f_x005f_x001c__x005f_x005f_x0014"/>
      <sheetName val="36.rc. pipe(2หน้า)"/>
      <sheetName val="ตกแต่ง-อาคาร A"/>
      <sheetName val="ตกแต่ง-อาคาร B"/>
      <sheetName val="ตกแต่ง-อาคาร C"/>
      <sheetName val="ตกแต่ง-อาคาร E"/>
      <sheetName val="______________________Ce______2"/>
      <sheetName val="FitOutConfCentre"/>
      <sheetName val="Sap_Actual"/>
      <sheetName val="_x005f_x005f_x005F"/>
      <sheetName val="_x005f_x0000__x005f"/>
      <sheetName val="_____@_x005f_x001c_"/>
      <sheetName val="5-2"/>
      <sheetName val="ค่าขนส่ง-1"/>
      <sheetName val="Mat_Source"/>
      <sheetName val="Unit_Div6"/>
      <sheetName val="ทำนบดิน 4"/>
      <sheetName val="Purchase Order"/>
      <sheetName val="Customize Your Purchase Order"/>
      <sheetName val="bp bill-mark"/>
      <sheetName val="vo"/>
      <sheetName val="PRICE LIST"/>
      <sheetName val="Q190802"/>
      <sheetName val="Total"/>
      <sheetName val="back up FL.4"/>
      <sheetName val="wa"/>
      <sheetName val="ส่งมอบงาน_"/>
      <sheetName val="Grand_Summary_(2)"/>
      <sheetName val="Grand_Summary_"/>
      <sheetName val="_BOQ_WELCOME_"/>
      <sheetName val="Grand_Sum_VO"/>
      <sheetName val="Sum_VIP_VO"/>
      <sheetName val="structure"/>
      <sheetName val="11 ข้อมูลงานCon"/>
      <sheetName val="12 ข้อมูลงานไม้แบบ"/>
      <sheetName val="MS Box"/>
      <sheetName val="MOLP C"/>
      <sheetName val="????_x0"/>
      <sheetName val="封面_5"/>
      <sheetName val="SUMMERY_(BOQ)4"/>
      <sheetName val="FIRST_FLOOR4"/>
      <sheetName val="SECOND_FLOOR4"/>
      <sheetName val="3RD_FLOOR4"/>
      <sheetName val="4_TH_FLOOR4"/>
      <sheetName val="1ST-4TH_DOOR_WORK4"/>
      <sheetName val="1ST-4TH_MAIL&amp;FEMALE_TOILET4"/>
      <sheetName val="5THFLOOR_LIFT_LOBBY&amp;CORRIDOR4"/>
      <sheetName val="Back_Up4"/>
      <sheetName val="Concrete_Beam4"/>
      <sheetName val="SAN_REDUCED_1"/>
      <sheetName val="S3_Architectural"/>
      <sheetName val="Ratio_Quantities"/>
      <sheetName val="Column_VE_(Coppper)"/>
      <sheetName val="CORE_WALL_(GL_38-39_I-R)VE"/>
      <sheetName val="CORE_WALL_(GL_14-19_I-R)VE"/>
      <sheetName val="CORE_WALL_(GL_27-28_C-F)VE"/>
      <sheetName val="CORE_WALL_(GL_53-54_J)VE"/>
      <sheetName val="CORE_WALL_(GL_56-57_J-P)VE"/>
      <sheetName val="CORE_WALL_(GL_33_C-L)VE"/>
      <sheetName val="RC_Wall"/>
      <sheetName val="Struc__Steel"/>
      <sheetName val="Std_RC_Wall"/>
      <sheetName val="Std__Column_"/>
      <sheetName val="Struc_Check_Table_อาคาร_1"/>
      <sheetName val="ข้อมูลประตู_T1"/>
      <sheetName val="ข้อมูลหน้าต่าง_T1"/>
      <sheetName val="ข้อมูลหน้าต่าง_T3"/>
      <sheetName val="ข้อมูลประตู_T2"/>
      <sheetName val="Data_Sheet"/>
      <sheetName val="EST-FOOTING_(G)"/>
      <sheetName val="Cost_per_SQM_M&amp;E"/>
      <sheetName val="KKC_Brkdwn"/>
      <sheetName val="Factor_F_Data"/>
      <sheetName val="TOTAL_-BUILDING_E1"/>
      <sheetName val="SUM_-_MEP(E1)_"/>
      <sheetName val="Air(E1_)"/>
      <sheetName val="Fp(E1)___"/>
      <sheetName val="SUMMARY_MEP"/>
      <sheetName val="SUM_-_MEP_BUILDING"/>
      <sheetName val="Electrical_System_"/>
      <sheetName val="Commuication_System"/>
      <sheetName val="Air_Conditioning__System__"/>
      <sheetName val="Sanitary_System_"/>
      <sheetName val="Fire_Protection_System_"/>
      <sheetName val="_FS"/>
      <sheetName val="Sch_2_SN"/>
      <sheetName val="Sch_3_FP"/>
      <sheetName val="Sch_4_AC"/>
      <sheetName val="Sch_6_Prelim"/>
      <sheetName val="ปี_2562"/>
      <sheetName val="รายการ_VE"/>
      <sheetName val="Type_A-1"/>
      <sheetName val="Type_A-1M"/>
      <sheetName val="Type_B-1"/>
      <sheetName val="Type_C1"/>
      <sheetName val="Type_C-2"/>
      <sheetName val="Type_C-3"/>
      <sheetName val="Type_C-5"/>
      <sheetName val="Type_DP-5"/>
      <sheetName val="Type_LOFT-1"/>
      <sheetName val="Type_LOFT-2_"/>
      <sheetName val="Type_LOFT-2M"/>
      <sheetName val="Type_LOFT_3"/>
      <sheetName val="Type_LOFT-4"/>
      <sheetName val="Type_LOFT-5"/>
      <sheetName val="Type_LOFT-6"/>
      <sheetName val="Type_LOFT-7"/>
      <sheetName val="Type_PH-A"/>
      <sheetName val="Type_PH-B"/>
      <sheetName val="Type_PH-C"/>
      <sheetName val="Type_PH-D"/>
      <sheetName val="Type_PH-E"/>
      <sheetName val="Sum_LAND"/>
      <sheetName val="SUM_M&amp;E"/>
      <sheetName val="Grand_Summary_(_Variation)"/>
      <sheetName val="ST_work_con_M"/>
      <sheetName val="ST_work_con_carpark"/>
      <sheetName val="ST_work_M"/>
      <sheetName val="ST_work_Facad(M)_"/>
      <sheetName val="ST_work_carpark"/>
      <sheetName val="back_up_arc_Car_Park"/>
      <sheetName val="backup_str_carpark"/>
      <sheetName val="back_up_arc__M"/>
      <sheetName val="แยกงาน_ผนัง_พื้น_ฝ้า_สี"/>
      <sheetName val="Grand_SUMMARY_MEP_"/>
      <sheetName val="แยกงาน_(2)"/>
      <sheetName val="_x0"/>
      <sheetName val="_____@______x0002"/>
      <sheetName val="Fee_Rate_Summary"/>
      <sheetName val="Discounted_Cash_Flow"/>
      <sheetName val="Garph_Work-Cost"/>
      <sheetName val="10_ข้อมูลวัสดุ-ค่าดำเนิน"/>
      <sheetName val="REF_ONLY2"/>
      <sheetName val="OR21_Final_Forecast_Rev_2"/>
      <sheetName val="Summary_Forecast_Budget_1&amp;2"/>
      <sheetName val="Summary_Forecast_Budget_Rev_2"/>
      <sheetName val="Backup_OR21_"/>
      <sheetName val="BOQ__VI_03_09_19_"/>
      <sheetName val="Backup_BR_BMA"/>
      <sheetName val="Budget_for_ENT"/>
      <sheetName val="ADJ__D-Wall&amp;BR_Ent__Rev_2_1"/>
      <sheetName val="Rebar+Conพื้น_Waste10%"/>
      <sheetName val="Backup_D-Wall_Ent__13_07_19"/>
      <sheetName val="Backup_BR_ENT__13_07_19"/>
      <sheetName val="IMP_OR21_2019_07_11"/>
      <sheetName val="A1_2"/>
      <sheetName val="Bill_No__2_-_Carpark"/>
      <sheetName val="Car_"/>
      <sheetName val="TDC_COA_Sumry"/>
      <sheetName val="COA_Sumry_by_Area"/>
      <sheetName val="COA_Sumry_by_Contr"/>
      <sheetName val="COA_Sumry_by_RG"/>
      <sheetName val="TDC_COA_Grp_Sumry"/>
      <sheetName val="TDC_Item_Dets-Full"/>
      <sheetName val="TDC_Item_Dets-IPM-Full"/>
      <sheetName val="TDC_Item_Dets"/>
      <sheetName val="TDC_Item_Sumry"/>
      <sheetName val="TDC_Key_Qty_Sumry"/>
      <sheetName val="List_-_Components"/>
      <sheetName val="List_-_Equipment"/>
      <sheetName val="Project_Metrics"/>
      <sheetName val="COA_Sumry_-_Std_Imp"/>
      <sheetName val="Contr_TDC_-_Std_Imp"/>
      <sheetName val="Item_Sumry_-_Std_Imp"/>
      <sheetName val="Proj_TIC_-_Std_Imp"/>
      <sheetName val="Unit_Costs_-_Std_Imp"/>
      <sheetName val="Unit_MH_-_Std_Imp"/>
      <sheetName val="BOX_Cryostat_Details"/>
      <sheetName val="Driver_Linac_Layout"/>
      <sheetName val="Magnet_Details"/>
      <sheetName val="แผนงาน_อบต_ท่าลาน(ส่งเทศบาล)"/>
      <sheetName val="King_1"/>
      <sheetName val="Construction_cost_assumption"/>
      <sheetName val="JLL_Assumption"/>
      <sheetName val="Retail_Program&amp;Rev_Assumption"/>
      <sheetName val="封面_6"/>
      <sheetName val="SUMMERY_(BOQ)5"/>
      <sheetName val="FIRST_FLOOR5"/>
      <sheetName val="SECOND_FLOOR5"/>
      <sheetName val="3RD_FLOOR5"/>
      <sheetName val="4_TH_FLOOR5"/>
      <sheetName val="1ST-4TH_DOOR_WORK5"/>
      <sheetName val="1ST-4TH_MAIL&amp;FEMALE_TOILET5"/>
      <sheetName val="5THFLOOR_LIFT_LOBBY&amp;CORRIDOR5"/>
      <sheetName val="Back_Up5"/>
      <sheetName val="Concrete_Beam5"/>
      <sheetName val="S3_Architectural1"/>
      <sheetName val="ส่งมอบงาน_1"/>
      <sheetName val="Grand_Summary_(2)1"/>
      <sheetName val="Grand_Summary_1"/>
      <sheetName val="_BOQ_WELCOME_1"/>
      <sheetName val="Grand_Sum_VO1"/>
      <sheetName val="Sum_VIP_VO1"/>
      <sheetName val="Ratio_Quantities1"/>
      <sheetName val="Column_VE_(Coppper)1"/>
      <sheetName val="CORE_WALL_(GL_38-39_I-R)VE1"/>
      <sheetName val="CORE_WALL_(GL_14-19_I-R)VE1"/>
      <sheetName val="CORE_WALL_(GL_27-28_C-F)VE1"/>
      <sheetName val="CORE_WALL_(GL_53-54_J)VE1"/>
      <sheetName val="CORE_WALL_(GL_56-57_J-P)VE1"/>
      <sheetName val="CORE_WALL_(GL_33_C-L)VE1"/>
      <sheetName val="RC_Wall1"/>
      <sheetName val="Struc__Steel1"/>
      <sheetName val="Std_RC_Wall1"/>
      <sheetName val="Std__Column_1"/>
      <sheetName val="Struc_Check_Table_อาคาร_11"/>
      <sheetName val="SAN_REDUCED_11"/>
      <sheetName val="ข้อมูลประตู_T11"/>
      <sheetName val="ข้อมูลหน้าต่าง_T11"/>
      <sheetName val="ข้อมูลหน้าต่าง_T31"/>
      <sheetName val="ข้อมูลประตู_T21"/>
      <sheetName val="_FS1"/>
      <sheetName val="Sch_2_SN1"/>
      <sheetName val="Sch_3_FP1"/>
      <sheetName val="Sch_4_AC1"/>
      <sheetName val="Sch_6_Prelim1"/>
      <sheetName val="ปี_25621"/>
      <sheetName val="TOTAL_-BUILDING_E11"/>
      <sheetName val="SUM_-_MEP(E1)_1"/>
      <sheetName val="Air(E1_)1"/>
      <sheetName val="Fp(E1)___1"/>
      <sheetName val="Data_Sheet1"/>
      <sheetName val="SUMMARY_MEP1"/>
      <sheetName val="SUM_-_MEP_BUILDING1"/>
      <sheetName val="Electrical_System_1"/>
      <sheetName val="Commuication_System1"/>
      <sheetName val="Air_Conditioning__System__1"/>
      <sheetName val="Sanitary_System_1"/>
      <sheetName val="Fire_Protection_System_1"/>
      <sheetName val="EST-FOOTING_(G)1"/>
      <sheetName val="Cost_per_SQM_M&amp;E1"/>
      <sheetName val="รายการ_VE1"/>
      <sheetName val="Type_A-11"/>
      <sheetName val="Type_A-1M1"/>
      <sheetName val="Type_B-11"/>
      <sheetName val="Type_C11"/>
      <sheetName val="Type_C-21"/>
      <sheetName val="Type_C-31"/>
      <sheetName val="Type_C-51"/>
      <sheetName val="Type_DP-51"/>
      <sheetName val="Type_LOFT-11"/>
      <sheetName val="Type_LOFT-2_1"/>
      <sheetName val="Type_LOFT-2M1"/>
      <sheetName val="Type_LOFT_31"/>
      <sheetName val="Type_LOFT-41"/>
      <sheetName val="Type_LOFT-51"/>
      <sheetName val="Type_LOFT-61"/>
      <sheetName val="Type_LOFT-71"/>
      <sheetName val="Type_PH-A1"/>
      <sheetName val="Type_PH-B1"/>
      <sheetName val="Type_PH-C1"/>
      <sheetName val="Type_PH-D1"/>
      <sheetName val="Type_PH-E1"/>
      <sheetName val="Sum_LAND1"/>
      <sheetName val="SUM_M&amp;E1"/>
      <sheetName val="Grand_Summary_(_Variation)1"/>
      <sheetName val="ST_work_con_M1"/>
      <sheetName val="ST_work_con_carpark1"/>
      <sheetName val="ST_work_M1"/>
      <sheetName val="ST_work_Facad(M)_1"/>
      <sheetName val="ST_work_carpark1"/>
      <sheetName val="back_up_arc_Car_Park1"/>
      <sheetName val="backup_str_carpark1"/>
      <sheetName val="back_up_arc__M1"/>
      <sheetName val="แยกงาน_ผนัง_พื้น_ฝ้า_สี1"/>
      <sheetName val="Grand_SUMMARY_MEP_1"/>
      <sheetName val="แยกงาน_(2)1"/>
      <sheetName val="KKC_Brkdwn1"/>
      <sheetName val="Factor_F_Data1"/>
      <sheetName val="Garph_Work-Cost1"/>
      <sheetName val="Discounted_Cash_Flow1"/>
      <sheetName val="Bill_No__2_-_Carpark1"/>
      <sheetName val="King_11"/>
      <sheetName val="Fee_Rate_Summary1"/>
      <sheetName val="10_ข้อมูลวัสดุ-ค่าดำเนิน1"/>
      <sheetName val="REF_ONLY21"/>
      <sheetName val="A1_21"/>
      <sheetName val="OR21_Final_Forecast_Rev_21"/>
      <sheetName val="Summary_Forecast_Budget_1&amp;21"/>
      <sheetName val="Summary_Forecast_Budget_Rev_21"/>
      <sheetName val="Backup_OR21_1"/>
      <sheetName val="BOQ__VI_03_09_19_1"/>
      <sheetName val="Backup_BR_BMA1"/>
      <sheetName val="Budget_for_ENT1"/>
      <sheetName val="ADJ__D-Wall&amp;BR_Ent__Rev_2_11"/>
      <sheetName val="Rebar+Conพื้น_Waste10%1"/>
      <sheetName val="Backup_D-Wall_Ent__13_07_191"/>
      <sheetName val="Backup_BR_ENT__13_07_191"/>
      <sheetName val="IMP_OR21_2019_07_111"/>
      <sheetName val="detail_"/>
      <sheetName val="Car_1"/>
      <sheetName val="TDC_COA_Sumry1"/>
      <sheetName val="COA_Sumry_by_Area1"/>
      <sheetName val="COA_Sumry_by_Contr1"/>
      <sheetName val="COA_Sumry_by_RG1"/>
      <sheetName val="TDC_COA_Grp_Sumry1"/>
      <sheetName val="TDC_Item_Dets-Full1"/>
      <sheetName val="TDC_Item_Dets-IPM-Full1"/>
      <sheetName val="TDC_Item_Dets1"/>
      <sheetName val="TDC_Item_Sumry1"/>
      <sheetName val="TDC_Key_Qty_Sumry1"/>
      <sheetName val="List_-_Components1"/>
      <sheetName val="List_-_Equipment1"/>
      <sheetName val="Project_Metrics1"/>
      <sheetName val="COA_Sumry_-_Std_Imp1"/>
      <sheetName val="Contr_TDC_-_Std_Imp1"/>
      <sheetName val="Item_Sumry_-_Std_Imp1"/>
      <sheetName val="Proj_TIC_-_Std_Imp1"/>
      <sheetName val="Unit_Costs_-_Std_Imp1"/>
      <sheetName val="Unit_MH_-_Std_Imp1"/>
      <sheetName val="แผนงาน_อบต_ท่าลาน(ส่งเทศบาล)1"/>
      <sheetName val="Construction_cost_assumption1"/>
      <sheetName val="JLL_Assumption1"/>
      <sheetName val="Retail_Program&amp;Rev_Assumption1"/>
      <sheetName val="Attach1(สรุปรวม) "/>
      <sheetName val="Attach2(BOQ Detail) "/>
      <sheetName val="Attach3(Measurement)Footing"/>
      <sheetName val="Attach3(Measurement) (Topping)"/>
      <sheetName val="Attach3(Measurement) (FL FINISH"/>
      <sheetName val="Attach3(Check Sheet)"/>
      <sheetName val="Sheet3"/>
      <sheetName val=" (FL Finis)"/>
      <sheetName val="?????@_x005f_x001c__x005f_x005f_x0014"/>
      <sheetName val="STMspry"/>
      <sheetName val="PsychroData"/>
      <sheetName val="footing"/>
      <sheetName val="Material"/>
      <sheetName val="bk unit rate"/>
      <sheetName val="Equipment"/>
      <sheetName val="basic rate"/>
      <sheetName val="field"/>
      <sheetName val="Sch 2"/>
      <sheetName val="3-145 input plan"/>
      <sheetName val="splinkler"/>
      <sheetName val="FS"/>
    </sheetNames>
    <sheetDataSet>
      <sheetData sheetId="0"/>
      <sheetData sheetId="1"/>
      <sheetData sheetId="2"/>
      <sheetData sheetId="3">
        <row r="307">
          <cell r="C307">
            <v>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>
        <row r="307">
          <cell r="C307">
            <v>0</v>
          </cell>
        </row>
      </sheetData>
      <sheetData sheetId="134">
        <row r="307">
          <cell r="C307">
            <v>0</v>
          </cell>
        </row>
      </sheetData>
      <sheetData sheetId="135">
        <row r="307">
          <cell r="C307">
            <v>0</v>
          </cell>
        </row>
      </sheetData>
      <sheetData sheetId="136">
        <row r="307">
          <cell r="C307">
            <v>0</v>
          </cell>
        </row>
      </sheetData>
      <sheetData sheetId="137">
        <row r="307">
          <cell r="C307">
            <v>0</v>
          </cell>
        </row>
      </sheetData>
      <sheetData sheetId="138" refreshError="1"/>
      <sheetData sheetId="139" refreshError="1"/>
      <sheetData sheetId="140">
        <row r="307">
          <cell r="C307">
            <v>0</v>
          </cell>
        </row>
      </sheetData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>
        <row r="307">
          <cell r="C307">
            <v>0</v>
          </cell>
        </row>
      </sheetData>
      <sheetData sheetId="154">
        <row r="307">
          <cell r="C307">
            <v>0</v>
          </cell>
        </row>
      </sheetData>
      <sheetData sheetId="155">
        <row r="307">
          <cell r="C307">
            <v>0</v>
          </cell>
        </row>
      </sheetData>
      <sheetData sheetId="156"/>
      <sheetData sheetId="157"/>
      <sheetData sheetId="158"/>
      <sheetData sheetId="159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307">
          <cell r="C307">
            <v>0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>
        <row r="307">
          <cell r="C307">
            <v>0</v>
          </cell>
        </row>
      </sheetData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 refreshError="1"/>
      <sheetData sheetId="229" refreshError="1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>
        <row r="307">
          <cell r="C307" t="str">
            <v>Lean Concrete  ( 0.10 cm.)</v>
          </cell>
        </row>
      </sheetData>
      <sheetData sheetId="246"/>
      <sheetData sheetId="247">
        <row r="307">
          <cell r="C307" t="str">
            <v>Lean Concrete  ( 0.10 cm.)</v>
          </cell>
        </row>
      </sheetData>
      <sheetData sheetId="248"/>
      <sheetData sheetId="249">
        <row r="307">
          <cell r="C307" t="str">
            <v>Lean Concrete  ( 0.10 cm.)</v>
          </cell>
        </row>
      </sheetData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 refreshError="1"/>
      <sheetData sheetId="262" refreshError="1"/>
      <sheetData sheetId="263" refreshError="1"/>
      <sheetData sheetId="264" refreshError="1"/>
      <sheetData sheetId="265"/>
      <sheetData sheetId="266">
        <row r="307">
          <cell r="C307" t="str">
            <v>Lean Concrete  ( 0.10 cm.)</v>
          </cell>
        </row>
      </sheetData>
      <sheetData sheetId="267">
        <row r="307">
          <cell r="C307" t="str">
            <v>Lean Concrete  ( 0.10 cm.)</v>
          </cell>
        </row>
      </sheetData>
      <sheetData sheetId="268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 refreshError="1"/>
      <sheetData sheetId="277" refreshError="1"/>
      <sheetData sheetId="278"/>
      <sheetData sheetId="279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/>
      <sheetData sheetId="437"/>
      <sheetData sheetId="438"/>
      <sheetData sheetId="439"/>
      <sheetData sheetId="440" refreshError="1"/>
      <sheetData sheetId="441" refreshError="1"/>
      <sheetData sheetId="442" refreshError="1"/>
      <sheetData sheetId="443"/>
      <sheetData sheetId="444"/>
      <sheetData sheetId="445"/>
      <sheetData sheetId="446"/>
      <sheetData sheetId="447"/>
      <sheetData sheetId="448"/>
      <sheetData sheetId="449"/>
      <sheetData sheetId="450" refreshError="1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 refreshError="1"/>
      <sheetData sheetId="467" refreshError="1"/>
      <sheetData sheetId="468" refreshError="1"/>
      <sheetData sheetId="469" refreshError="1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INPUT"/>
      <sheetName val="ปก"/>
      <sheetName val="สารบัญ"/>
      <sheetName val="สารบัญ2"/>
      <sheetName val="รายละเอียดโครงการ"/>
      <sheetName val="คำอธิบาย"/>
      <sheetName val="v3,4"/>
      <sheetName val="v5"/>
      <sheetName val="ท่อ+HW"/>
      <sheetName val="Cut&amp;Fill"/>
      <sheetName val="ทางเชื่อม"/>
      <sheetName val="Traffic"/>
      <sheetName val="Form งานชล"/>
      <sheetName val="เอกสารแหล่งวัสดุ"/>
      <sheetName val="เอกสารแสดงราคาต่อหน่วย_1"/>
      <sheetName val="แหล่งวัสดุ"/>
      <sheetName val="แหล่งวัสดุจาก soil"/>
      <sheetName val="ตารางสรุปผลการทดสอบแหล่งวัสดุ"/>
      <sheetName val="แหล่งดินหินทราย"/>
      <sheetName val="สำนักดัชนีเศรษฐกิจการค้า กทม."/>
      <sheetName val="แหล่งวัสดุงานเสาเข็ม"/>
      <sheetName val="ตารางคอนกรีตและหิน"/>
      <sheetName val="งานรื้อย้าย"/>
      <sheetName val="งานดิน"/>
      <sheetName val="งานระบบป้องกันน้ำ"/>
      <sheetName val="ราคาต่อหน่วยTYPEต่างๆ"/>
      <sheetName val="ราคาต่อหน่วยประตูน้ำ&amp;Ramp"/>
      <sheetName val="ราคาต่อหน่วยปรับปรุงท่อ"/>
      <sheetName val="สรุปOHCชลประ"/>
      <sheetName val="สรุปOHCทาง,สะพาน"/>
      <sheetName val="ตารางขนส่ง(1)"/>
      <sheetName val="ตารางขนส่ง (2)"/>
      <sheetName val="FactorF งานชลประทาน"/>
      <sheetName val="Factor F ชล"/>
      <sheetName val="fbride"/>
      <sheetName val="หา FACTORF"/>
      <sheetName val="นับความยาว"/>
      <sheetName val="ข้อผิดพลาด"/>
      <sheetName val="Cut&amp;Fill นิคม"/>
      <sheetName val="สรุป ปร5"/>
      <sheetName val="ปร.4-33"/>
      <sheetName val="ปร.4-2"/>
      <sheetName val="V1,2"/>
      <sheetName val="BARRIER"/>
      <sheetName val="froad"/>
      <sheetName val="สรุปOHCโครงสร้า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A2" t="str">
            <v>(ใช้ราคาเฉลี่ยน้ำมันที่อำเภอเมือง ลิตรละ   29.5    บาท  หาค่าขนส่ง,ค่าดำเนินการและค่าเสื่อมราคา)</v>
          </cell>
        </row>
        <row r="53">
          <cell r="J53">
            <v>24.743410000000001</v>
          </cell>
        </row>
        <row r="81">
          <cell r="J81">
            <v>1423.441346366367</v>
          </cell>
        </row>
        <row r="82">
          <cell r="J82">
            <v>1423.441346366367</v>
          </cell>
        </row>
        <row r="84">
          <cell r="J84">
            <v>1523.441346366367</v>
          </cell>
        </row>
        <row r="91">
          <cell r="J91">
            <v>5.3409999999999999E-2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>
        <row r="5">
          <cell r="D5">
            <v>16000</v>
          </cell>
          <cell r="E5">
            <v>3000</v>
          </cell>
          <cell r="F5">
            <v>300</v>
          </cell>
        </row>
        <row r="9">
          <cell r="D9">
            <v>21000</v>
          </cell>
          <cell r="E9">
            <v>4000</v>
          </cell>
          <cell r="F9">
            <v>300</v>
          </cell>
        </row>
        <row r="11">
          <cell r="D11" t="str">
            <v>ไม่มี</v>
          </cell>
          <cell r="E11" t="str">
            <v>ไม่มี</v>
          </cell>
        </row>
        <row r="16">
          <cell r="D16">
            <v>1600</v>
          </cell>
          <cell r="E16">
            <v>700</v>
          </cell>
          <cell r="F16">
            <v>150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le of Content"/>
      <sheetName val="DATA"/>
      <sheetName val="Cost"/>
      <sheetName val="Materialcost"/>
      <sheetName val="Adjust Cost"/>
      <sheetName val="Detail of Cost Estimate"/>
      <sheetName val="TOC-A"/>
      <sheetName val="TOC"/>
      <sheetName val="TOC-Quan"/>
      <sheetName val="Clear"/>
      <sheetName val="Stripping"/>
      <sheetName val="common excavation"/>
      <sheetName val="Rock Exc"/>
      <sheetName val="stockpile"/>
      <sheetName val="loading"/>
      <sheetName val="Haul&amp;spread"/>
      <sheetName val="RockEX"/>
      <sheetName val="Slope"/>
      <sheetName val="TunnelEx"/>
      <sheetName val="Underground Exc"/>
      <sheetName val="Tunnel Sup"/>
      <sheetName val="Steel Rib Support"/>
      <sheetName val="Rock bolts"/>
      <sheetName val="Wire mesh"/>
      <sheetName val="Shotcrete (2)"/>
      <sheetName val="1A Impervious"/>
      <sheetName val="1B Random"/>
      <sheetName val="Rock Blasting"/>
      <sheetName val="spreading"/>
      <sheetName val="com4p"/>
      <sheetName val="2A Fine Filter"/>
      <sheetName val="com8p250"/>
      <sheetName val="2B Coarse Filter"/>
      <sheetName val="3A Trans"/>
      <sheetName val="com8p500"/>
      <sheetName val="3B&amp;3DRock"/>
      <sheetName val="com8p1000"/>
      <sheetName val="3CRock"/>
      <sheetName val="com8p1500"/>
      <sheetName val="3E Riprap"/>
      <sheetName val="Concrete"/>
      <sheetName val="fine aggregate (2)"/>
      <sheetName val="coarse"/>
      <sheetName val="Met#2"/>
      <sheetName val="REINFORCEMENT AND METAL WORKS"/>
      <sheetName val="Formwork"/>
      <sheetName val="ConcWork"/>
      <sheetName val="Dam Plinth"/>
      <sheetName val="Face Slab"/>
      <sheetName val="Wave Wall"/>
      <sheetName val="Per Top"/>
      <sheetName val="Per DTH"/>
      <sheetName val="Grout"/>
      <sheetName val="Comp Water"/>
      <sheetName val="Cofferdam"/>
      <sheetName val="Instrumentation"/>
      <sheetName val="Care of Water"/>
      <sheetName val="Bridge"/>
      <sheetName val="Underdrain"/>
      <sheetName val="Arch"/>
      <sheetName val="Cable Trench"/>
      <sheetName val="Cable Terminal"/>
      <sheetName val="Control Bldg"/>
      <sheetName val="Air-Vent"/>
      <sheetName val="Illumination"/>
      <sheetName val="Plumbing"/>
      <sheetName val="Ground"/>
      <sheetName val="Misc1"/>
      <sheetName val="Hauling by 10 w"/>
      <sheetName val="Summary-O&amp;O"/>
      <sheetName val="BasicWage"/>
      <sheetName val="AirCon"/>
      <sheetName val="EE"/>
      <sheetName val="Cost Estimate"/>
      <sheetName val="Eq mo-demo"/>
      <sheetName val="Road"/>
      <sheetName val="Power"/>
      <sheetName val="Plant"/>
      <sheetName val="Ass.Equip."/>
      <sheetName val="Cal Sheet"/>
      <sheetName val="Comp.Factor"/>
      <sheetName val="Housing"/>
      <sheetName val="Equipments Cost"/>
      <sheetName val="Bulldozer"/>
      <sheetName val="Backhoe"/>
      <sheetName val="Dragline"/>
      <sheetName val="loadsh"/>
      <sheetName val="TrackLoader"/>
      <sheetName val="WheelLoader"/>
      <sheetName val="DumpTruck"/>
      <sheetName val="HydraulicDrill"/>
      <sheetName val="Tamrockdrill"/>
      <sheetName val="OL0.3"/>
      <sheetName val="Winch"/>
      <sheetName val="Generator"/>
      <sheetName val="ConcTruck"/>
      <sheetName val="Water"/>
      <sheetName val="PickTruck"/>
      <sheetName val="VibRoller"/>
      <sheetName val="RRollCp20"/>
      <sheetName val="Grader"/>
      <sheetName val="AirComp"/>
      <sheetName val="TCraneTG100"/>
      <sheetName val="ConcPump"/>
      <sheetName val="OO"/>
      <sheetName val="Sand"/>
      <sheetName val="Rock excavation"/>
      <sheetName val="Benching Blast"/>
      <sheetName val="Summary"/>
      <sheetName val="Spillway"/>
      <sheetName val="Summary (2)"/>
      <sheetName val="hauling"/>
      <sheetName val="Rockhaualing"/>
      <sheetName val="Hauling (2)"/>
      <sheetName val="Hauling (3)"/>
      <sheetName val="compaction"/>
      <sheetName val="rock excavation (2)"/>
      <sheetName val="Dam&amp;Spillway"/>
      <sheetName val="laterite"/>
      <sheetName val="Core  Drill"/>
      <sheetName val="rotary"/>
      <sheetName val="Abb Water"/>
      <sheetName val="Building"/>
      <sheetName val="ราคา คอนกรีต ไม้แบบ เหล็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EF"/>
      <sheetName val="DOL"/>
      <sheetName val="DOL(1Ph)"/>
      <sheetName val="Y-DELTA"/>
      <sheetName val="VSD"/>
      <sheetName val="NO STARTER"/>
      <sheetName val="SPLIT TYPE"/>
      <sheetName val="MCB"/>
      <sheetName val="MCC-SUM"/>
      <sheetName val="B2&amp;B1"/>
      <sheetName val="FL.1&amp;M"/>
      <sheetName val="FL.2"/>
      <sheetName val="FL.3"/>
      <sheetName val="FL.4"/>
      <sheetName val="FL.5"/>
      <sheetName val="FL.6"/>
      <sheetName val="FL.7"/>
      <sheetName val="FL.8"/>
      <sheetName val="FL.9"/>
      <sheetName val="FL.10"/>
      <sheetName val="Roof"/>
      <sheetName val="Energy Building"/>
      <sheetName val="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le of Content"/>
      <sheetName val="DATA"/>
      <sheetName val="Cost"/>
      <sheetName val="Materialcost"/>
      <sheetName val="Adjust Cost"/>
      <sheetName val="Detail of Cost Estimate"/>
      <sheetName val="TOC-A"/>
      <sheetName val="TOC"/>
      <sheetName val="TOC-Quan"/>
      <sheetName val="Clear"/>
      <sheetName val="Stripping"/>
      <sheetName val="common excavation"/>
      <sheetName val="Rock Exc"/>
      <sheetName val="stockpile"/>
      <sheetName val="loading"/>
      <sheetName val="Haul&amp;spread"/>
      <sheetName val="RockEX"/>
      <sheetName val="Slope"/>
      <sheetName val="TunnelEx"/>
      <sheetName val="Underground Exc"/>
      <sheetName val="Tunnel Sup"/>
      <sheetName val="Steel Rib Support"/>
      <sheetName val="Rock bolts"/>
      <sheetName val="Wire mesh"/>
      <sheetName val="Shotcrete (2)"/>
      <sheetName val="1A Impervious"/>
      <sheetName val="1B Random"/>
      <sheetName val="Rock Blasting"/>
      <sheetName val="spreading"/>
      <sheetName val="com4p"/>
      <sheetName val="2A Fine Filter"/>
      <sheetName val="com8p250"/>
      <sheetName val="2B Coarse Filter"/>
      <sheetName val="3A Trans"/>
      <sheetName val="com8p500"/>
      <sheetName val="3B&amp;3DRock"/>
      <sheetName val="com8p1000"/>
      <sheetName val="3CRock"/>
      <sheetName val="com8p1500"/>
      <sheetName val="3E Riprap"/>
      <sheetName val="Concrete"/>
      <sheetName val="fine aggregate (2)"/>
      <sheetName val="coarse"/>
      <sheetName val="Met#2"/>
      <sheetName val="REINFORCEMENT AND METAL WORKS"/>
      <sheetName val="Formwork"/>
      <sheetName val="ConcWork"/>
      <sheetName val="Dam Plinth"/>
      <sheetName val="Face Slab"/>
      <sheetName val="Wave Wall"/>
      <sheetName val="Per Top"/>
      <sheetName val="Per DTH"/>
      <sheetName val="Grout"/>
      <sheetName val="Comp Water"/>
      <sheetName val="Cofferdam"/>
      <sheetName val="Instrumentation"/>
      <sheetName val="Care of Water"/>
      <sheetName val="Bridge"/>
      <sheetName val="Underdrain"/>
      <sheetName val="Arch"/>
      <sheetName val="Cable Trench"/>
      <sheetName val="Cable Terminal"/>
      <sheetName val="Control Bldg"/>
      <sheetName val="Air-Vent"/>
      <sheetName val="Illumination"/>
      <sheetName val="Plumbing"/>
      <sheetName val="Ground"/>
      <sheetName val="Misc1"/>
      <sheetName val="Hauling by 10 w"/>
      <sheetName val="Summary-O&amp;O"/>
      <sheetName val="BasicWage"/>
      <sheetName val="AirCon"/>
      <sheetName val="EE"/>
      <sheetName val="Cost Estimate"/>
      <sheetName val="Eq mo-demo"/>
      <sheetName val="Road"/>
      <sheetName val="Power"/>
      <sheetName val="Plant"/>
      <sheetName val="Ass.Equip."/>
      <sheetName val="Cal Sheet"/>
      <sheetName val="Comp.Factor"/>
      <sheetName val="Housing"/>
      <sheetName val="Equipments Cost"/>
      <sheetName val="Bulldozer"/>
      <sheetName val="Backhoe"/>
      <sheetName val="Dragline"/>
      <sheetName val="loadsh"/>
      <sheetName val="TrackLoader"/>
      <sheetName val="WheelLoader"/>
      <sheetName val="DumpTruck"/>
      <sheetName val="HydraulicDrill"/>
      <sheetName val="Tamrockdrill"/>
      <sheetName val="OL0.3"/>
      <sheetName val="Winch"/>
      <sheetName val="Generator"/>
      <sheetName val="ConcTruck"/>
      <sheetName val="Water"/>
      <sheetName val="PickTruck"/>
      <sheetName val="VibRoller"/>
      <sheetName val="RRollCp20"/>
      <sheetName val="Grader"/>
      <sheetName val="AirComp"/>
      <sheetName val="TCraneTG100"/>
      <sheetName val="ConcPump"/>
      <sheetName val="OO"/>
      <sheetName val="Sand"/>
      <sheetName val="Rock excavation"/>
      <sheetName val="Benching Blast"/>
      <sheetName val="Summary"/>
      <sheetName val="Spillway"/>
      <sheetName val="Summary (2)"/>
      <sheetName val="hauling"/>
      <sheetName val="Rockhaualing"/>
      <sheetName val="Hauling (2)"/>
      <sheetName val="Hauling (3)"/>
      <sheetName val="compaction"/>
      <sheetName val="rock excavation (2)"/>
      <sheetName val="Dam&amp;Spillway"/>
      <sheetName val="laterite"/>
      <sheetName val="Core  Drill"/>
      <sheetName val="rotary"/>
      <sheetName val="Abb Water"/>
      <sheetName val="Build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  <sheetName val="Cctmst"/>
      <sheetName val="Main Summary"/>
      <sheetName val="SH-F"/>
      <sheetName val="SH-D"/>
      <sheetName val="PL"/>
      <sheetName val="Price"/>
      <sheetName val="Item.cal"/>
      <sheetName val="Manpower+Equip"/>
      <sheetName val="Mat+Sub.con"/>
      <sheetName val="ประมาณการประตูหน้าต่าง "/>
      <sheetName val="เตรียมการและบริหารโครงการ"/>
      <sheetName val="BOX Cryostat Details"/>
      <sheetName val="Driver Linac Layout"/>
      <sheetName val="Inputs"/>
      <sheetName val="Magnet Details"/>
      <sheetName val="ภูมิทัศน์"/>
      <sheetName val="DETAIL "/>
      <sheetName val="Purchase Order"/>
      <sheetName val="Building 04"/>
      <sheetName val="Calc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A"/>
      <sheetName val="SH_B"/>
      <sheetName val="SH_C"/>
      <sheetName val="SH_D"/>
      <sheetName val="SH_E"/>
      <sheetName val="SH_F"/>
      <sheetName val="SH_G"/>
    </sheetNames>
    <sheetDataSet>
      <sheetData sheetId="0" refreshError="1"/>
      <sheetData sheetId="1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ACCESSORIES FOR DISTRIBUTION BOARD</v>
          </cell>
        </row>
        <row r="6">
          <cell r="D6" t="str">
            <v>,LIGHTNING PROTECTION AND GROUNDING</v>
          </cell>
        </row>
        <row r="7">
          <cell r="C7">
            <v>1</v>
          </cell>
          <cell r="D7" t="str">
            <v>DISTRIBUTION BOARD</v>
          </cell>
        </row>
        <row r="8">
          <cell r="C8">
            <v>101</v>
          </cell>
          <cell r="D8" t="str">
            <v>-  CUBICLE &amp; BUSBAR</v>
          </cell>
          <cell r="E8">
            <v>1000</v>
          </cell>
          <cell r="F8">
            <v>0</v>
          </cell>
          <cell r="G8" t="str">
            <v>LOT</v>
          </cell>
        </row>
        <row r="9">
          <cell r="C9">
            <v>102</v>
          </cell>
          <cell r="D9" t="str">
            <v>-  CUBICLE &amp; BUSBAR</v>
          </cell>
          <cell r="E9">
            <v>1500</v>
          </cell>
          <cell r="F9">
            <v>0</v>
          </cell>
          <cell r="G9" t="str">
            <v>LOT</v>
          </cell>
        </row>
        <row r="10">
          <cell r="C10">
            <v>103</v>
          </cell>
          <cell r="D10" t="str">
            <v>-  CUBICLE &amp; BUSBAR</v>
          </cell>
          <cell r="E10">
            <v>1900</v>
          </cell>
          <cell r="F10">
            <v>0</v>
          </cell>
          <cell r="G10" t="str">
            <v>LOT</v>
          </cell>
        </row>
        <row r="11">
          <cell r="C11">
            <v>104</v>
          </cell>
          <cell r="D11" t="str">
            <v>-  CUBICLE &amp; BUSBAR</v>
          </cell>
          <cell r="E11">
            <v>2500</v>
          </cell>
          <cell r="F11">
            <v>0</v>
          </cell>
          <cell r="G11" t="str">
            <v>LOT</v>
          </cell>
        </row>
        <row r="12">
          <cell r="C12">
            <v>105</v>
          </cell>
          <cell r="D12" t="str">
            <v>-  CUBICLE &amp; BUSBAR</v>
          </cell>
          <cell r="E12">
            <v>3000</v>
          </cell>
          <cell r="F12">
            <v>0</v>
          </cell>
          <cell r="G12" t="str">
            <v>LOT</v>
          </cell>
        </row>
        <row r="13">
          <cell r="C13">
            <v>106</v>
          </cell>
          <cell r="D13" t="str">
            <v>-  CUBICLE &amp; BUSBAR</v>
          </cell>
          <cell r="E13">
            <v>3500</v>
          </cell>
          <cell r="F13">
            <v>0</v>
          </cell>
          <cell r="G13" t="str">
            <v>LOT</v>
          </cell>
        </row>
        <row r="14">
          <cell r="D14" t="str">
            <v>SPACE</v>
          </cell>
        </row>
        <row r="15">
          <cell r="C15">
            <v>111</v>
          </cell>
          <cell r="D15" t="str">
            <v>-  CT 100/5 A</v>
          </cell>
          <cell r="E15">
            <v>1300</v>
          </cell>
          <cell r="F15">
            <v>0</v>
          </cell>
          <cell r="G15" t="str">
            <v>EA.</v>
          </cell>
        </row>
        <row r="16">
          <cell r="C16">
            <v>112</v>
          </cell>
          <cell r="D16" t="str">
            <v>-  CT 125/5 A</v>
          </cell>
          <cell r="E16">
            <v>1300</v>
          </cell>
          <cell r="F16">
            <v>0</v>
          </cell>
          <cell r="G16" t="str">
            <v>EA.</v>
          </cell>
        </row>
        <row r="17">
          <cell r="C17">
            <v>113</v>
          </cell>
          <cell r="D17" t="str">
            <v>-  CT 150/5 A</v>
          </cell>
          <cell r="E17">
            <v>1300</v>
          </cell>
          <cell r="F17">
            <v>0</v>
          </cell>
          <cell r="G17" t="str">
            <v>EA.</v>
          </cell>
        </row>
        <row r="18">
          <cell r="C18">
            <v>114</v>
          </cell>
          <cell r="D18" t="str">
            <v>-  CT 200/5 A</v>
          </cell>
          <cell r="E18">
            <v>1300</v>
          </cell>
          <cell r="F18">
            <v>0</v>
          </cell>
          <cell r="G18" t="str">
            <v>EA.</v>
          </cell>
        </row>
        <row r="19">
          <cell r="C19">
            <v>115</v>
          </cell>
          <cell r="D19" t="str">
            <v>-  CT 250/5 A</v>
          </cell>
          <cell r="E19">
            <v>1300</v>
          </cell>
          <cell r="F19">
            <v>0</v>
          </cell>
          <cell r="G19" t="str">
            <v>EA.</v>
          </cell>
        </row>
        <row r="20">
          <cell r="C20">
            <v>116</v>
          </cell>
          <cell r="D20" t="str">
            <v>-  CT 300/5 A</v>
          </cell>
          <cell r="E20">
            <v>1300</v>
          </cell>
          <cell r="F20">
            <v>0</v>
          </cell>
          <cell r="G20" t="str">
            <v>EA.</v>
          </cell>
        </row>
        <row r="21">
          <cell r="C21">
            <v>117</v>
          </cell>
          <cell r="D21" t="str">
            <v>-  CT 400/5 A</v>
          </cell>
          <cell r="E21">
            <v>1300</v>
          </cell>
          <cell r="F21">
            <v>0</v>
          </cell>
          <cell r="G21" t="str">
            <v>EA.</v>
          </cell>
        </row>
        <row r="22">
          <cell r="C22">
            <v>118</v>
          </cell>
          <cell r="D22" t="str">
            <v>-  CT 500/5 A</v>
          </cell>
          <cell r="E22">
            <v>1500</v>
          </cell>
          <cell r="F22">
            <v>0</v>
          </cell>
          <cell r="G22" t="str">
            <v>EA.</v>
          </cell>
        </row>
        <row r="23">
          <cell r="C23">
            <v>119</v>
          </cell>
          <cell r="D23" t="str">
            <v>-  CT 600/5 A</v>
          </cell>
          <cell r="E23">
            <v>1500</v>
          </cell>
          <cell r="F23">
            <v>0</v>
          </cell>
          <cell r="G23" t="str">
            <v>EA.</v>
          </cell>
        </row>
        <row r="24">
          <cell r="C24">
            <v>120</v>
          </cell>
          <cell r="D24" t="str">
            <v>-  CT 750/5 A</v>
          </cell>
          <cell r="E24">
            <v>1500</v>
          </cell>
          <cell r="F24">
            <v>0</v>
          </cell>
          <cell r="G24" t="str">
            <v>EA.</v>
          </cell>
        </row>
        <row r="25">
          <cell r="C25">
            <v>121</v>
          </cell>
          <cell r="D25" t="str">
            <v>-  CT 800/5 A</v>
          </cell>
          <cell r="E25">
            <v>1500</v>
          </cell>
          <cell r="F25">
            <v>0</v>
          </cell>
          <cell r="G25" t="str">
            <v>EA.</v>
          </cell>
        </row>
        <row r="26">
          <cell r="C26">
            <v>122</v>
          </cell>
          <cell r="D26" t="str">
            <v>-  CT 1,000/5 A</v>
          </cell>
          <cell r="E26">
            <v>1500</v>
          </cell>
          <cell r="F26">
            <v>0</v>
          </cell>
          <cell r="G26" t="str">
            <v>EA.</v>
          </cell>
        </row>
        <row r="27">
          <cell r="C27">
            <v>123</v>
          </cell>
          <cell r="D27" t="str">
            <v>-  CT 1,200/5 A</v>
          </cell>
          <cell r="E27">
            <v>1800</v>
          </cell>
          <cell r="F27">
            <v>0</v>
          </cell>
          <cell r="G27" t="str">
            <v>EA.</v>
          </cell>
        </row>
        <row r="28">
          <cell r="C28">
            <v>124</v>
          </cell>
          <cell r="D28" t="str">
            <v>-  CT 1,500/5 A</v>
          </cell>
          <cell r="E28">
            <v>1800</v>
          </cell>
          <cell r="F28">
            <v>0</v>
          </cell>
          <cell r="G28" t="str">
            <v>EA.</v>
          </cell>
        </row>
        <row r="29">
          <cell r="C29">
            <v>125</v>
          </cell>
          <cell r="D29" t="str">
            <v>-  CT 1,600/5 A</v>
          </cell>
          <cell r="E29">
            <v>1800</v>
          </cell>
          <cell r="F29">
            <v>0</v>
          </cell>
          <cell r="G29" t="str">
            <v>EA.</v>
          </cell>
        </row>
        <row r="30">
          <cell r="C30">
            <v>126</v>
          </cell>
          <cell r="D30" t="str">
            <v>-  CT 2,000/5 A</v>
          </cell>
          <cell r="E30">
            <v>1800</v>
          </cell>
          <cell r="F30">
            <v>0</v>
          </cell>
          <cell r="G30" t="str">
            <v>EA.</v>
          </cell>
        </row>
        <row r="31">
          <cell r="C31">
            <v>127</v>
          </cell>
          <cell r="D31" t="str">
            <v>-  CT 2,500/5 A</v>
          </cell>
          <cell r="E31">
            <v>1800</v>
          </cell>
          <cell r="F31">
            <v>0</v>
          </cell>
          <cell r="G31" t="str">
            <v>EA.</v>
          </cell>
        </row>
        <row r="32">
          <cell r="C32">
            <v>128</v>
          </cell>
          <cell r="D32" t="str">
            <v>-  CT 3,000/5 A</v>
          </cell>
          <cell r="E32">
            <v>2400</v>
          </cell>
          <cell r="F32">
            <v>0</v>
          </cell>
          <cell r="G32" t="str">
            <v>EA.</v>
          </cell>
        </row>
        <row r="33">
          <cell r="C33">
            <v>129</v>
          </cell>
          <cell r="D33" t="str">
            <v>-  CT 4,000/5 A</v>
          </cell>
          <cell r="E33">
            <v>2400</v>
          </cell>
          <cell r="F33">
            <v>0</v>
          </cell>
          <cell r="G33" t="str">
            <v>EA.</v>
          </cell>
        </row>
        <row r="34">
          <cell r="D34" t="str">
            <v>SPACE</v>
          </cell>
        </row>
        <row r="35">
          <cell r="C35">
            <v>131</v>
          </cell>
          <cell r="D35" t="str">
            <v>-  VOLT &amp; VOLTAGE SELECTOR</v>
          </cell>
          <cell r="E35">
            <v>1000</v>
          </cell>
          <cell r="F35">
            <v>0</v>
          </cell>
          <cell r="G35" t="str">
            <v>EA.</v>
          </cell>
        </row>
        <row r="36">
          <cell r="C36">
            <v>132</v>
          </cell>
          <cell r="D36" t="str">
            <v>-  AMP &amp; AMP SELECTOR</v>
          </cell>
          <cell r="E36">
            <v>1000</v>
          </cell>
          <cell r="F36">
            <v>0</v>
          </cell>
          <cell r="G36" t="str">
            <v>EA.</v>
          </cell>
        </row>
        <row r="37">
          <cell r="C37">
            <v>133</v>
          </cell>
          <cell r="D37" t="str">
            <v>-  FREQUENCY METER</v>
          </cell>
          <cell r="E37">
            <v>1500</v>
          </cell>
          <cell r="F37">
            <v>0</v>
          </cell>
          <cell r="G37" t="str">
            <v>EA.</v>
          </cell>
        </row>
        <row r="38">
          <cell r="C38">
            <v>134</v>
          </cell>
          <cell r="D38" t="str">
            <v>-  1 PHASE WATT-HOUR METER</v>
          </cell>
          <cell r="E38">
            <v>1500</v>
          </cell>
          <cell r="F38">
            <v>0</v>
          </cell>
          <cell r="G38" t="str">
            <v>EA.</v>
          </cell>
        </row>
        <row r="39">
          <cell r="C39">
            <v>135</v>
          </cell>
          <cell r="D39" t="str">
            <v>-  3 PHASE WATT-HOUR METER</v>
          </cell>
          <cell r="E39">
            <v>4000</v>
          </cell>
          <cell r="F39">
            <v>0</v>
          </cell>
          <cell r="G39" t="str">
            <v>EA.</v>
          </cell>
        </row>
        <row r="40">
          <cell r="C40">
            <v>136</v>
          </cell>
          <cell r="D40" t="str">
            <v>-  KILOW-WATT METER</v>
          </cell>
          <cell r="E40">
            <v>5000</v>
          </cell>
          <cell r="F40">
            <v>0</v>
          </cell>
          <cell r="G40" t="str">
            <v>EA.</v>
          </cell>
        </row>
        <row r="41">
          <cell r="C41">
            <v>137</v>
          </cell>
          <cell r="D41" t="str">
            <v>-  POWER FACTOR METER</v>
          </cell>
          <cell r="E41">
            <v>35000</v>
          </cell>
          <cell r="F41">
            <v>0</v>
          </cell>
          <cell r="G41" t="str">
            <v>EA.</v>
          </cell>
        </row>
        <row r="42">
          <cell r="C42">
            <v>138</v>
          </cell>
          <cell r="D42" t="str">
            <v>-  DEMAND METER</v>
          </cell>
          <cell r="E42">
            <v>12000</v>
          </cell>
          <cell r="F42">
            <v>0</v>
          </cell>
          <cell r="G42" t="str">
            <v>EA.</v>
          </cell>
        </row>
        <row r="43">
          <cell r="C43">
            <v>139</v>
          </cell>
          <cell r="D43" t="str">
            <v>-  CONTROL FUSE AND PILOT LAMP</v>
          </cell>
          <cell r="E43">
            <v>300</v>
          </cell>
          <cell r="F43">
            <v>0</v>
          </cell>
          <cell r="G43" t="str">
            <v>LOT</v>
          </cell>
        </row>
        <row r="44">
          <cell r="D44" t="str">
            <v>SPACE</v>
          </cell>
        </row>
        <row r="45">
          <cell r="C45">
            <v>2</v>
          </cell>
          <cell r="D45" t="str">
            <v>CAPACITOR ACCESSORIES</v>
          </cell>
        </row>
        <row r="46">
          <cell r="C46">
            <v>201</v>
          </cell>
          <cell r="D46" t="str">
            <v>-  3P AC3 MAGNETIC CONTACTOR</v>
          </cell>
          <cell r="E46">
            <v>2000</v>
          </cell>
          <cell r="F46">
            <v>0</v>
          </cell>
          <cell r="G46" t="str">
            <v>EA.</v>
          </cell>
        </row>
        <row r="47">
          <cell r="C47">
            <v>202</v>
          </cell>
          <cell r="D47" t="str">
            <v>-  HRC FUSE W./AUX. CONTACT</v>
          </cell>
          <cell r="E47">
            <v>1500</v>
          </cell>
          <cell r="F47">
            <v>0</v>
          </cell>
          <cell r="G47" t="str">
            <v>EA.</v>
          </cell>
        </row>
        <row r="48">
          <cell r="C48">
            <v>203</v>
          </cell>
          <cell r="D48" t="str">
            <v>-  KVAR CONTROLLER 6 STEP</v>
          </cell>
          <cell r="E48">
            <v>12000</v>
          </cell>
          <cell r="F48">
            <v>0</v>
          </cell>
          <cell r="G48" t="str">
            <v>EA.</v>
          </cell>
        </row>
        <row r="49">
          <cell r="C49">
            <v>204</v>
          </cell>
          <cell r="D49" t="str">
            <v>-  KVAR CONTROLLER 12 STEP</v>
          </cell>
          <cell r="E49">
            <v>13500</v>
          </cell>
          <cell r="F49">
            <v>0</v>
          </cell>
          <cell r="G49" t="str">
            <v>EA.</v>
          </cell>
        </row>
        <row r="50">
          <cell r="D50" t="str">
            <v>DRY TYPE CAPACITOR</v>
          </cell>
        </row>
        <row r="51">
          <cell r="C51">
            <v>211</v>
          </cell>
          <cell r="D51" t="str">
            <v>-  10  KVAR DRY TYPE CAPACITOR</v>
          </cell>
          <cell r="E51">
            <v>2500</v>
          </cell>
          <cell r="F51">
            <v>0</v>
          </cell>
          <cell r="G51" t="str">
            <v>SET</v>
          </cell>
        </row>
        <row r="52">
          <cell r="C52">
            <v>212</v>
          </cell>
          <cell r="D52" t="str">
            <v>-  15  KVAR DRY TYPE CAPACITOR</v>
          </cell>
          <cell r="E52">
            <v>3500</v>
          </cell>
          <cell r="F52">
            <v>0</v>
          </cell>
          <cell r="G52" t="str">
            <v>SET</v>
          </cell>
        </row>
        <row r="53">
          <cell r="C53">
            <v>213</v>
          </cell>
          <cell r="D53" t="str">
            <v>-  20  KVAR DRY TYPE CAPACITOR</v>
          </cell>
          <cell r="E53">
            <v>4200</v>
          </cell>
          <cell r="F53">
            <v>0</v>
          </cell>
          <cell r="G53" t="str">
            <v>SET</v>
          </cell>
        </row>
        <row r="54">
          <cell r="C54">
            <v>214</v>
          </cell>
          <cell r="D54" t="str">
            <v>-  25  KVAR DRY TYPE CAPACITOR</v>
          </cell>
          <cell r="E54">
            <v>4750</v>
          </cell>
          <cell r="F54">
            <v>0</v>
          </cell>
          <cell r="G54" t="str">
            <v>SET</v>
          </cell>
        </row>
        <row r="55">
          <cell r="C55">
            <v>215</v>
          </cell>
          <cell r="D55" t="str">
            <v>-  30  KVAR DRY TYPE CAPACITOR</v>
          </cell>
          <cell r="E55">
            <v>5400</v>
          </cell>
          <cell r="F55">
            <v>0</v>
          </cell>
          <cell r="G55" t="str">
            <v>SET</v>
          </cell>
        </row>
        <row r="56">
          <cell r="C56">
            <v>216</v>
          </cell>
          <cell r="D56" t="str">
            <v>-  40  KVAR DRY TYPE CAPACITOR</v>
          </cell>
          <cell r="E56">
            <v>6900</v>
          </cell>
          <cell r="F56">
            <v>0</v>
          </cell>
          <cell r="G56" t="str">
            <v>SET</v>
          </cell>
        </row>
        <row r="57">
          <cell r="C57">
            <v>217</v>
          </cell>
          <cell r="D57" t="str">
            <v>-  50  KVAR DRY TYPE CAPACITOR</v>
          </cell>
          <cell r="E57">
            <v>7700</v>
          </cell>
          <cell r="F57">
            <v>0</v>
          </cell>
          <cell r="G57" t="str">
            <v>SET</v>
          </cell>
        </row>
        <row r="58">
          <cell r="C58">
            <v>218</v>
          </cell>
          <cell r="D58" t="str">
            <v>-  60  KVAR DRY TYPE CAPACITOR</v>
          </cell>
          <cell r="E58">
            <v>10200</v>
          </cell>
          <cell r="F58">
            <v>0</v>
          </cell>
          <cell r="G58" t="str">
            <v>SET</v>
          </cell>
        </row>
        <row r="59">
          <cell r="C59">
            <v>219</v>
          </cell>
          <cell r="D59" t="str">
            <v>-  75  KVAR DRY TYPE CAPACITOR</v>
          </cell>
          <cell r="E59">
            <v>13100</v>
          </cell>
          <cell r="F59">
            <v>0</v>
          </cell>
          <cell r="G59" t="str">
            <v>SET</v>
          </cell>
        </row>
        <row r="60">
          <cell r="C60">
            <v>220</v>
          </cell>
          <cell r="D60" t="str">
            <v>-  80  KVAR DRY TYPE CAPACITOR</v>
          </cell>
          <cell r="E60">
            <v>13300</v>
          </cell>
          <cell r="F60">
            <v>0</v>
          </cell>
          <cell r="G60" t="str">
            <v>SET</v>
          </cell>
        </row>
        <row r="61">
          <cell r="C61">
            <v>221</v>
          </cell>
          <cell r="D61" t="str">
            <v>-  100  KVAR DRY TYPE CAPACITOR</v>
          </cell>
          <cell r="E61">
            <v>16450</v>
          </cell>
          <cell r="F61">
            <v>0</v>
          </cell>
          <cell r="G61" t="str">
            <v>SET</v>
          </cell>
        </row>
        <row r="62">
          <cell r="D62" t="str">
            <v>CAPACITOR  (HARMONIC PROTECTOR)</v>
          </cell>
        </row>
        <row r="63">
          <cell r="C63">
            <v>222</v>
          </cell>
          <cell r="D63" t="str">
            <v>-  10  KVAR DRY TYPE CAPACITOR</v>
          </cell>
          <cell r="E63">
            <v>3250</v>
          </cell>
          <cell r="F63">
            <v>0</v>
          </cell>
          <cell r="G63" t="str">
            <v>SET</v>
          </cell>
        </row>
        <row r="64">
          <cell r="C64">
            <v>223</v>
          </cell>
          <cell r="D64" t="str">
            <v>-  15  KVAR DRY TYPE CAPACITOR</v>
          </cell>
          <cell r="E64">
            <v>4550</v>
          </cell>
          <cell r="F64">
            <v>0</v>
          </cell>
          <cell r="G64" t="str">
            <v>SET</v>
          </cell>
        </row>
        <row r="65">
          <cell r="C65">
            <v>224</v>
          </cell>
          <cell r="D65" t="str">
            <v>-  20  KVAR DRY TYPE CAPACITOR</v>
          </cell>
          <cell r="E65">
            <v>5500</v>
          </cell>
          <cell r="F65">
            <v>0</v>
          </cell>
          <cell r="G65" t="str">
            <v>SET</v>
          </cell>
        </row>
        <row r="66">
          <cell r="C66">
            <v>225</v>
          </cell>
          <cell r="D66" t="str">
            <v>-  25  KVAR DRY TYPE CAPACITOR</v>
          </cell>
          <cell r="E66">
            <v>6175</v>
          </cell>
          <cell r="F66">
            <v>0</v>
          </cell>
          <cell r="G66" t="str">
            <v>SET</v>
          </cell>
        </row>
        <row r="67">
          <cell r="C67">
            <v>226</v>
          </cell>
          <cell r="D67" t="str">
            <v>-  30  KVAR DRY TYPE CAPACITOR</v>
          </cell>
          <cell r="E67">
            <v>7020</v>
          </cell>
          <cell r="F67">
            <v>0</v>
          </cell>
          <cell r="G67" t="str">
            <v>SET</v>
          </cell>
        </row>
        <row r="68">
          <cell r="C68">
            <v>227</v>
          </cell>
          <cell r="D68" t="str">
            <v>-  40  KVAR DRY TYPE CAPACITOR</v>
          </cell>
          <cell r="E68">
            <v>9000</v>
          </cell>
          <cell r="F68">
            <v>0</v>
          </cell>
          <cell r="G68" t="str">
            <v>SET</v>
          </cell>
        </row>
        <row r="69">
          <cell r="C69">
            <v>228</v>
          </cell>
          <cell r="D69" t="str">
            <v>-  50  KVAR DRY TYPE CAPACITOR</v>
          </cell>
          <cell r="E69">
            <v>10000</v>
          </cell>
          <cell r="F69">
            <v>0</v>
          </cell>
          <cell r="G69" t="str">
            <v>SET</v>
          </cell>
        </row>
        <row r="70">
          <cell r="C70">
            <v>229</v>
          </cell>
          <cell r="D70" t="str">
            <v>-  60  KVAR DRY TYPE CAPACITOR</v>
          </cell>
          <cell r="E70">
            <v>13000</v>
          </cell>
          <cell r="F70">
            <v>0</v>
          </cell>
          <cell r="G70" t="str">
            <v>SET</v>
          </cell>
        </row>
        <row r="71">
          <cell r="C71">
            <v>230</v>
          </cell>
          <cell r="D71" t="str">
            <v>-  75  KVAR DRY TYPE CAPACITOR</v>
          </cell>
          <cell r="E71">
            <v>17000</v>
          </cell>
          <cell r="F71">
            <v>0</v>
          </cell>
          <cell r="G71" t="str">
            <v>SET</v>
          </cell>
        </row>
        <row r="72">
          <cell r="C72">
            <v>231</v>
          </cell>
          <cell r="D72" t="str">
            <v>-  80  KVAR DRY TYPE CAPACITOR</v>
          </cell>
          <cell r="E72">
            <v>17500</v>
          </cell>
          <cell r="F72">
            <v>0</v>
          </cell>
          <cell r="G72" t="str">
            <v>SET</v>
          </cell>
        </row>
        <row r="73">
          <cell r="C73">
            <v>232</v>
          </cell>
          <cell r="D73" t="str">
            <v>-  100  KVAR DRY TYPE CAPACITOR</v>
          </cell>
          <cell r="E73">
            <v>21500</v>
          </cell>
          <cell r="F73">
            <v>0</v>
          </cell>
          <cell r="G73" t="str">
            <v>SET</v>
          </cell>
        </row>
        <row r="74">
          <cell r="D74" t="str">
            <v>SPACE</v>
          </cell>
        </row>
        <row r="76">
          <cell r="C76">
            <v>3</v>
          </cell>
          <cell r="D76" t="str">
            <v>LIGHTNING PROTECTION AND GROUNDING</v>
          </cell>
        </row>
        <row r="77">
          <cell r="C77">
            <v>301</v>
          </cell>
          <cell r="D77" t="str">
            <v>-  MULTIPOINT, 5/8", 30 CM. LONG</v>
          </cell>
          <cell r="E77">
            <v>1150</v>
          </cell>
          <cell r="F77">
            <v>300</v>
          </cell>
          <cell r="G77" t="str">
            <v>SET</v>
          </cell>
        </row>
        <row r="78">
          <cell r="C78">
            <v>302</v>
          </cell>
          <cell r="D78" t="str">
            <v>-  MULTIPOINT, 5/8", 60 CM. LONG</v>
          </cell>
          <cell r="E78">
            <v>1300</v>
          </cell>
          <cell r="F78">
            <v>300</v>
          </cell>
          <cell r="G78" t="str">
            <v>SET</v>
          </cell>
        </row>
        <row r="79">
          <cell r="C79">
            <v>303</v>
          </cell>
          <cell r="D79" t="str">
            <v>-  MULTIPOINT, 5/8", 100 CM. LONG</v>
          </cell>
          <cell r="E79">
            <v>1600</v>
          </cell>
          <cell r="F79">
            <v>350</v>
          </cell>
          <cell r="G79" t="str">
            <v>SET</v>
          </cell>
        </row>
        <row r="80">
          <cell r="C80">
            <v>304</v>
          </cell>
          <cell r="D80" t="str">
            <v>-  MULITIPOINT, 5/8", 150 CM. LONG</v>
          </cell>
          <cell r="E80">
            <v>1850</v>
          </cell>
          <cell r="F80">
            <v>350</v>
          </cell>
          <cell r="G80" t="str">
            <v>SET</v>
          </cell>
        </row>
        <row r="81">
          <cell r="C81">
            <v>305</v>
          </cell>
          <cell r="D81" t="str">
            <v>-  MULITIPOINT, 5/8", 200 CM. LONG</v>
          </cell>
          <cell r="E81">
            <v>2250</v>
          </cell>
          <cell r="F81">
            <v>400</v>
          </cell>
          <cell r="G81" t="str">
            <v>SET</v>
          </cell>
        </row>
        <row r="82">
          <cell r="C82">
            <v>306</v>
          </cell>
          <cell r="D82" t="str">
            <v>-  MULITIPOINT, 3/4", 30 CM. LONG</v>
          </cell>
          <cell r="E82">
            <v>1450</v>
          </cell>
          <cell r="F82">
            <v>300</v>
          </cell>
          <cell r="G82" t="str">
            <v>SET</v>
          </cell>
        </row>
        <row r="83">
          <cell r="C83">
            <v>307</v>
          </cell>
          <cell r="D83" t="str">
            <v>-  MULITIPOINT, 3/4", 60 CM. LONG</v>
          </cell>
          <cell r="E83">
            <v>1600</v>
          </cell>
          <cell r="F83">
            <v>300</v>
          </cell>
          <cell r="G83" t="str">
            <v>SET</v>
          </cell>
        </row>
        <row r="84">
          <cell r="C84">
            <v>308</v>
          </cell>
          <cell r="D84" t="str">
            <v>-  MULITIPOINT, 3/4", 100 CM. LONG</v>
          </cell>
          <cell r="E84">
            <v>2000</v>
          </cell>
          <cell r="F84">
            <v>350</v>
          </cell>
          <cell r="G84" t="str">
            <v>SET</v>
          </cell>
        </row>
        <row r="85">
          <cell r="C85">
            <v>309</v>
          </cell>
          <cell r="D85" t="str">
            <v>-  MULITIPOINT, 3/4", 150 CM. LONG</v>
          </cell>
          <cell r="E85">
            <v>2650</v>
          </cell>
          <cell r="F85">
            <v>350</v>
          </cell>
          <cell r="G85" t="str">
            <v>SET</v>
          </cell>
        </row>
        <row r="86">
          <cell r="C86">
            <v>310</v>
          </cell>
          <cell r="D86" t="str">
            <v>-  MULITIPOINT, 3/4", 200 CM. LONG</v>
          </cell>
          <cell r="E86">
            <v>3250</v>
          </cell>
          <cell r="F86">
            <v>400</v>
          </cell>
          <cell r="G86" t="str">
            <v>SET</v>
          </cell>
        </row>
        <row r="87">
          <cell r="C87">
            <v>311</v>
          </cell>
          <cell r="D87" t="str">
            <v>-  COPPER AIR TERMINAL, 5/8", 30 CM. LONG</v>
          </cell>
          <cell r="E87">
            <v>650</v>
          </cell>
          <cell r="F87">
            <v>300</v>
          </cell>
          <cell r="G87" t="str">
            <v>SET</v>
          </cell>
        </row>
        <row r="88">
          <cell r="C88">
            <v>312</v>
          </cell>
          <cell r="D88" t="str">
            <v>-  COPPER AIR TERMINAL, 5/8", 60 CM. LONG</v>
          </cell>
          <cell r="E88">
            <v>800</v>
          </cell>
          <cell r="F88">
            <v>300</v>
          </cell>
          <cell r="G88" t="str">
            <v>SET</v>
          </cell>
        </row>
        <row r="89">
          <cell r="C89">
            <v>313</v>
          </cell>
          <cell r="D89" t="str">
            <v>-  COPPER AIR TERMINAL, 5/8", 100 CM. LONG</v>
          </cell>
          <cell r="E89">
            <v>1100</v>
          </cell>
          <cell r="F89">
            <v>350</v>
          </cell>
          <cell r="G89" t="str">
            <v>SET</v>
          </cell>
        </row>
        <row r="90">
          <cell r="C90">
            <v>314</v>
          </cell>
          <cell r="D90" t="str">
            <v>-  COPPER AIR TERMINAL, 5/8", 150 CM. LONG</v>
          </cell>
          <cell r="E90">
            <v>1350</v>
          </cell>
          <cell r="F90">
            <v>350</v>
          </cell>
          <cell r="G90" t="str">
            <v>SET</v>
          </cell>
        </row>
        <row r="91">
          <cell r="C91">
            <v>315</v>
          </cell>
          <cell r="D91" t="str">
            <v>-  COPPER AIR TERMINAL, 5/8", 200 CM. LONG</v>
          </cell>
          <cell r="E91">
            <v>1750</v>
          </cell>
          <cell r="F91">
            <v>400</v>
          </cell>
          <cell r="G91" t="str">
            <v>SET</v>
          </cell>
        </row>
        <row r="92">
          <cell r="C92">
            <v>316</v>
          </cell>
          <cell r="D92" t="str">
            <v>-  COPPER AIR TERMINAL, 3/4", 30 CM. LONG</v>
          </cell>
          <cell r="E92">
            <v>950</v>
          </cell>
          <cell r="F92">
            <v>300</v>
          </cell>
          <cell r="G92" t="str">
            <v>SET</v>
          </cell>
        </row>
        <row r="93">
          <cell r="C93">
            <v>317</v>
          </cell>
          <cell r="D93" t="str">
            <v>-  COPPER AIR TERMINAL, 3/4", 60 CM. LONG</v>
          </cell>
          <cell r="E93">
            <v>1100</v>
          </cell>
          <cell r="F93">
            <v>300</v>
          </cell>
          <cell r="G93" t="str">
            <v>SET</v>
          </cell>
        </row>
        <row r="94">
          <cell r="C94">
            <v>318</v>
          </cell>
          <cell r="D94" t="str">
            <v>-  COPPER AIR TERMINAL, 3/4", 100 CM. LONG</v>
          </cell>
          <cell r="E94">
            <v>1550</v>
          </cell>
          <cell r="F94">
            <v>350</v>
          </cell>
          <cell r="G94" t="str">
            <v>SET</v>
          </cell>
        </row>
        <row r="95">
          <cell r="C95">
            <v>319</v>
          </cell>
          <cell r="D95" t="str">
            <v>-  COPPER AIR TERMINAL, 3/4", 150 CM. LONG</v>
          </cell>
          <cell r="E95">
            <v>2150</v>
          </cell>
          <cell r="F95">
            <v>350</v>
          </cell>
          <cell r="G95" t="str">
            <v>SET</v>
          </cell>
        </row>
        <row r="96">
          <cell r="C96">
            <v>320</v>
          </cell>
          <cell r="D96" t="str">
            <v>-  COPPER AIR TERMINAL, 3/4", 200 CM. LONG</v>
          </cell>
          <cell r="E96">
            <v>2750</v>
          </cell>
          <cell r="F96">
            <v>400</v>
          </cell>
          <cell r="G96" t="str">
            <v>SET</v>
          </cell>
        </row>
        <row r="97">
          <cell r="D97" t="str">
            <v>SPACE</v>
          </cell>
        </row>
        <row r="98">
          <cell r="D98" t="str">
            <v>ACCESSORIES</v>
          </cell>
        </row>
        <row r="99">
          <cell r="C99">
            <v>326</v>
          </cell>
          <cell r="D99" t="str">
            <v>-  COPPER TAPE 25x3 MM.</v>
          </cell>
          <cell r="E99">
            <v>200</v>
          </cell>
          <cell r="F99">
            <v>50</v>
          </cell>
          <cell r="G99" t="str">
            <v>M.</v>
          </cell>
        </row>
        <row r="100">
          <cell r="C100">
            <v>327</v>
          </cell>
          <cell r="D100" t="str">
            <v>-  GROUND TEST BOX</v>
          </cell>
          <cell r="E100">
            <v>1200</v>
          </cell>
          <cell r="F100">
            <v>500</v>
          </cell>
          <cell r="G100" t="str">
            <v>EA.</v>
          </cell>
        </row>
        <row r="101">
          <cell r="C101">
            <v>328</v>
          </cell>
          <cell r="D101" t="str">
            <v>-  LIGHTNING PULSE COUNTER</v>
          </cell>
          <cell r="E101">
            <v>25000</v>
          </cell>
          <cell r="F101">
            <v>1000</v>
          </cell>
          <cell r="G101" t="str">
            <v>EA.</v>
          </cell>
        </row>
        <row r="102">
          <cell r="C102">
            <v>329</v>
          </cell>
          <cell r="D102" t="str">
            <v>-  6 POS. COPPER GROUND BAR</v>
          </cell>
          <cell r="E102">
            <v>1200</v>
          </cell>
          <cell r="F102">
            <v>500</v>
          </cell>
          <cell r="G102" t="str">
            <v>SET</v>
          </cell>
        </row>
        <row r="103">
          <cell r="C103">
            <v>330</v>
          </cell>
          <cell r="D103" t="str">
            <v>-  8 POS. COPPER GROUND BAR</v>
          </cell>
          <cell r="E103">
            <v>1400</v>
          </cell>
          <cell r="F103">
            <v>500</v>
          </cell>
          <cell r="G103" t="str">
            <v>SET</v>
          </cell>
        </row>
        <row r="104">
          <cell r="C104">
            <v>331</v>
          </cell>
          <cell r="D104" t="str">
            <v>-  12 POS. COPPER GROUND BAR</v>
          </cell>
          <cell r="E104">
            <v>1800</v>
          </cell>
          <cell r="F104">
            <v>600</v>
          </cell>
          <cell r="G104" t="str">
            <v>SET</v>
          </cell>
        </row>
        <row r="105">
          <cell r="C105">
            <v>332</v>
          </cell>
          <cell r="D105" t="str">
            <v>-  16 POS. COPPER GROUND BAR</v>
          </cell>
          <cell r="E105">
            <v>2200</v>
          </cell>
          <cell r="F105">
            <v>600</v>
          </cell>
          <cell r="G105" t="str">
            <v>SET</v>
          </cell>
        </row>
        <row r="106">
          <cell r="C106">
            <v>333</v>
          </cell>
          <cell r="D106" t="str">
            <v>-  24 POS. COPPER GROUND BAR</v>
          </cell>
          <cell r="E106">
            <v>3600</v>
          </cell>
          <cell r="F106">
            <v>700</v>
          </cell>
          <cell r="G106" t="str">
            <v>SET</v>
          </cell>
        </row>
        <row r="107">
          <cell r="D107" t="str">
            <v>SPACE</v>
          </cell>
        </row>
        <row r="108">
          <cell r="D108" t="str">
            <v>GROUND ROD</v>
          </cell>
        </row>
        <row r="109">
          <cell r="C109">
            <v>341</v>
          </cell>
          <cell r="D109" t="str">
            <v>-  GALVANIZED GROUND ROD, 1 M.</v>
          </cell>
          <cell r="E109">
            <v>60</v>
          </cell>
          <cell r="F109">
            <v>300</v>
          </cell>
          <cell r="G109" t="str">
            <v>SET</v>
          </cell>
        </row>
        <row r="110">
          <cell r="C110">
            <v>342</v>
          </cell>
          <cell r="D110" t="str">
            <v>-  GALVANIZED GROUND ROD, 1.5 M.</v>
          </cell>
          <cell r="E110">
            <v>65</v>
          </cell>
          <cell r="F110">
            <v>400</v>
          </cell>
          <cell r="G110" t="str">
            <v>SET</v>
          </cell>
        </row>
        <row r="111">
          <cell r="C111">
            <v>343</v>
          </cell>
          <cell r="D111" t="str">
            <v>-  GALVANIZED GROUND ROD, 2 M.</v>
          </cell>
          <cell r="E111">
            <v>120</v>
          </cell>
          <cell r="F111">
            <v>500</v>
          </cell>
          <cell r="G111" t="str">
            <v>SET</v>
          </cell>
        </row>
        <row r="112">
          <cell r="C112">
            <v>344</v>
          </cell>
          <cell r="D112" t="str">
            <v>-  GALVANIZED GROUND ROD, 3 M.</v>
          </cell>
          <cell r="E112">
            <v>130</v>
          </cell>
          <cell r="F112">
            <v>600</v>
          </cell>
          <cell r="G112" t="str">
            <v>SET</v>
          </cell>
        </row>
        <row r="113">
          <cell r="C113">
            <v>345</v>
          </cell>
          <cell r="D113" t="str">
            <v>-  COPPER CLAD SEEL GROUND ROD DIA 5/8", 5'</v>
          </cell>
          <cell r="E113">
            <v>240</v>
          </cell>
          <cell r="F113">
            <v>300</v>
          </cell>
          <cell r="G113" t="str">
            <v>SET</v>
          </cell>
        </row>
        <row r="114">
          <cell r="C114">
            <v>346</v>
          </cell>
          <cell r="D114" t="str">
            <v>-  COPPER CLAD SEEL GROUND ROD DIA 5/8", 6'</v>
          </cell>
          <cell r="E114">
            <v>290</v>
          </cell>
          <cell r="F114">
            <v>400</v>
          </cell>
          <cell r="G114" t="str">
            <v>SET</v>
          </cell>
        </row>
        <row r="115">
          <cell r="C115">
            <v>347</v>
          </cell>
          <cell r="D115" t="str">
            <v>-  COPPER CLAD SEEL GROUND ROD DIA 5/8", 8</v>
          </cell>
          <cell r="E115">
            <v>360</v>
          </cell>
          <cell r="F115">
            <v>500</v>
          </cell>
          <cell r="G115" t="str">
            <v>SET</v>
          </cell>
        </row>
        <row r="116">
          <cell r="C116">
            <v>348</v>
          </cell>
          <cell r="D116" t="str">
            <v>-  COPPER CLAD SEEL GROUND ROD DIA 5/8", 10'</v>
          </cell>
          <cell r="E116">
            <v>485</v>
          </cell>
          <cell r="F116">
            <v>600</v>
          </cell>
          <cell r="G116" t="str">
            <v>SET</v>
          </cell>
        </row>
        <row r="117">
          <cell r="C117">
            <v>349</v>
          </cell>
          <cell r="D117" t="str">
            <v>-  COPPER CLAD SEEL GROUND ROD DIA 3/4", 5'</v>
          </cell>
          <cell r="E117">
            <v>380</v>
          </cell>
          <cell r="F117">
            <v>300</v>
          </cell>
          <cell r="G117" t="str">
            <v>SET</v>
          </cell>
        </row>
        <row r="118">
          <cell r="C118">
            <v>350</v>
          </cell>
          <cell r="D118" t="str">
            <v>-  COPPER CLAD SEEL GROUND ROD DIA 3/4", 6'</v>
          </cell>
          <cell r="E118">
            <v>470</v>
          </cell>
          <cell r="F118">
            <v>400</v>
          </cell>
          <cell r="G118" t="str">
            <v>SET</v>
          </cell>
        </row>
        <row r="119">
          <cell r="C119">
            <v>351</v>
          </cell>
          <cell r="D119" t="str">
            <v>-  COPPER CLAD SEEL GROUND ROD DIA 3/4", 8'</v>
          </cell>
          <cell r="E119">
            <v>600</v>
          </cell>
          <cell r="F119">
            <v>500</v>
          </cell>
          <cell r="G119" t="str">
            <v>SET</v>
          </cell>
        </row>
        <row r="120">
          <cell r="C120">
            <v>352</v>
          </cell>
          <cell r="D120" t="str">
            <v>-  COPPER CLAD SEEL GROUND ROD DIA 3/4", 10'</v>
          </cell>
          <cell r="E120">
            <v>750</v>
          </cell>
          <cell r="F120">
            <v>600</v>
          </cell>
          <cell r="G120" t="str">
            <v>SET</v>
          </cell>
        </row>
        <row r="121">
          <cell r="F121" t="str">
            <v xml:space="preserve"> </v>
          </cell>
        </row>
      </sheetData>
      <sheetData sheetId="2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CIRCUIT BREAKER &amp; BUSDUCT</v>
          </cell>
        </row>
        <row r="6">
          <cell r="C6">
            <v>1</v>
          </cell>
          <cell r="D6" t="str">
            <v>MOLDED CASE CIRCUIT BREAKER</v>
          </cell>
        </row>
        <row r="7">
          <cell r="C7">
            <v>101</v>
          </cell>
          <cell r="D7" t="str">
            <v>-  CB 1P 100 AF ; IC 10 KA.</v>
          </cell>
          <cell r="E7">
            <v>1200</v>
          </cell>
          <cell r="F7">
            <v>0</v>
          </cell>
          <cell r="G7" t="str">
            <v>EA.</v>
          </cell>
        </row>
        <row r="8">
          <cell r="C8">
            <v>102</v>
          </cell>
          <cell r="D8" t="str">
            <v>-  CB 1P 100 AF ; IC 18 KA.</v>
          </cell>
          <cell r="E8">
            <v>1500</v>
          </cell>
          <cell r="F8">
            <v>0</v>
          </cell>
          <cell r="G8" t="str">
            <v>EA.</v>
          </cell>
        </row>
        <row r="9">
          <cell r="C9">
            <v>103</v>
          </cell>
          <cell r="D9" t="str">
            <v>-  CB 1P 100 AF ; IC 25 KA.</v>
          </cell>
          <cell r="E9">
            <v>1600</v>
          </cell>
          <cell r="F9">
            <v>0</v>
          </cell>
          <cell r="G9" t="str">
            <v>EA.</v>
          </cell>
        </row>
        <row r="10">
          <cell r="D10" t="str">
            <v>SPACE</v>
          </cell>
        </row>
        <row r="11">
          <cell r="C11">
            <v>111</v>
          </cell>
          <cell r="D11" t="str">
            <v>-  CB 2P 100 AF ; IC 10 KA.</v>
          </cell>
          <cell r="E11">
            <v>2200</v>
          </cell>
          <cell r="F11">
            <v>0</v>
          </cell>
          <cell r="G11" t="str">
            <v>EA.</v>
          </cell>
        </row>
        <row r="12">
          <cell r="C12">
            <v>112</v>
          </cell>
          <cell r="D12" t="str">
            <v>-  CB 2P 100 AF ; IC 18 KA.</v>
          </cell>
          <cell r="E12">
            <v>2200</v>
          </cell>
          <cell r="F12">
            <v>0</v>
          </cell>
          <cell r="G12" t="str">
            <v>EA.</v>
          </cell>
        </row>
        <row r="13">
          <cell r="C13">
            <v>113</v>
          </cell>
          <cell r="D13" t="str">
            <v>-  CB 2P 100 AF ; IC 25 KA.</v>
          </cell>
          <cell r="E13">
            <v>2500</v>
          </cell>
          <cell r="F13">
            <v>0</v>
          </cell>
          <cell r="G13" t="str">
            <v>EA.</v>
          </cell>
        </row>
        <row r="14">
          <cell r="C14">
            <v>114</v>
          </cell>
          <cell r="D14" t="str">
            <v>-  CB 2P 100 AF ; IC 50 KA.</v>
          </cell>
          <cell r="E14">
            <v>3900</v>
          </cell>
          <cell r="F14">
            <v>0</v>
          </cell>
          <cell r="G14" t="str">
            <v>EA.</v>
          </cell>
        </row>
        <row r="15">
          <cell r="C15">
            <v>115</v>
          </cell>
          <cell r="D15" t="str">
            <v>-  CB 2P 250 AF ; IC 25 KA.</v>
          </cell>
          <cell r="E15">
            <v>6000</v>
          </cell>
          <cell r="F15">
            <v>0</v>
          </cell>
          <cell r="G15" t="str">
            <v>EA.</v>
          </cell>
        </row>
        <row r="16">
          <cell r="C16">
            <v>116</v>
          </cell>
          <cell r="D16" t="str">
            <v>-  CB 2P 250 AF ; IC 35 KA.</v>
          </cell>
          <cell r="E16">
            <v>7000</v>
          </cell>
          <cell r="F16">
            <v>0</v>
          </cell>
          <cell r="G16" t="str">
            <v>EA.</v>
          </cell>
        </row>
        <row r="17">
          <cell r="C17">
            <v>117</v>
          </cell>
          <cell r="D17" t="str">
            <v>-  CB 2P 250 AF ; IC 50 KA.</v>
          </cell>
          <cell r="E17">
            <v>11000</v>
          </cell>
          <cell r="F17">
            <v>0</v>
          </cell>
          <cell r="G17" t="str">
            <v>EA.</v>
          </cell>
        </row>
        <row r="18">
          <cell r="C18">
            <v>118</v>
          </cell>
          <cell r="D18" t="str">
            <v>-  CB 2P 400 AF ; IC 30 KA.</v>
          </cell>
          <cell r="E18">
            <v>12000</v>
          </cell>
          <cell r="F18">
            <v>0</v>
          </cell>
          <cell r="G18" t="str">
            <v>EA.</v>
          </cell>
        </row>
        <row r="19">
          <cell r="C19">
            <v>119</v>
          </cell>
          <cell r="D19" t="str">
            <v>-  CB 2P 400 AF ; IC 35 KA.</v>
          </cell>
          <cell r="E19">
            <v>13000</v>
          </cell>
          <cell r="F19">
            <v>0</v>
          </cell>
          <cell r="G19" t="str">
            <v>EA.</v>
          </cell>
        </row>
        <row r="20">
          <cell r="C20">
            <v>120</v>
          </cell>
          <cell r="D20" t="str">
            <v>-  CB 2P 600 AF ; IC 50 KA.</v>
          </cell>
          <cell r="E20">
            <v>27000</v>
          </cell>
          <cell r="F20">
            <v>0</v>
          </cell>
          <cell r="G20" t="str">
            <v>EA.</v>
          </cell>
        </row>
        <row r="21">
          <cell r="C21">
            <v>121</v>
          </cell>
          <cell r="D21" t="str">
            <v>-  CB 2P 1,000 AF ; IC 30 KA.</v>
          </cell>
          <cell r="E21">
            <v>34000</v>
          </cell>
          <cell r="F21">
            <v>0</v>
          </cell>
          <cell r="G21" t="str">
            <v>EA.</v>
          </cell>
        </row>
        <row r="22">
          <cell r="C22">
            <v>122</v>
          </cell>
          <cell r="D22" t="str">
            <v>-  CB 2P 1,000 AF ; IC 50 KA.</v>
          </cell>
          <cell r="E22">
            <v>38000</v>
          </cell>
          <cell r="F22">
            <v>0</v>
          </cell>
          <cell r="G22" t="str">
            <v>EA.</v>
          </cell>
        </row>
        <row r="23">
          <cell r="C23">
            <v>123</v>
          </cell>
          <cell r="D23" t="str">
            <v>-  CB 2P 1,200 AF ; IC 50 KA.</v>
          </cell>
          <cell r="E23">
            <v>70000</v>
          </cell>
          <cell r="F23">
            <v>0</v>
          </cell>
          <cell r="G23" t="str">
            <v>EA.</v>
          </cell>
        </row>
        <row r="24">
          <cell r="D24" t="str">
            <v>SPACE</v>
          </cell>
        </row>
        <row r="25">
          <cell r="C25">
            <v>131</v>
          </cell>
          <cell r="D25" t="str">
            <v>-  CB 3P 100 AF ; IC 10 KA.</v>
          </cell>
          <cell r="E25">
            <v>2500</v>
          </cell>
          <cell r="F25">
            <v>0</v>
          </cell>
          <cell r="G25" t="str">
            <v>EA.</v>
          </cell>
        </row>
        <row r="26">
          <cell r="C26">
            <v>132</v>
          </cell>
          <cell r="D26" t="str">
            <v>-  CB 3P 100 AF ; IC 18 KA.</v>
          </cell>
          <cell r="E26">
            <v>2500</v>
          </cell>
          <cell r="F26">
            <v>0</v>
          </cell>
          <cell r="G26" t="str">
            <v>EA.</v>
          </cell>
        </row>
        <row r="27">
          <cell r="C27">
            <v>133</v>
          </cell>
          <cell r="D27" t="str">
            <v>-  CB 3P 100 AF ; IC 25 KA.</v>
          </cell>
          <cell r="E27">
            <v>2900</v>
          </cell>
          <cell r="F27">
            <v>0</v>
          </cell>
          <cell r="G27" t="str">
            <v>EA.</v>
          </cell>
        </row>
        <row r="28">
          <cell r="C28">
            <v>134</v>
          </cell>
          <cell r="D28" t="str">
            <v>-  CB 3P 100 AF ; IC 50 KA.</v>
          </cell>
          <cell r="E28">
            <v>5200</v>
          </cell>
          <cell r="F28">
            <v>0</v>
          </cell>
          <cell r="G28" t="str">
            <v>EA.</v>
          </cell>
        </row>
        <row r="29">
          <cell r="C29">
            <v>135</v>
          </cell>
          <cell r="D29" t="str">
            <v>-  CB 3P 250 AF ; IC 25 KA.</v>
          </cell>
          <cell r="E29">
            <v>7000</v>
          </cell>
          <cell r="F29">
            <v>0</v>
          </cell>
          <cell r="G29" t="str">
            <v>EA.</v>
          </cell>
        </row>
        <row r="30">
          <cell r="C30">
            <v>136</v>
          </cell>
          <cell r="D30" t="str">
            <v>-  CB 3P 250 AF ; IC 35 KA.</v>
          </cell>
          <cell r="E30">
            <v>8000</v>
          </cell>
          <cell r="F30">
            <v>0</v>
          </cell>
          <cell r="G30" t="str">
            <v>EA.</v>
          </cell>
        </row>
        <row r="31">
          <cell r="C31">
            <v>137</v>
          </cell>
          <cell r="D31" t="str">
            <v>-  CB 3P 250 AF ; IC 50 KA.</v>
          </cell>
          <cell r="E31">
            <v>13000</v>
          </cell>
          <cell r="F31">
            <v>0</v>
          </cell>
          <cell r="G31" t="str">
            <v>EA.</v>
          </cell>
        </row>
        <row r="32">
          <cell r="C32">
            <v>138</v>
          </cell>
          <cell r="D32" t="str">
            <v>-  CB 3P 400 AF ; IC 30 KA.</v>
          </cell>
          <cell r="E32">
            <v>12000</v>
          </cell>
          <cell r="F32">
            <v>0</v>
          </cell>
          <cell r="G32" t="str">
            <v>EA.</v>
          </cell>
        </row>
        <row r="33">
          <cell r="C33">
            <v>139</v>
          </cell>
          <cell r="D33" t="str">
            <v>-  CB 3P 400 AF ; IC 35 KA.</v>
          </cell>
          <cell r="E33">
            <v>13000</v>
          </cell>
          <cell r="F33">
            <v>0</v>
          </cell>
          <cell r="G33" t="str">
            <v>EA.</v>
          </cell>
        </row>
        <row r="34">
          <cell r="C34">
            <v>140</v>
          </cell>
          <cell r="D34" t="str">
            <v>-  CB 3P 600 AF ; IC 50 KA.</v>
          </cell>
          <cell r="E34">
            <v>27000</v>
          </cell>
          <cell r="F34">
            <v>0</v>
          </cell>
          <cell r="G34" t="str">
            <v>EA.</v>
          </cell>
        </row>
        <row r="35">
          <cell r="C35">
            <v>141</v>
          </cell>
          <cell r="D35" t="str">
            <v>-  CB 3P 1,000 AF ; IC 30 KA.</v>
          </cell>
          <cell r="E35">
            <v>34000</v>
          </cell>
          <cell r="F35">
            <v>0</v>
          </cell>
          <cell r="G35" t="str">
            <v>EA.</v>
          </cell>
        </row>
        <row r="36">
          <cell r="C36">
            <v>142</v>
          </cell>
          <cell r="D36" t="str">
            <v>-  CB 3P 1,000 AF ; IC 50 KA.</v>
          </cell>
          <cell r="E36">
            <v>38000</v>
          </cell>
          <cell r="F36">
            <v>0</v>
          </cell>
          <cell r="G36" t="str">
            <v>EA.</v>
          </cell>
        </row>
        <row r="37">
          <cell r="C37">
            <v>143</v>
          </cell>
          <cell r="D37" t="str">
            <v>-  CB 3P 1,200 AF ; IC 50 KA.</v>
          </cell>
          <cell r="E37">
            <v>70000</v>
          </cell>
          <cell r="F37">
            <v>0</v>
          </cell>
          <cell r="G37" t="str">
            <v>EA.</v>
          </cell>
        </row>
        <row r="38">
          <cell r="C38">
            <v>144</v>
          </cell>
          <cell r="D38" t="str">
            <v>-  CB 3P 2,000 AF ; IC 50 KA.</v>
          </cell>
          <cell r="E38">
            <v>70000</v>
          </cell>
          <cell r="F38">
            <v>0</v>
          </cell>
          <cell r="G38" t="str">
            <v>EA.</v>
          </cell>
        </row>
        <row r="39">
          <cell r="C39">
            <v>145</v>
          </cell>
          <cell r="D39" t="str">
            <v>-  CB 3P 2,000 AF ; IC 100 KA.</v>
          </cell>
          <cell r="E39">
            <v>80000</v>
          </cell>
          <cell r="F39">
            <v>0</v>
          </cell>
          <cell r="G39" t="str">
            <v>EA.</v>
          </cell>
        </row>
        <row r="40">
          <cell r="C40">
            <v>146</v>
          </cell>
          <cell r="D40" t="str">
            <v>-  CB 3P 2,500 AF ; IC 50 KA.</v>
          </cell>
          <cell r="E40">
            <v>100000</v>
          </cell>
          <cell r="F40">
            <v>0</v>
          </cell>
          <cell r="G40" t="str">
            <v>EA.</v>
          </cell>
        </row>
        <row r="41">
          <cell r="D41" t="str">
            <v>SPACE</v>
          </cell>
        </row>
        <row r="42">
          <cell r="C42">
            <v>2</v>
          </cell>
          <cell r="D42" t="str">
            <v>ELECTRONIC TRIP MCCB</v>
          </cell>
        </row>
        <row r="43">
          <cell r="C43">
            <v>201</v>
          </cell>
          <cell r="D43" t="str">
            <v>-  ECB 3P 800 AF ; IC 65 KA.</v>
          </cell>
          <cell r="E43">
            <v>75000</v>
          </cell>
          <cell r="F43">
            <v>0</v>
          </cell>
          <cell r="G43" t="str">
            <v>EA.</v>
          </cell>
        </row>
        <row r="44">
          <cell r="C44">
            <v>202</v>
          </cell>
          <cell r="D44" t="str">
            <v>-  ECB 3P 1,200 AF ; IC 100 KA.</v>
          </cell>
          <cell r="E44">
            <v>110000</v>
          </cell>
          <cell r="F44">
            <v>0</v>
          </cell>
          <cell r="G44" t="str">
            <v>EA.</v>
          </cell>
        </row>
        <row r="45">
          <cell r="C45">
            <v>203</v>
          </cell>
          <cell r="D45" t="str">
            <v>-  ECB 3P 2,500 AF ; IC 100 KA.</v>
          </cell>
          <cell r="E45">
            <v>130000</v>
          </cell>
          <cell r="F45">
            <v>0</v>
          </cell>
          <cell r="G45" t="str">
            <v>EA.</v>
          </cell>
        </row>
        <row r="46">
          <cell r="D46" t="str">
            <v>SPACE</v>
          </cell>
        </row>
        <row r="47">
          <cell r="C47">
            <v>3</v>
          </cell>
          <cell r="D47" t="str">
            <v>POWER AIR CIRCUIT BREAKER</v>
          </cell>
        </row>
        <row r="48">
          <cell r="C48">
            <v>301</v>
          </cell>
          <cell r="D48" t="str">
            <v>-  ACB 3P 200/800 AF ; IC 65 KA.</v>
          </cell>
          <cell r="E48">
            <v>167000</v>
          </cell>
          <cell r="F48">
            <v>0</v>
          </cell>
          <cell r="G48" t="str">
            <v>EA.</v>
          </cell>
        </row>
        <row r="49">
          <cell r="C49">
            <v>302</v>
          </cell>
          <cell r="D49" t="str">
            <v>-  ACB 3P 400/800 AF ; IC 65 KA.</v>
          </cell>
          <cell r="E49">
            <v>167000</v>
          </cell>
          <cell r="F49">
            <v>0</v>
          </cell>
          <cell r="G49" t="str">
            <v>EA.</v>
          </cell>
        </row>
        <row r="50">
          <cell r="C50">
            <v>303</v>
          </cell>
          <cell r="D50" t="str">
            <v>-  ACB 3P 800/800 AF ; IC 65 KA.</v>
          </cell>
          <cell r="E50">
            <v>167000</v>
          </cell>
          <cell r="F50">
            <v>0</v>
          </cell>
          <cell r="G50" t="str">
            <v>EA.</v>
          </cell>
        </row>
        <row r="51">
          <cell r="C51">
            <v>304</v>
          </cell>
          <cell r="D51" t="str">
            <v>-  ACB 3P 1,000/1,600 AF ; IC 65 KA.</v>
          </cell>
          <cell r="E51">
            <v>200000</v>
          </cell>
          <cell r="F51">
            <v>0</v>
          </cell>
          <cell r="G51" t="str">
            <v>EA.</v>
          </cell>
        </row>
        <row r="52">
          <cell r="C52">
            <v>305</v>
          </cell>
          <cell r="D52" t="str">
            <v>-  ACB 3P 1,600/1,600 AF ; IC 65 KA.</v>
          </cell>
          <cell r="E52">
            <v>200000</v>
          </cell>
          <cell r="F52">
            <v>0</v>
          </cell>
          <cell r="G52" t="str">
            <v>EA.</v>
          </cell>
        </row>
        <row r="53">
          <cell r="C53">
            <v>306</v>
          </cell>
          <cell r="D53" t="str">
            <v>-  ACB 3P 2,000/2,000 AF ; IC 65 KA.</v>
          </cell>
          <cell r="E53">
            <v>240000</v>
          </cell>
          <cell r="F53">
            <v>0</v>
          </cell>
          <cell r="G53" t="str">
            <v>EA.</v>
          </cell>
        </row>
        <row r="54">
          <cell r="C54">
            <v>307</v>
          </cell>
          <cell r="D54" t="str">
            <v>-  ACB 3P 1,000/2,500 AF ; IC 65 KA.</v>
          </cell>
          <cell r="E54">
            <v>300000</v>
          </cell>
          <cell r="F54">
            <v>0</v>
          </cell>
          <cell r="G54" t="str">
            <v>EA.</v>
          </cell>
        </row>
        <row r="55">
          <cell r="C55">
            <v>308</v>
          </cell>
          <cell r="D55" t="str">
            <v>-  ACB 3P 2,000/2,500 AF ; IC 65 KA.</v>
          </cell>
          <cell r="E55">
            <v>300000</v>
          </cell>
          <cell r="F55">
            <v>0</v>
          </cell>
          <cell r="G55" t="str">
            <v>EA.</v>
          </cell>
        </row>
        <row r="56">
          <cell r="C56">
            <v>309</v>
          </cell>
          <cell r="D56" t="str">
            <v>-  ACB 3P 2,500/2,500 AF ; IC 65 KA.</v>
          </cell>
          <cell r="E56">
            <v>300000</v>
          </cell>
          <cell r="F56">
            <v>0</v>
          </cell>
          <cell r="G56" t="str">
            <v>EA.</v>
          </cell>
        </row>
        <row r="57">
          <cell r="C57">
            <v>310</v>
          </cell>
          <cell r="D57" t="str">
            <v>-  ACB 3P 3,000/3,000 AF ; IC 65 KA.</v>
          </cell>
          <cell r="E57">
            <v>340000</v>
          </cell>
          <cell r="F57">
            <v>0</v>
          </cell>
          <cell r="G57" t="str">
            <v>EA.</v>
          </cell>
        </row>
        <row r="58">
          <cell r="C58">
            <v>311</v>
          </cell>
          <cell r="D58" t="str">
            <v>-  ACB 3P 4,000/4,000 AF ; IC 65 KA.</v>
          </cell>
          <cell r="E58">
            <v>440000</v>
          </cell>
          <cell r="F58">
            <v>0</v>
          </cell>
          <cell r="G58" t="str">
            <v>EA.</v>
          </cell>
        </row>
        <row r="59">
          <cell r="D59" t="str">
            <v>SPACE</v>
          </cell>
        </row>
        <row r="60">
          <cell r="C60">
            <v>321</v>
          </cell>
          <cell r="D60" t="str">
            <v>-  ACB 3P 800/1,200 AF ; IC 65 KA.</v>
          </cell>
          <cell r="E60">
            <v>180000</v>
          </cell>
          <cell r="F60">
            <v>0</v>
          </cell>
          <cell r="G60" t="str">
            <v>EA.</v>
          </cell>
        </row>
        <row r="61">
          <cell r="C61">
            <v>322</v>
          </cell>
          <cell r="D61" t="str">
            <v>-  ACB 3P 1,200/1,200 AF ; IC 65 KA.</v>
          </cell>
          <cell r="E61">
            <v>180000</v>
          </cell>
          <cell r="F61">
            <v>0</v>
          </cell>
          <cell r="G61" t="str">
            <v>EA.</v>
          </cell>
        </row>
        <row r="62">
          <cell r="C62">
            <v>323</v>
          </cell>
          <cell r="D62" t="str">
            <v>-  ACB 3P 1,200/1,600 AF ; IC 65 KA.</v>
          </cell>
          <cell r="E62">
            <v>200000</v>
          </cell>
          <cell r="F62">
            <v>0</v>
          </cell>
          <cell r="G62" t="str">
            <v>EA.</v>
          </cell>
        </row>
        <row r="63">
          <cell r="C63">
            <v>324</v>
          </cell>
          <cell r="D63" t="str">
            <v>-  ACB 3P 1,600/1,600 AF ; IC 65 KA.</v>
          </cell>
          <cell r="E63">
            <v>200000</v>
          </cell>
          <cell r="F63">
            <v>0</v>
          </cell>
          <cell r="G63" t="str">
            <v>EA.</v>
          </cell>
        </row>
        <row r="64">
          <cell r="C64">
            <v>325</v>
          </cell>
          <cell r="D64" t="str">
            <v>-  ACB 3P 1,600/2,000 AF ; IC 65 KA.</v>
          </cell>
          <cell r="E64">
            <v>240000</v>
          </cell>
          <cell r="F64">
            <v>0</v>
          </cell>
          <cell r="G64" t="str">
            <v>EA.</v>
          </cell>
        </row>
        <row r="65">
          <cell r="C65">
            <v>326</v>
          </cell>
          <cell r="D65" t="str">
            <v>-  ACB 3P 2,000/2,000 AF ; IC 65 KA.</v>
          </cell>
          <cell r="E65">
            <v>240000</v>
          </cell>
          <cell r="F65">
            <v>0</v>
          </cell>
          <cell r="G65" t="str">
            <v>EA.</v>
          </cell>
        </row>
        <row r="66">
          <cell r="C66">
            <v>327</v>
          </cell>
          <cell r="D66" t="str">
            <v>-  ACB 3P 2,000/2,500 AF ; IC 65 KA.</v>
          </cell>
          <cell r="E66">
            <v>300000</v>
          </cell>
          <cell r="F66">
            <v>0</v>
          </cell>
          <cell r="G66" t="str">
            <v>EA.</v>
          </cell>
        </row>
        <row r="67">
          <cell r="C67">
            <v>328</v>
          </cell>
          <cell r="D67" t="str">
            <v>-  ACB 3P 2,500/2,500 AF ; IC 65 KA.</v>
          </cell>
          <cell r="E67">
            <v>300000</v>
          </cell>
          <cell r="F67">
            <v>0</v>
          </cell>
          <cell r="G67" t="str">
            <v>EA.</v>
          </cell>
        </row>
        <row r="68">
          <cell r="C68">
            <v>329</v>
          </cell>
          <cell r="D68" t="str">
            <v>-  ACB 3P 2,500/3,000 AF ; IC 65 KA.</v>
          </cell>
          <cell r="E68">
            <v>340000</v>
          </cell>
          <cell r="F68">
            <v>0</v>
          </cell>
          <cell r="G68" t="str">
            <v>EA.</v>
          </cell>
        </row>
        <row r="69">
          <cell r="C69">
            <v>330</v>
          </cell>
          <cell r="D69" t="str">
            <v>-  ACB 3P 3,000/3,500 AF ; IC 65 KA.</v>
          </cell>
          <cell r="E69">
            <v>340000</v>
          </cell>
          <cell r="F69">
            <v>0</v>
          </cell>
          <cell r="G69" t="str">
            <v>EA.</v>
          </cell>
        </row>
        <row r="70">
          <cell r="C70">
            <v>331</v>
          </cell>
          <cell r="D70" t="str">
            <v>-  ACB 3P 3,500/4,000 AF ; IC 65 KA.</v>
          </cell>
          <cell r="E70">
            <v>440000</v>
          </cell>
          <cell r="F70">
            <v>0</v>
          </cell>
          <cell r="G70" t="str">
            <v>EA.</v>
          </cell>
        </row>
        <row r="71">
          <cell r="C71">
            <v>332</v>
          </cell>
          <cell r="D71" t="str">
            <v>-  ACB 3P 4,000/4,000 AF ; IC 65 KA.</v>
          </cell>
          <cell r="E71">
            <v>440000</v>
          </cell>
          <cell r="F71">
            <v>0</v>
          </cell>
          <cell r="G71" t="str">
            <v>EA.</v>
          </cell>
        </row>
        <row r="72">
          <cell r="C72">
            <v>333</v>
          </cell>
          <cell r="D72" t="str">
            <v>-  ACB 3P 4,000/5,000 AF ; IC 65 KA.</v>
          </cell>
          <cell r="E72">
            <v>1000000</v>
          </cell>
          <cell r="F72">
            <v>0</v>
          </cell>
          <cell r="G72" t="str">
            <v>EA.</v>
          </cell>
        </row>
        <row r="73">
          <cell r="C73">
            <v>334</v>
          </cell>
          <cell r="D73" t="str">
            <v>-  ACB 3P 5,000/5,000 AF ; IC 65 KA.</v>
          </cell>
          <cell r="E73">
            <v>1000000</v>
          </cell>
          <cell r="F73">
            <v>0</v>
          </cell>
          <cell r="G73" t="str">
            <v>EA.</v>
          </cell>
        </row>
        <row r="74">
          <cell r="C74">
            <v>335</v>
          </cell>
          <cell r="D74" t="str">
            <v>-  ACB 3P 5,000/6,300 AF ; IC 65 KA.</v>
          </cell>
          <cell r="E74">
            <v>1200000</v>
          </cell>
          <cell r="F74">
            <v>0</v>
          </cell>
          <cell r="G74" t="str">
            <v>EA.</v>
          </cell>
        </row>
        <row r="75">
          <cell r="C75">
            <v>336</v>
          </cell>
          <cell r="D75" t="str">
            <v>-  ACB 3P 6,300/6,300 AF ; IC 65 KA.</v>
          </cell>
          <cell r="E75">
            <v>1200000</v>
          </cell>
          <cell r="F75">
            <v>0</v>
          </cell>
          <cell r="G75" t="str">
            <v>EA.</v>
          </cell>
        </row>
        <row r="76">
          <cell r="D76" t="str">
            <v>SPACE</v>
          </cell>
        </row>
        <row r="77">
          <cell r="C77">
            <v>4</v>
          </cell>
          <cell r="D77" t="str">
            <v>EARTH LEAKAGE CB</v>
          </cell>
        </row>
        <row r="78">
          <cell r="C78">
            <v>401</v>
          </cell>
          <cell r="D78" t="str">
            <v>-  RCD 1P 10 AT 10 mA. ; 5 KA.</v>
          </cell>
          <cell r="E78">
            <v>1500</v>
          </cell>
          <cell r="F78">
            <v>0</v>
          </cell>
          <cell r="G78" t="str">
            <v>EA.</v>
          </cell>
        </row>
        <row r="79">
          <cell r="C79">
            <v>402</v>
          </cell>
          <cell r="D79" t="str">
            <v>-  RCD 1P 16 AT 10 mA. ; 5 KA.</v>
          </cell>
          <cell r="E79">
            <v>1500</v>
          </cell>
          <cell r="F79">
            <v>0</v>
          </cell>
          <cell r="G79" t="str">
            <v>EA.</v>
          </cell>
        </row>
        <row r="80">
          <cell r="C80">
            <v>403</v>
          </cell>
          <cell r="D80" t="str">
            <v>-  RCD 1P 20 AT 10 mA. ; 5 KA.</v>
          </cell>
          <cell r="E80">
            <v>1500</v>
          </cell>
          <cell r="F80">
            <v>0</v>
          </cell>
          <cell r="G80" t="str">
            <v>EA.</v>
          </cell>
        </row>
        <row r="81">
          <cell r="C81">
            <v>404</v>
          </cell>
          <cell r="D81" t="str">
            <v>-  RCD 1P 32 AT 10 mA. ; 5 KA.</v>
          </cell>
          <cell r="E81">
            <v>1500</v>
          </cell>
          <cell r="F81">
            <v>0</v>
          </cell>
          <cell r="G81" t="str">
            <v>EA.</v>
          </cell>
        </row>
        <row r="82">
          <cell r="C82">
            <v>405</v>
          </cell>
          <cell r="D82" t="str">
            <v>-  RCD 1P 40 AT 10 mA. ; 10 KA.</v>
          </cell>
          <cell r="E82">
            <v>2400</v>
          </cell>
          <cell r="F82">
            <v>0</v>
          </cell>
          <cell r="G82" t="str">
            <v>EA.</v>
          </cell>
        </row>
        <row r="83">
          <cell r="C83">
            <v>406</v>
          </cell>
          <cell r="D83" t="str">
            <v>-  RCD 1P 16 AT 10 mA. ; 10 KA.</v>
          </cell>
          <cell r="E83">
            <v>2800</v>
          </cell>
          <cell r="F83">
            <v>0</v>
          </cell>
          <cell r="G83" t="str">
            <v>EA.</v>
          </cell>
        </row>
        <row r="84">
          <cell r="C84">
            <v>407</v>
          </cell>
          <cell r="D84" t="str">
            <v>-  RCD 1P 20 AT 10 mA. ; 10 KA.</v>
          </cell>
          <cell r="E84">
            <v>2800</v>
          </cell>
          <cell r="F84">
            <v>0</v>
          </cell>
          <cell r="G84" t="str">
            <v>EA.</v>
          </cell>
        </row>
        <row r="85">
          <cell r="C85">
            <v>408</v>
          </cell>
          <cell r="D85" t="str">
            <v>-  RCD 1P 32 AT 10 mA. ; 10 KA.</v>
          </cell>
          <cell r="E85">
            <v>2800</v>
          </cell>
          <cell r="F85">
            <v>0</v>
          </cell>
          <cell r="G85" t="str">
            <v>EA.</v>
          </cell>
        </row>
        <row r="86">
          <cell r="C86">
            <v>409</v>
          </cell>
          <cell r="D86" t="str">
            <v>-  RCD 1P 45 AT 10 mA. ; 10 KA.</v>
          </cell>
          <cell r="E86">
            <v>2800</v>
          </cell>
          <cell r="F86">
            <v>0</v>
          </cell>
          <cell r="G86" t="str">
            <v>EA.</v>
          </cell>
        </row>
        <row r="87">
          <cell r="C87">
            <v>410</v>
          </cell>
          <cell r="D87" t="str">
            <v>-  RCD 1P 63 AT 10 mA. ; 10 KA.</v>
          </cell>
          <cell r="E87">
            <v>2800</v>
          </cell>
          <cell r="F87">
            <v>0</v>
          </cell>
          <cell r="G87" t="str">
            <v>EA.</v>
          </cell>
        </row>
        <row r="88">
          <cell r="C88">
            <v>411</v>
          </cell>
          <cell r="D88" t="str">
            <v>-  RCD 4P 16 AT 10 mA. ; 5 KA.</v>
          </cell>
          <cell r="E88">
            <v>10000</v>
          </cell>
          <cell r="F88">
            <v>0</v>
          </cell>
          <cell r="G88" t="str">
            <v>EA.</v>
          </cell>
        </row>
        <row r="89">
          <cell r="C89">
            <v>412</v>
          </cell>
          <cell r="D89" t="str">
            <v>-  RCD 4P 20 AT 10 mA. ; 5 KA.</v>
          </cell>
          <cell r="E89">
            <v>10000</v>
          </cell>
          <cell r="F89">
            <v>0</v>
          </cell>
          <cell r="G89" t="str">
            <v>EA.</v>
          </cell>
        </row>
        <row r="90">
          <cell r="C90">
            <v>413</v>
          </cell>
          <cell r="D90" t="str">
            <v>-  RCD 4P 32 AT 10 mA. ; 5 KA.</v>
          </cell>
          <cell r="E90">
            <v>10000</v>
          </cell>
          <cell r="F90">
            <v>0</v>
          </cell>
          <cell r="G90" t="str">
            <v>EA.</v>
          </cell>
        </row>
        <row r="91">
          <cell r="C91">
            <v>414</v>
          </cell>
          <cell r="D91" t="str">
            <v>-  RCD 4P 40 AT 10 mA. ; 10 KA.</v>
          </cell>
          <cell r="E91">
            <v>10000</v>
          </cell>
          <cell r="F91">
            <v>0</v>
          </cell>
          <cell r="G91" t="str">
            <v>EA.</v>
          </cell>
        </row>
        <row r="92">
          <cell r="C92">
            <v>415</v>
          </cell>
          <cell r="D92" t="str">
            <v>-  RCD 4P 50 AT 10 mA. ; 10 KA.</v>
          </cell>
          <cell r="E92">
            <v>10000</v>
          </cell>
          <cell r="F92">
            <v>0</v>
          </cell>
          <cell r="G92" t="str">
            <v>EA.</v>
          </cell>
        </row>
        <row r="93">
          <cell r="C93">
            <v>416</v>
          </cell>
          <cell r="D93" t="str">
            <v>-  RCD 4P 63 AT 10 mA. ; 10 KA.</v>
          </cell>
          <cell r="E93">
            <v>10000</v>
          </cell>
          <cell r="F93">
            <v>0</v>
          </cell>
          <cell r="G93" t="str">
            <v>EA.</v>
          </cell>
        </row>
        <row r="94">
          <cell r="C94">
            <v>417</v>
          </cell>
          <cell r="D94" t="str">
            <v>-  RCD 4P 80 AT 10 mA. ; 10 KA.</v>
          </cell>
          <cell r="E94">
            <v>10000</v>
          </cell>
          <cell r="F94">
            <v>0</v>
          </cell>
          <cell r="G94" t="str">
            <v>EA.</v>
          </cell>
        </row>
        <row r="95">
          <cell r="C95">
            <v>418</v>
          </cell>
          <cell r="D95" t="str">
            <v>-  RCD 4P 100 AT 10 mA. ; 10 KA.</v>
          </cell>
          <cell r="E95">
            <v>10000</v>
          </cell>
          <cell r="F95">
            <v>0</v>
          </cell>
          <cell r="G95" t="str">
            <v>EA.</v>
          </cell>
        </row>
        <row r="96">
          <cell r="D96" t="str">
            <v>SPACE</v>
          </cell>
        </row>
        <row r="97">
          <cell r="C97">
            <v>5</v>
          </cell>
          <cell r="D97" t="str">
            <v>ACCESSORIES OF CB</v>
          </cell>
        </row>
        <row r="98">
          <cell r="C98">
            <v>501</v>
          </cell>
          <cell r="D98" t="str">
            <v>-  GROUND FAULT RELAY</v>
          </cell>
          <cell r="E98">
            <v>12000</v>
          </cell>
          <cell r="F98">
            <v>0</v>
          </cell>
          <cell r="G98" t="str">
            <v>EA.</v>
          </cell>
        </row>
        <row r="99">
          <cell r="C99">
            <v>502</v>
          </cell>
          <cell r="D99" t="str">
            <v>-  SHUNT TRIP</v>
          </cell>
          <cell r="E99">
            <v>12000</v>
          </cell>
          <cell r="F99">
            <v>0</v>
          </cell>
          <cell r="G99" t="str">
            <v>EA.</v>
          </cell>
        </row>
        <row r="100">
          <cell r="C100">
            <v>503</v>
          </cell>
          <cell r="D100" t="str">
            <v>-  UNDER VOLTAGE RELAY</v>
          </cell>
          <cell r="E100">
            <v>6000</v>
          </cell>
          <cell r="F100">
            <v>0</v>
          </cell>
          <cell r="G100" t="str">
            <v>EA.</v>
          </cell>
        </row>
        <row r="101">
          <cell r="C101">
            <v>504</v>
          </cell>
          <cell r="D101" t="str">
            <v>-  PHASE SEQUENCE RELAY</v>
          </cell>
          <cell r="E101">
            <v>6000</v>
          </cell>
          <cell r="F101">
            <v>0</v>
          </cell>
          <cell r="G101" t="str">
            <v>EA.</v>
          </cell>
        </row>
        <row r="102">
          <cell r="C102">
            <v>505</v>
          </cell>
          <cell r="D102" t="str">
            <v>-  AUXILIARY SWITCHES</v>
          </cell>
          <cell r="E102">
            <v>3400</v>
          </cell>
          <cell r="F102">
            <v>0</v>
          </cell>
          <cell r="G102" t="str">
            <v>EA.</v>
          </cell>
        </row>
        <row r="103">
          <cell r="C103">
            <v>506</v>
          </cell>
          <cell r="D103" t="str">
            <v>-  SPRING CHARGING MOTOR</v>
          </cell>
          <cell r="E103">
            <v>30000</v>
          </cell>
          <cell r="F103">
            <v>0</v>
          </cell>
          <cell r="G103" t="str">
            <v>EA.</v>
          </cell>
        </row>
        <row r="104">
          <cell r="C104">
            <v>507</v>
          </cell>
          <cell r="D104" t="str">
            <v>-  KEY INTERLOCK</v>
          </cell>
          <cell r="E104">
            <v>15000</v>
          </cell>
          <cell r="F104">
            <v>0</v>
          </cell>
          <cell r="G104" t="str">
            <v>EA.</v>
          </cell>
        </row>
        <row r="105">
          <cell r="D105" t="str">
            <v>SPACE</v>
          </cell>
        </row>
        <row r="106">
          <cell r="C106">
            <v>6</v>
          </cell>
          <cell r="D106" t="str">
            <v>ATS</v>
          </cell>
        </row>
        <row r="107">
          <cell r="C107">
            <v>601</v>
          </cell>
          <cell r="D107" t="str">
            <v>-  ATS 3P 100 AF 50 KA.</v>
          </cell>
          <cell r="E107">
            <v>87000</v>
          </cell>
          <cell r="F107">
            <v>0</v>
          </cell>
          <cell r="G107" t="str">
            <v>EA.</v>
          </cell>
        </row>
        <row r="108">
          <cell r="C108">
            <v>602</v>
          </cell>
          <cell r="D108" t="str">
            <v>-  ATS 3P 250 AF 35 KA.</v>
          </cell>
          <cell r="E108">
            <v>92000</v>
          </cell>
          <cell r="F108">
            <v>0</v>
          </cell>
          <cell r="G108" t="str">
            <v>EA.</v>
          </cell>
        </row>
        <row r="109">
          <cell r="C109">
            <v>603</v>
          </cell>
          <cell r="D109" t="str">
            <v>-  ATS 3P 250 AF 50 KA.</v>
          </cell>
          <cell r="E109">
            <v>102000</v>
          </cell>
          <cell r="F109">
            <v>0</v>
          </cell>
          <cell r="G109" t="str">
            <v>EA.</v>
          </cell>
        </row>
        <row r="110">
          <cell r="C110">
            <v>604</v>
          </cell>
          <cell r="D110" t="str">
            <v>-  ATS 3P 400 AF 35 KA.</v>
          </cell>
          <cell r="E110">
            <v>102000</v>
          </cell>
          <cell r="F110">
            <v>0</v>
          </cell>
          <cell r="G110" t="str">
            <v>EA.</v>
          </cell>
        </row>
        <row r="111">
          <cell r="C111">
            <v>605</v>
          </cell>
          <cell r="D111" t="str">
            <v>-  ATS 3P 600 AF 50 KA.</v>
          </cell>
          <cell r="E111">
            <v>130000</v>
          </cell>
          <cell r="F111">
            <v>0</v>
          </cell>
          <cell r="G111" t="str">
            <v>EA.</v>
          </cell>
        </row>
        <row r="112">
          <cell r="C112">
            <v>606</v>
          </cell>
          <cell r="D112" t="str">
            <v>-  ATS 3P 1,000 AF 50 KA.</v>
          </cell>
          <cell r="E112">
            <v>152000</v>
          </cell>
          <cell r="F112">
            <v>0</v>
          </cell>
          <cell r="G112" t="str">
            <v>EA.</v>
          </cell>
        </row>
        <row r="113">
          <cell r="C113">
            <v>607</v>
          </cell>
          <cell r="D113" t="str">
            <v>-  ATS 3P 1,600 AF 65 KA.</v>
          </cell>
          <cell r="E113">
            <v>467000</v>
          </cell>
          <cell r="F113">
            <v>0</v>
          </cell>
          <cell r="G113" t="str">
            <v>EA.</v>
          </cell>
        </row>
        <row r="114">
          <cell r="C114">
            <v>608</v>
          </cell>
          <cell r="D114" t="str">
            <v>-  ATS 3P 2,000 AF 65 KA.</v>
          </cell>
          <cell r="E114">
            <v>547000</v>
          </cell>
          <cell r="F114">
            <v>0</v>
          </cell>
          <cell r="G114" t="str">
            <v>EA.</v>
          </cell>
        </row>
        <row r="115">
          <cell r="C115">
            <v>609</v>
          </cell>
          <cell r="D115" t="str">
            <v>-  ATS 3P 2,500 AF 65 KA.</v>
          </cell>
          <cell r="E115">
            <v>667000</v>
          </cell>
          <cell r="F115">
            <v>0</v>
          </cell>
          <cell r="G115" t="str">
            <v>EA.</v>
          </cell>
        </row>
        <row r="116">
          <cell r="C116">
            <v>610</v>
          </cell>
          <cell r="D116" t="str">
            <v>-  ATS 3P 3,000 AF 65 KA.</v>
          </cell>
          <cell r="E116">
            <v>747000</v>
          </cell>
          <cell r="F116">
            <v>0</v>
          </cell>
          <cell r="G116" t="str">
            <v>EA.</v>
          </cell>
        </row>
        <row r="117">
          <cell r="D117" t="str">
            <v>SPACE</v>
          </cell>
        </row>
        <row r="118">
          <cell r="C118">
            <v>7</v>
          </cell>
          <cell r="D118" t="str">
            <v>PLUG IN CB</v>
          </cell>
        </row>
        <row r="119">
          <cell r="C119">
            <v>701</v>
          </cell>
          <cell r="D119" t="str">
            <v>-  CB 3P 100 AF 10 KA.  (PLUG-IN)</v>
          </cell>
          <cell r="E119">
            <v>10000</v>
          </cell>
          <cell r="F119">
            <v>500</v>
          </cell>
          <cell r="G119" t="str">
            <v>EA.</v>
          </cell>
        </row>
        <row r="120">
          <cell r="C120">
            <v>702</v>
          </cell>
          <cell r="D120" t="str">
            <v>-  CB 3P 100 AF 25 KA.  (PLUG-IN)</v>
          </cell>
          <cell r="E120">
            <v>11000</v>
          </cell>
          <cell r="F120">
            <v>500</v>
          </cell>
          <cell r="G120" t="str">
            <v>EA.</v>
          </cell>
        </row>
        <row r="121">
          <cell r="C121">
            <v>703</v>
          </cell>
          <cell r="D121" t="str">
            <v>-  CB 3P 100 AF 65 KA.  (PLUG-IN)</v>
          </cell>
          <cell r="E121">
            <v>14000</v>
          </cell>
          <cell r="F121">
            <v>500</v>
          </cell>
          <cell r="G121" t="str">
            <v>EA.</v>
          </cell>
        </row>
        <row r="122">
          <cell r="C122">
            <v>704</v>
          </cell>
          <cell r="D122" t="str">
            <v>-  CB 3P 250 AF 25 KA.  (PLUG-IN)</v>
          </cell>
          <cell r="E122">
            <v>15000</v>
          </cell>
          <cell r="F122">
            <v>500</v>
          </cell>
          <cell r="G122" t="str">
            <v>EA.</v>
          </cell>
        </row>
        <row r="123">
          <cell r="C123">
            <v>705</v>
          </cell>
          <cell r="D123" t="str">
            <v>-  CB 3P 250 AF 35 KA.  (PLUG-IN)</v>
          </cell>
          <cell r="E123">
            <v>16000</v>
          </cell>
          <cell r="F123">
            <v>500</v>
          </cell>
          <cell r="G123" t="str">
            <v>EA.</v>
          </cell>
        </row>
        <row r="124">
          <cell r="C124">
            <v>706</v>
          </cell>
          <cell r="D124" t="str">
            <v>-  CB 3P 250 AF 65 KA.  (PLUG-IN)</v>
          </cell>
          <cell r="E124">
            <v>22000</v>
          </cell>
          <cell r="F124">
            <v>500</v>
          </cell>
          <cell r="G124" t="str">
            <v>EA.</v>
          </cell>
        </row>
        <row r="125">
          <cell r="C125">
            <v>707</v>
          </cell>
          <cell r="D125" t="str">
            <v>-  CB 3P 400 AF 30 KA.  (PLUG-IN)</v>
          </cell>
          <cell r="E125">
            <v>38000</v>
          </cell>
          <cell r="F125">
            <v>500</v>
          </cell>
          <cell r="G125" t="str">
            <v>EA.</v>
          </cell>
        </row>
        <row r="126">
          <cell r="C126">
            <v>708</v>
          </cell>
          <cell r="D126" t="str">
            <v>-  CB 3P 400 AF 35 KA.  (PLUG-IN)</v>
          </cell>
          <cell r="E126">
            <v>40000</v>
          </cell>
          <cell r="F126">
            <v>500</v>
          </cell>
          <cell r="G126" t="str">
            <v>EA.</v>
          </cell>
        </row>
        <row r="127">
          <cell r="C127">
            <v>709</v>
          </cell>
          <cell r="D127" t="str">
            <v>-  CB 3P 600 AF 65 KA.  (PLUG-IN)</v>
          </cell>
          <cell r="E127">
            <v>120000</v>
          </cell>
          <cell r="F127">
            <v>600</v>
          </cell>
          <cell r="G127" t="str">
            <v>EA.</v>
          </cell>
        </row>
        <row r="128">
          <cell r="C128">
            <v>710</v>
          </cell>
          <cell r="D128" t="str">
            <v>-  CB 3P 800 AF 30 KA.  (PLUG-IN)</v>
          </cell>
          <cell r="E128">
            <v>92000</v>
          </cell>
          <cell r="F128">
            <v>600</v>
          </cell>
          <cell r="G128" t="str">
            <v>EA.</v>
          </cell>
        </row>
        <row r="129">
          <cell r="C129">
            <v>711</v>
          </cell>
          <cell r="D129" t="str">
            <v>-  CB 3P 800 AF 65 KA.  (PLUG-IN)</v>
          </cell>
          <cell r="E129">
            <v>94000</v>
          </cell>
          <cell r="F129">
            <v>600</v>
          </cell>
          <cell r="G129" t="str">
            <v>EA.</v>
          </cell>
        </row>
        <row r="130">
          <cell r="C130">
            <v>712</v>
          </cell>
          <cell r="D130" t="str">
            <v>-  CB 3P 1,000 AF 30 KA.  (PLUG-IN)</v>
          </cell>
          <cell r="E130">
            <v>100000</v>
          </cell>
          <cell r="F130">
            <v>600</v>
          </cell>
          <cell r="G130" t="str">
            <v>EA.</v>
          </cell>
        </row>
        <row r="131">
          <cell r="C131">
            <v>713</v>
          </cell>
          <cell r="D131" t="str">
            <v>-  CB 3P 1,00 AF 65 KA.  (PLUG-IN)</v>
          </cell>
          <cell r="E131">
            <v>120000</v>
          </cell>
          <cell r="F131">
            <v>600</v>
          </cell>
          <cell r="G131" t="str">
            <v>EA.</v>
          </cell>
        </row>
        <row r="132">
          <cell r="C132">
            <v>714</v>
          </cell>
          <cell r="D132" t="str">
            <v>-  CB 3P 1,600 AF 50 KA.  (PLUG-IN)</v>
          </cell>
          <cell r="E132">
            <v>160000</v>
          </cell>
          <cell r="F132">
            <v>600</v>
          </cell>
          <cell r="G132" t="str">
            <v>EA.</v>
          </cell>
        </row>
        <row r="133">
          <cell r="C133">
            <v>715</v>
          </cell>
          <cell r="D133" t="str">
            <v>-  CB 3P 1,600 AF 100 KA.  (PLUG-IN)</v>
          </cell>
          <cell r="E133">
            <v>170000</v>
          </cell>
          <cell r="F133">
            <v>600</v>
          </cell>
          <cell r="G133" t="str">
            <v>EA.</v>
          </cell>
        </row>
        <row r="134">
          <cell r="D134" t="str">
            <v>SPACE</v>
          </cell>
        </row>
        <row r="135">
          <cell r="C135">
            <v>8</v>
          </cell>
          <cell r="D135" t="str">
            <v>BUSDUCT</v>
          </cell>
        </row>
        <row r="136">
          <cell r="D136" t="str">
            <v>FEEDER BUSDUCT</v>
          </cell>
        </row>
        <row r="137">
          <cell r="C137">
            <v>801</v>
          </cell>
          <cell r="D137" t="str">
            <v>-  AL. FEEDER BUSDUCT 800 A.</v>
          </cell>
          <cell r="E137">
            <v>10000</v>
          </cell>
          <cell r="F137">
            <v>500</v>
          </cell>
          <cell r="G137" t="str">
            <v>M.</v>
          </cell>
        </row>
        <row r="138">
          <cell r="C138">
            <v>802</v>
          </cell>
          <cell r="D138" t="str">
            <v>-  AL. FEEDER BUSDUCT 1,000 A.</v>
          </cell>
          <cell r="E138">
            <v>11000</v>
          </cell>
          <cell r="F138">
            <v>500</v>
          </cell>
          <cell r="G138" t="str">
            <v>M.</v>
          </cell>
        </row>
        <row r="139">
          <cell r="C139">
            <v>803</v>
          </cell>
          <cell r="D139" t="str">
            <v>-  AL. FEEDER BUSDUCT 1,200 A.</v>
          </cell>
          <cell r="E139">
            <v>12000</v>
          </cell>
          <cell r="F139">
            <v>700</v>
          </cell>
          <cell r="G139" t="str">
            <v>M.</v>
          </cell>
        </row>
        <row r="140">
          <cell r="C140">
            <v>804</v>
          </cell>
          <cell r="D140" t="str">
            <v>-  AL. FEEDER BUSDUCT 1,350 A.</v>
          </cell>
          <cell r="E140">
            <v>14000</v>
          </cell>
          <cell r="F140">
            <v>700</v>
          </cell>
          <cell r="G140" t="str">
            <v>M.</v>
          </cell>
        </row>
        <row r="141">
          <cell r="C141">
            <v>805</v>
          </cell>
          <cell r="D141" t="str">
            <v>-  AL. FEEDER BUSDUCT 1,600 A.</v>
          </cell>
          <cell r="E141">
            <v>15000</v>
          </cell>
          <cell r="F141">
            <v>800</v>
          </cell>
          <cell r="G141" t="str">
            <v>M.</v>
          </cell>
        </row>
        <row r="142">
          <cell r="C142">
            <v>806</v>
          </cell>
          <cell r="D142" t="str">
            <v>-  AL. FEEDER BUSDUCT 2,000 A.</v>
          </cell>
          <cell r="E142">
            <v>207000</v>
          </cell>
          <cell r="F142">
            <v>800</v>
          </cell>
          <cell r="G142" t="str">
            <v>M.</v>
          </cell>
        </row>
        <row r="143">
          <cell r="C143">
            <v>807</v>
          </cell>
          <cell r="D143" t="str">
            <v>-  AL. FEEDER BUSDUCT 2,500 A.</v>
          </cell>
          <cell r="E143">
            <v>23000</v>
          </cell>
          <cell r="F143">
            <v>1000</v>
          </cell>
          <cell r="G143" t="str">
            <v>M.</v>
          </cell>
        </row>
        <row r="144">
          <cell r="C144">
            <v>808</v>
          </cell>
          <cell r="D144" t="str">
            <v>-  AL. FEEDER BUSDUCT 3,000 A.</v>
          </cell>
          <cell r="E144">
            <v>27000</v>
          </cell>
          <cell r="F144">
            <v>1000</v>
          </cell>
          <cell r="G144" t="str">
            <v>M.</v>
          </cell>
        </row>
        <row r="145">
          <cell r="C145">
            <v>809</v>
          </cell>
          <cell r="D145" t="str">
            <v>-  AL. FEEDER BUSDUCT 4,000 A.</v>
          </cell>
          <cell r="E145">
            <v>34000</v>
          </cell>
          <cell r="F145">
            <v>1000</v>
          </cell>
          <cell r="G145" t="str">
            <v>M.</v>
          </cell>
        </row>
        <row r="146">
          <cell r="C146">
            <v>810</v>
          </cell>
          <cell r="D146" t="str">
            <v>-  CU. FEEDER BUSDUCT 800 A.</v>
          </cell>
          <cell r="E146">
            <v>14000</v>
          </cell>
          <cell r="F146">
            <v>500</v>
          </cell>
          <cell r="G146" t="str">
            <v>M.</v>
          </cell>
        </row>
        <row r="147">
          <cell r="C147">
            <v>811</v>
          </cell>
          <cell r="D147" t="str">
            <v>-  CU. FEEDER BUSDUCT 1,000 A.</v>
          </cell>
          <cell r="E147">
            <v>15000</v>
          </cell>
          <cell r="F147">
            <v>500</v>
          </cell>
          <cell r="G147" t="str">
            <v>M.</v>
          </cell>
        </row>
        <row r="148">
          <cell r="C148">
            <v>812</v>
          </cell>
          <cell r="D148" t="str">
            <v>-  CU. FEEDER BUSDUCT 1,200 A.</v>
          </cell>
          <cell r="E148">
            <v>18000</v>
          </cell>
          <cell r="F148">
            <v>700</v>
          </cell>
          <cell r="G148" t="str">
            <v>M.</v>
          </cell>
        </row>
        <row r="149">
          <cell r="C149">
            <v>813</v>
          </cell>
          <cell r="D149" t="str">
            <v>-  CU. FEEDER BUSDUCT 1,350 A.</v>
          </cell>
          <cell r="E149">
            <v>19000</v>
          </cell>
          <cell r="F149">
            <v>700</v>
          </cell>
          <cell r="G149" t="str">
            <v>M.</v>
          </cell>
        </row>
        <row r="150">
          <cell r="C150">
            <v>814</v>
          </cell>
          <cell r="D150" t="str">
            <v>-  CU. FEEDER BUSDUCT 1,600 A.</v>
          </cell>
          <cell r="E150">
            <v>21000</v>
          </cell>
          <cell r="F150">
            <v>800</v>
          </cell>
          <cell r="G150" t="str">
            <v>M.</v>
          </cell>
        </row>
        <row r="151">
          <cell r="C151">
            <v>815</v>
          </cell>
          <cell r="D151" t="str">
            <v>-  CU. FEEDER BUSDUCT 2,000 A.</v>
          </cell>
          <cell r="E151">
            <v>24000</v>
          </cell>
          <cell r="F151">
            <v>800</v>
          </cell>
          <cell r="G151" t="str">
            <v>M.</v>
          </cell>
        </row>
        <row r="152">
          <cell r="C152">
            <v>816</v>
          </cell>
          <cell r="D152" t="str">
            <v>-  CU. FEEDER BUSDUCT 2,500 A.</v>
          </cell>
          <cell r="E152">
            <v>34000</v>
          </cell>
          <cell r="F152">
            <v>1000</v>
          </cell>
          <cell r="G152" t="str">
            <v>M.</v>
          </cell>
        </row>
        <row r="153">
          <cell r="C153">
            <v>817</v>
          </cell>
          <cell r="D153" t="str">
            <v>-  CU. FEEDER BUSDUCT 3,000 A.</v>
          </cell>
          <cell r="E153">
            <v>40000</v>
          </cell>
          <cell r="F153">
            <v>1000</v>
          </cell>
          <cell r="G153" t="str">
            <v>M.</v>
          </cell>
        </row>
        <row r="154">
          <cell r="C154">
            <v>818</v>
          </cell>
          <cell r="D154" t="str">
            <v>-  CU. FEEDER BUSDUCT 4,000 A.</v>
          </cell>
          <cell r="E154">
            <v>50000</v>
          </cell>
          <cell r="F154">
            <v>1000</v>
          </cell>
          <cell r="G154" t="str">
            <v>M.</v>
          </cell>
        </row>
        <row r="155">
          <cell r="C155">
            <v>819</v>
          </cell>
          <cell r="D155" t="str">
            <v>-  CU. FEEDER BUSDUCT 5,000 A.</v>
          </cell>
          <cell r="E155">
            <v>60000</v>
          </cell>
          <cell r="F155">
            <v>1000</v>
          </cell>
          <cell r="G155" t="str">
            <v>M.</v>
          </cell>
        </row>
        <row r="156">
          <cell r="D156" t="str">
            <v>SPACE</v>
          </cell>
          <cell r="E156">
            <v>0</v>
          </cell>
        </row>
        <row r="157">
          <cell r="D157" t="str">
            <v>PLUG-IN BUSDUCT</v>
          </cell>
          <cell r="E157">
            <v>0</v>
          </cell>
        </row>
        <row r="158">
          <cell r="C158">
            <v>821</v>
          </cell>
          <cell r="D158" t="str">
            <v>-  AL. PLUG-IN BUSDUCT 225 A.</v>
          </cell>
          <cell r="E158">
            <v>8000</v>
          </cell>
          <cell r="F158">
            <v>500</v>
          </cell>
          <cell r="G158" t="str">
            <v>M.</v>
          </cell>
        </row>
        <row r="159">
          <cell r="C159">
            <v>822</v>
          </cell>
          <cell r="D159" t="str">
            <v>-  AL. PLUG-IN BUSDUCT 400 A.</v>
          </cell>
          <cell r="E159">
            <v>8800</v>
          </cell>
          <cell r="F159">
            <v>500</v>
          </cell>
          <cell r="G159" t="str">
            <v>M.</v>
          </cell>
        </row>
        <row r="160">
          <cell r="C160">
            <v>823</v>
          </cell>
          <cell r="D160" t="str">
            <v>-  AL. PLUG-IN BUSDUCT 600 A.</v>
          </cell>
          <cell r="E160">
            <v>10000</v>
          </cell>
          <cell r="F160">
            <v>500</v>
          </cell>
          <cell r="G160" t="str">
            <v>M.</v>
          </cell>
        </row>
        <row r="161">
          <cell r="C161">
            <v>824</v>
          </cell>
          <cell r="D161" t="str">
            <v>-  AL. PLUG-IN BUSDUCT 800 A.</v>
          </cell>
          <cell r="E161">
            <v>14000</v>
          </cell>
          <cell r="F161">
            <v>500</v>
          </cell>
          <cell r="G161" t="str">
            <v>M.</v>
          </cell>
        </row>
        <row r="162">
          <cell r="C162">
            <v>825</v>
          </cell>
          <cell r="D162" t="str">
            <v>-  AL. PLUG-IN BUSDUCT 1,000 A.</v>
          </cell>
          <cell r="E162">
            <v>14800</v>
          </cell>
          <cell r="F162">
            <v>500</v>
          </cell>
          <cell r="G162" t="str">
            <v>M.</v>
          </cell>
        </row>
        <row r="163">
          <cell r="C163">
            <v>826</v>
          </cell>
          <cell r="D163" t="str">
            <v>-  AL. PLUG-IN BUSDUCT 1,200 A.</v>
          </cell>
          <cell r="E163">
            <v>15500</v>
          </cell>
          <cell r="F163">
            <v>700</v>
          </cell>
          <cell r="G163" t="str">
            <v>M.</v>
          </cell>
        </row>
        <row r="164">
          <cell r="C164">
            <v>827</v>
          </cell>
          <cell r="D164" t="str">
            <v>-  AL. PLUG-IN BUSDUCT 1,350 A.</v>
          </cell>
          <cell r="E164">
            <v>17000</v>
          </cell>
          <cell r="F164">
            <v>700</v>
          </cell>
          <cell r="G164" t="str">
            <v>M.</v>
          </cell>
        </row>
        <row r="165">
          <cell r="C165">
            <v>828</v>
          </cell>
          <cell r="D165" t="str">
            <v>-  AL. PLUG-IN BUSDUCT 1,600 A.</v>
          </cell>
          <cell r="E165">
            <v>18000</v>
          </cell>
          <cell r="F165">
            <v>800</v>
          </cell>
          <cell r="G165" t="str">
            <v>M.</v>
          </cell>
        </row>
        <row r="166">
          <cell r="C166">
            <v>829</v>
          </cell>
          <cell r="D166" t="str">
            <v>-  AL. PLUG-IN BUSDUCT 2,000 A.</v>
          </cell>
          <cell r="E166">
            <v>28000</v>
          </cell>
          <cell r="F166">
            <v>800</v>
          </cell>
          <cell r="G166" t="str">
            <v>M.</v>
          </cell>
        </row>
        <row r="167">
          <cell r="C167">
            <v>830</v>
          </cell>
          <cell r="D167" t="str">
            <v>-  AL. PLUG-IN BUSDUCT 2,500 A.</v>
          </cell>
          <cell r="E167">
            <v>30000</v>
          </cell>
          <cell r="F167">
            <v>1000</v>
          </cell>
          <cell r="G167" t="str">
            <v>M.</v>
          </cell>
        </row>
        <row r="168">
          <cell r="C168">
            <v>831</v>
          </cell>
          <cell r="D168" t="str">
            <v>-  AL. PLUG-IN BUSDUCT 3,000 A.</v>
          </cell>
          <cell r="E168">
            <v>37000</v>
          </cell>
          <cell r="F168">
            <v>1000</v>
          </cell>
          <cell r="G168" t="str">
            <v>M.</v>
          </cell>
        </row>
        <row r="169">
          <cell r="C169">
            <v>832</v>
          </cell>
          <cell r="D169" t="str">
            <v>-  AL. PLUG-IN BUSDUCT 4,000 A.</v>
          </cell>
          <cell r="E169">
            <v>44000</v>
          </cell>
          <cell r="F169">
            <v>1000</v>
          </cell>
          <cell r="G169" t="str">
            <v>M.</v>
          </cell>
        </row>
        <row r="170">
          <cell r="C170">
            <v>833</v>
          </cell>
          <cell r="D170" t="str">
            <v>-  CU. PLUG-IN BUSDUCT 225 A.</v>
          </cell>
          <cell r="E170">
            <v>10000</v>
          </cell>
          <cell r="F170">
            <v>500</v>
          </cell>
          <cell r="G170" t="str">
            <v>M.</v>
          </cell>
        </row>
        <row r="171">
          <cell r="C171">
            <v>834</v>
          </cell>
          <cell r="D171" t="str">
            <v>-  CU PLUG-IN BUSDUCT 400 A.</v>
          </cell>
          <cell r="E171">
            <v>11000</v>
          </cell>
          <cell r="F171">
            <v>500</v>
          </cell>
          <cell r="G171" t="str">
            <v>M.</v>
          </cell>
        </row>
        <row r="172">
          <cell r="C172">
            <v>835</v>
          </cell>
          <cell r="D172" t="str">
            <v>-  CU. PLUG-IN BUSDUCT 600 A.</v>
          </cell>
          <cell r="E172">
            <v>12000</v>
          </cell>
          <cell r="F172">
            <v>500</v>
          </cell>
          <cell r="G172" t="str">
            <v>M.</v>
          </cell>
        </row>
        <row r="173">
          <cell r="C173">
            <v>836</v>
          </cell>
          <cell r="D173" t="str">
            <v>-  CU. PLUG-IN BUSDUCT 800 A.</v>
          </cell>
          <cell r="E173">
            <v>18000</v>
          </cell>
          <cell r="F173">
            <v>500</v>
          </cell>
          <cell r="G173" t="str">
            <v>M.</v>
          </cell>
        </row>
        <row r="174">
          <cell r="C174">
            <v>837</v>
          </cell>
          <cell r="D174" t="str">
            <v>-  CU. PLUG-IN BUSDUCT 1,000 A.</v>
          </cell>
          <cell r="E174">
            <v>19300</v>
          </cell>
          <cell r="F174">
            <v>500</v>
          </cell>
          <cell r="G174" t="str">
            <v>M.</v>
          </cell>
        </row>
        <row r="175">
          <cell r="C175">
            <v>838</v>
          </cell>
          <cell r="D175" t="str">
            <v>-  CU. PLUG-IN BUSDUCT 1,200 A.</v>
          </cell>
          <cell r="E175">
            <v>22000</v>
          </cell>
          <cell r="F175">
            <v>700</v>
          </cell>
          <cell r="G175" t="str">
            <v>M.</v>
          </cell>
        </row>
        <row r="176">
          <cell r="C176">
            <v>839</v>
          </cell>
          <cell r="D176" t="str">
            <v>-  CU. PLUG-IN BUSDUCT 1,350 A.</v>
          </cell>
          <cell r="E176">
            <v>23000</v>
          </cell>
          <cell r="F176">
            <v>700</v>
          </cell>
          <cell r="G176" t="str">
            <v>M.</v>
          </cell>
        </row>
        <row r="177">
          <cell r="C177">
            <v>840</v>
          </cell>
          <cell r="D177" t="str">
            <v>-  CU. PLUG-IN BUSDUCT 1,600 A.</v>
          </cell>
          <cell r="E177">
            <v>25000</v>
          </cell>
          <cell r="F177">
            <v>800</v>
          </cell>
          <cell r="G177" t="str">
            <v>M.</v>
          </cell>
        </row>
        <row r="178">
          <cell r="C178">
            <v>841</v>
          </cell>
          <cell r="D178" t="str">
            <v>-  CU. PLUG-IN BUSDUCT 2,000 A.</v>
          </cell>
          <cell r="E178">
            <v>28000</v>
          </cell>
          <cell r="F178">
            <v>800</v>
          </cell>
          <cell r="G178" t="str">
            <v>M.</v>
          </cell>
        </row>
        <row r="179">
          <cell r="C179">
            <v>842</v>
          </cell>
          <cell r="D179" t="str">
            <v>-  CU. PLUG-IN BUSDUCT 2,500 A.</v>
          </cell>
          <cell r="E179">
            <v>44000</v>
          </cell>
          <cell r="F179">
            <v>1000</v>
          </cell>
          <cell r="G179" t="str">
            <v>M.</v>
          </cell>
        </row>
        <row r="180">
          <cell r="C180">
            <v>843</v>
          </cell>
          <cell r="D180" t="str">
            <v>-  CU. PLUG-IN BUSDUCT 3,000 A.</v>
          </cell>
          <cell r="E180">
            <v>50000</v>
          </cell>
          <cell r="F180">
            <v>1000</v>
          </cell>
          <cell r="G180" t="str">
            <v>M.</v>
          </cell>
        </row>
        <row r="181">
          <cell r="C181">
            <v>844</v>
          </cell>
          <cell r="D181" t="str">
            <v>-  CU. PLUG-IN BUSDUCT 4,000 A.</v>
          </cell>
          <cell r="E181">
            <v>67000</v>
          </cell>
          <cell r="F181">
            <v>1000</v>
          </cell>
          <cell r="G181" t="str">
            <v>M.</v>
          </cell>
        </row>
        <row r="182">
          <cell r="C182">
            <v>845</v>
          </cell>
          <cell r="D182" t="str">
            <v>-  CU. PLUG-IN BUSDUCT 5,000 A.</v>
          </cell>
          <cell r="E182">
            <v>74000</v>
          </cell>
          <cell r="F182">
            <v>1000</v>
          </cell>
          <cell r="G182" t="str">
            <v>M.</v>
          </cell>
        </row>
        <row r="183">
          <cell r="D183" t="str">
            <v>SPACE</v>
          </cell>
        </row>
        <row r="184">
          <cell r="D184" t="str">
            <v>RISER BUSDUCT</v>
          </cell>
        </row>
        <row r="185">
          <cell r="C185">
            <v>851</v>
          </cell>
          <cell r="D185" t="str">
            <v>-  AL. RISER BUSDUCT 800 A.</v>
          </cell>
          <cell r="E185">
            <v>13000</v>
          </cell>
          <cell r="F185">
            <v>500</v>
          </cell>
          <cell r="G185" t="str">
            <v>M.</v>
          </cell>
        </row>
        <row r="186">
          <cell r="C186">
            <v>852</v>
          </cell>
          <cell r="D186" t="str">
            <v>-  AL. RISER BUSDUCT 1,000 A.</v>
          </cell>
          <cell r="E186">
            <v>14000</v>
          </cell>
          <cell r="F186">
            <v>500</v>
          </cell>
          <cell r="G186" t="str">
            <v>M.</v>
          </cell>
        </row>
        <row r="187">
          <cell r="C187">
            <v>853</v>
          </cell>
          <cell r="D187" t="str">
            <v>-  AL. RISER BUSDUCT 1,200 A.</v>
          </cell>
          <cell r="E187">
            <v>14000</v>
          </cell>
          <cell r="F187">
            <v>700</v>
          </cell>
          <cell r="G187" t="str">
            <v>M.</v>
          </cell>
        </row>
        <row r="188">
          <cell r="C188">
            <v>854</v>
          </cell>
          <cell r="D188" t="str">
            <v>-  AL. RISER BUSDUCT 1,350 A.</v>
          </cell>
          <cell r="E188">
            <v>15000</v>
          </cell>
          <cell r="F188">
            <v>700</v>
          </cell>
          <cell r="G188" t="str">
            <v>M.</v>
          </cell>
        </row>
        <row r="189">
          <cell r="C189">
            <v>855</v>
          </cell>
          <cell r="D189" t="str">
            <v>-  AL. RISER BUSDUCT 1,600 A.</v>
          </cell>
          <cell r="E189">
            <v>16000</v>
          </cell>
          <cell r="F189">
            <v>800</v>
          </cell>
          <cell r="G189" t="str">
            <v>M.</v>
          </cell>
        </row>
        <row r="190">
          <cell r="C190">
            <v>856</v>
          </cell>
          <cell r="D190" t="str">
            <v>-  AL. RISER BUSDUCT 2,000 A.</v>
          </cell>
          <cell r="E190">
            <v>25000</v>
          </cell>
          <cell r="F190">
            <v>800</v>
          </cell>
          <cell r="G190" t="str">
            <v>M.</v>
          </cell>
        </row>
        <row r="191">
          <cell r="C191">
            <v>857</v>
          </cell>
          <cell r="D191" t="str">
            <v>-  AL. RISER BUSDUCT 2,500 A.</v>
          </cell>
          <cell r="E191">
            <v>26600</v>
          </cell>
          <cell r="F191">
            <v>1000</v>
          </cell>
          <cell r="G191" t="str">
            <v>M.</v>
          </cell>
        </row>
        <row r="192">
          <cell r="C192">
            <v>858</v>
          </cell>
          <cell r="D192" t="str">
            <v>-  AL. RISER BUSDUCT 3,000 A.</v>
          </cell>
          <cell r="E192">
            <v>34000</v>
          </cell>
          <cell r="F192">
            <v>1000</v>
          </cell>
          <cell r="G192" t="str">
            <v>M.</v>
          </cell>
        </row>
        <row r="193">
          <cell r="C193">
            <v>859</v>
          </cell>
          <cell r="D193" t="str">
            <v>-  AL. RISER BUSDUCT 4,000 A.</v>
          </cell>
          <cell r="E193">
            <v>40000</v>
          </cell>
          <cell r="F193">
            <v>1000</v>
          </cell>
          <cell r="G193" t="str">
            <v>M.</v>
          </cell>
        </row>
        <row r="194">
          <cell r="C194">
            <v>860</v>
          </cell>
          <cell r="D194" t="str">
            <v>-  CU. RISER BUSDUCT 800 A.</v>
          </cell>
          <cell r="E194">
            <v>16000</v>
          </cell>
          <cell r="F194">
            <v>500</v>
          </cell>
          <cell r="G194" t="str">
            <v>M.</v>
          </cell>
        </row>
        <row r="195">
          <cell r="C195">
            <v>861</v>
          </cell>
          <cell r="D195" t="str">
            <v>-  CU. RISER BUSDUCT 1,000 A.</v>
          </cell>
          <cell r="E195">
            <v>17300</v>
          </cell>
          <cell r="F195">
            <v>500</v>
          </cell>
          <cell r="G195" t="str">
            <v>M.</v>
          </cell>
        </row>
        <row r="196">
          <cell r="C196">
            <v>862</v>
          </cell>
          <cell r="D196" t="str">
            <v>-  CU. RISER BUSDUCT 1,200 A.</v>
          </cell>
          <cell r="E196">
            <v>19300</v>
          </cell>
          <cell r="F196">
            <v>700</v>
          </cell>
          <cell r="G196" t="str">
            <v>M.</v>
          </cell>
        </row>
        <row r="197">
          <cell r="C197">
            <v>863</v>
          </cell>
          <cell r="D197" t="str">
            <v>-  CU. RISER BUSDUCT 1,350 A.</v>
          </cell>
          <cell r="E197">
            <v>21000</v>
          </cell>
          <cell r="F197">
            <v>700</v>
          </cell>
          <cell r="G197" t="str">
            <v>M.</v>
          </cell>
        </row>
        <row r="198">
          <cell r="C198">
            <v>864</v>
          </cell>
          <cell r="D198" t="str">
            <v>-  CU. RISER BUSDUCT 1,600 A.</v>
          </cell>
          <cell r="E198">
            <v>22000</v>
          </cell>
          <cell r="F198">
            <v>800</v>
          </cell>
          <cell r="G198" t="str">
            <v>M.</v>
          </cell>
        </row>
        <row r="199">
          <cell r="C199">
            <v>865</v>
          </cell>
          <cell r="D199" t="str">
            <v>-  CU. RISER BUSDUCT 2,000 A.</v>
          </cell>
          <cell r="E199">
            <v>26000</v>
          </cell>
          <cell r="F199">
            <v>800</v>
          </cell>
          <cell r="G199" t="str">
            <v>M.</v>
          </cell>
        </row>
        <row r="200">
          <cell r="C200">
            <v>866</v>
          </cell>
          <cell r="D200" t="str">
            <v>-  CU. RISER BUSDUCT 2,500 A.</v>
          </cell>
          <cell r="E200">
            <v>40000</v>
          </cell>
          <cell r="F200">
            <v>1000</v>
          </cell>
          <cell r="G200" t="str">
            <v>M.</v>
          </cell>
        </row>
        <row r="201">
          <cell r="C201">
            <v>867</v>
          </cell>
          <cell r="D201" t="str">
            <v>-  CU. RISER BUSDUCT 3,000 A.</v>
          </cell>
          <cell r="E201">
            <v>46600</v>
          </cell>
          <cell r="F201">
            <v>1000</v>
          </cell>
          <cell r="G201" t="str">
            <v>M.</v>
          </cell>
        </row>
        <row r="202">
          <cell r="C202">
            <v>868</v>
          </cell>
          <cell r="D202" t="str">
            <v>-  CU. RISER BUSDUCT 4,000 A.</v>
          </cell>
          <cell r="E202">
            <v>60000</v>
          </cell>
          <cell r="F202">
            <v>1000</v>
          </cell>
          <cell r="G202" t="str">
            <v>M.</v>
          </cell>
        </row>
        <row r="203">
          <cell r="C203">
            <v>869</v>
          </cell>
          <cell r="D203" t="str">
            <v>-  CU. RISER BUSDUCT 5,000 A.</v>
          </cell>
          <cell r="E203">
            <v>67000</v>
          </cell>
          <cell r="F203">
            <v>1000</v>
          </cell>
          <cell r="G203" t="str">
            <v>M.</v>
          </cell>
        </row>
        <row r="204">
          <cell r="D204" t="str">
            <v>SPACE</v>
          </cell>
        </row>
        <row r="205">
          <cell r="D205" t="str">
            <v>OUTDOOR BUSDUCT</v>
          </cell>
        </row>
        <row r="206">
          <cell r="C206">
            <v>871</v>
          </cell>
          <cell r="D206" t="str">
            <v>-  AL. BUSDUCT (OUTDOOR) 800 A.</v>
          </cell>
          <cell r="E206">
            <v>18000</v>
          </cell>
          <cell r="F206">
            <v>500</v>
          </cell>
          <cell r="G206" t="str">
            <v>M.</v>
          </cell>
        </row>
        <row r="207">
          <cell r="C207">
            <v>872</v>
          </cell>
          <cell r="D207" t="str">
            <v>-  AL. BUSDUCT (OUTDOOR) 1,000 A.</v>
          </cell>
          <cell r="E207">
            <v>20000</v>
          </cell>
          <cell r="F207">
            <v>500</v>
          </cell>
          <cell r="G207" t="str">
            <v>M.</v>
          </cell>
        </row>
        <row r="208">
          <cell r="C208">
            <v>873</v>
          </cell>
          <cell r="D208" t="str">
            <v>-  AL. BUSDUCT (OUTDOOR) 1,200 A.</v>
          </cell>
          <cell r="E208">
            <v>21000</v>
          </cell>
          <cell r="F208">
            <v>700</v>
          </cell>
          <cell r="G208" t="str">
            <v>M.</v>
          </cell>
        </row>
        <row r="209">
          <cell r="C209">
            <v>874</v>
          </cell>
          <cell r="D209" t="str">
            <v>-  AL. BUSDUCT (OUTDOOR) 1,350 A.</v>
          </cell>
          <cell r="E209">
            <v>22000</v>
          </cell>
          <cell r="F209">
            <v>700</v>
          </cell>
          <cell r="G209" t="str">
            <v>M.</v>
          </cell>
        </row>
        <row r="210">
          <cell r="C210">
            <v>875</v>
          </cell>
          <cell r="D210" t="str">
            <v>-  AL. BUSDUCT (OUTDOOR) 1,600 A.</v>
          </cell>
          <cell r="E210">
            <v>24000</v>
          </cell>
          <cell r="F210">
            <v>800</v>
          </cell>
          <cell r="G210" t="str">
            <v>M.</v>
          </cell>
        </row>
        <row r="211">
          <cell r="C211">
            <v>876</v>
          </cell>
          <cell r="D211" t="str">
            <v>-  AL. BUSDUCT (OUTDOOR) 2,000 A.</v>
          </cell>
          <cell r="E211">
            <v>30000</v>
          </cell>
          <cell r="F211">
            <v>800</v>
          </cell>
          <cell r="G211" t="str">
            <v>M.</v>
          </cell>
        </row>
        <row r="212">
          <cell r="C212">
            <v>877</v>
          </cell>
          <cell r="D212" t="str">
            <v>-  AL. BUSDUCT (OUTDOOR) 2,500 A.</v>
          </cell>
          <cell r="E212">
            <v>33000</v>
          </cell>
          <cell r="F212">
            <v>1000</v>
          </cell>
          <cell r="G212" t="str">
            <v>M.</v>
          </cell>
        </row>
        <row r="213">
          <cell r="C213">
            <v>878</v>
          </cell>
          <cell r="D213" t="str">
            <v>-  AL. BUSDUCT (OUTDOOR) 3,000 A.</v>
          </cell>
          <cell r="E213">
            <v>40000</v>
          </cell>
          <cell r="F213">
            <v>1000</v>
          </cell>
          <cell r="G213" t="str">
            <v>M.</v>
          </cell>
        </row>
        <row r="214">
          <cell r="C214">
            <v>879</v>
          </cell>
          <cell r="D214" t="str">
            <v>-  AL. BUSDUCT (OUTDOOR) 4,000 A.</v>
          </cell>
          <cell r="E214">
            <v>53000</v>
          </cell>
          <cell r="F214">
            <v>1000</v>
          </cell>
          <cell r="G214" t="str">
            <v>M.</v>
          </cell>
        </row>
        <row r="215">
          <cell r="C215">
            <v>880</v>
          </cell>
          <cell r="D215" t="str">
            <v>-  CU BUSDUCT (OUTDOOR) 800 A.</v>
          </cell>
          <cell r="E215">
            <v>22000</v>
          </cell>
          <cell r="F215">
            <v>500</v>
          </cell>
          <cell r="G215" t="str">
            <v>M.</v>
          </cell>
        </row>
        <row r="216">
          <cell r="C216">
            <v>881</v>
          </cell>
          <cell r="D216" t="str">
            <v>-  CU. BUSDUCT (OUTDOOR) 1,000 A.</v>
          </cell>
          <cell r="E216">
            <v>24000</v>
          </cell>
          <cell r="F216">
            <v>500</v>
          </cell>
          <cell r="G216" t="str">
            <v>M.</v>
          </cell>
        </row>
        <row r="217">
          <cell r="C217">
            <v>882</v>
          </cell>
          <cell r="D217" t="str">
            <v>-  CU. BUSDUCT (OUTDOOR) 1,200 A.</v>
          </cell>
          <cell r="E217">
            <v>28000</v>
          </cell>
          <cell r="F217">
            <v>700</v>
          </cell>
          <cell r="G217" t="str">
            <v>M.</v>
          </cell>
        </row>
        <row r="218">
          <cell r="C218">
            <v>883</v>
          </cell>
          <cell r="D218" t="str">
            <v>-  CU. BUSDUCT (OUTDOOR) 1,350 A.</v>
          </cell>
          <cell r="E218">
            <v>30000</v>
          </cell>
          <cell r="F218">
            <v>700</v>
          </cell>
          <cell r="G218" t="str">
            <v>M.</v>
          </cell>
        </row>
        <row r="219">
          <cell r="C219">
            <v>884</v>
          </cell>
          <cell r="D219" t="str">
            <v>-  CU. BUSDUCT (OUTDOOR) 1,600 A.</v>
          </cell>
          <cell r="E219">
            <v>32000</v>
          </cell>
          <cell r="F219">
            <v>800</v>
          </cell>
          <cell r="G219" t="str">
            <v>M.</v>
          </cell>
        </row>
        <row r="220">
          <cell r="C220">
            <v>885</v>
          </cell>
          <cell r="D220" t="str">
            <v>-  CU. BUSDUCT (OUTDOOR) 2,000 A.</v>
          </cell>
          <cell r="E220">
            <v>33000</v>
          </cell>
          <cell r="F220">
            <v>800</v>
          </cell>
          <cell r="G220" t="str">
            <v>M.</v>
          </cell>
        </row>
        <row r="221">
          <cell r="C221">
            <v>886</v>
          </cell>
          <cell r="D221" t="str">
            <v>-  CU. BUSDUCT (OUTDOOR) 2,500 A.</v>
          </cell>
          <cell r="E221">
            <v>50000</v>
          </cell>
          <cell r="F221">
            <v>1000</v>
          </cell>
          <cell r="G221" t="str">
            <v>M.</v>
          </cell>
        </row>
        <row r="222">
          <cell r="C222">
            <v>887</v>
          </cell>
          <cell r="D222" t="str">
            <v>-  CU. BUSDUCT (OUTDOOR) 3,000 A.</v>
          </cell>
          <cell r="E222">
            <v>58000</v>
          </cell>
          <cell r="F222">
            <v>1000</v>
          </cell>
          <cell r="G222" t="str">
            <v>M.</v>
          </cell>
        </row>
        <row r="223">
          <cell r="C223">
            <v>888</v>
          </cell>
          <cell r="D223" t="str">
            <v>-  CU. BUSDUCT (OUTDOOR) 4,000 A.</v>
          </cell>
          <cell r="E223">
            <v>67000</v>
          </cell>
          <cell r="F223">
            <v>1000</v>
          </cell>
          <cell r="G223" t="str">
            <v>M.</v>
          </cell>
        </row>
        <row r="224">
          <cell r="C224">
            <v>889</v>
          </cell>
          <cell r="D224" t="str">
            <v>-  CU. BUSDUCT (OUTDOOR) 5,000 A.</v>
          </cell>
          <cell r="E224">
            <v>80000</v>
          </cell>
          <cell r="F224">
            <v>1000</v>
          </cell>
          <cell r="G224" t="str">
            <v>M.</v>
          </cell>
        </row>
        <row r="225">
          <cell r="D225" t="str">
            <v>SPACE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ดัชนีราคา"/>
      <sheetName val="ไม้แบบ"/>
      <sheetName val="ขนาดบ่อ"/>
      <sheetName val="Sum"/>
      <sheetName val="NDV"/>
      <sheetName val="Unit Sub"/>
      <sheetName val="RMU"/>
      <sheetName val="OUT"/>
      <sheetName val="PDC"/>
      <sheetName val="MH"/>
      <sheetName val="สรุป HDD -ราคารวม"/>
      <sheetName val="สรุป HDD ราคาต่อเมตร"/>
      <sheetName val="HDD 1-6"/>
      <sheetName val="HDD 8-12"/>
      <sheetName val="ค่าแรง HDD"/>
      <sheetName val="Equi_HDD"/>
      <sheetName val="DB (กรอกจำนวนท่อ )"/>
      <sheetName val="DB BOQ"/>
      <sheetName val="สรุป DB"/>
      <sheetName val="สรุปราคา DB"/>
      <sheetName val="Chart DB"/>
      <sheetName val="PJ"/>
      <sheetName val="DB_CORR"/>
      <sheetName val="สรุปฐานข้อมูลราคาแผนก  กท"/>
    </sheetNames>
    <sheetDataSet>
      <sheetData sheetId="0" refreshError="1">
        <row r="10">
          <cell r="F10">
            <v>0</v>
          </cell>
          <cell r="G10">
            <v>95</v>
          </cell>
        </row>
        <row r="11">
          <cell r="F11">
            <v>256.25</v>
          </cell>
          <cell r="G11">
            <v>79</v>
          </cell>
        </row>
        <row r="12">
          <cell r="F12">
            <v>332.5</v>
          </cell>
          <cell r="G12">
            <v>79</v>
          </cell>
        </row>
        <row r="23">
          <cell r="F23">
            <v>30.2</v>
          </cell>
          <cell r="G23">
            <v>2.64</v>
          </cell>
        </row>
        <row r="37">
          <cell r="F37">
            <v>36.49</v>
          </cell>
          <cell r="G37">
            <v>0</v>
          </cell>
        </row>
        <row r="40">
          <cell r="F40">
            <v>2510</v>
          </cell>
          <cell r="G40">
            <v>330</v>
          </cell>
        </row>
        <row r="45">
          <cell r="F45">
            <v>384</v>
          </cell>
          <cell r="G45">
            <v>132</v>
          </cell>
        </row>
        <row r="46">
          <cell r="F46">
            <v>30.32</v>
          </cell>
          <cell r="G46">
            <v>132</v>
          </cell>
        </row>
        <row r="84">
          <cell r="F84">
            <v>214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tmst"/>
      <sheetName val="สรุป"/>
      <sheetName val="List"/>
      <sheetName val="Revise MR"/>
      <sheetName val="โรงงาน"/>
      <sheetName val="สรุป (Temp)"/>
    </sheetNames>
    <sheetDataSet>
      <sheetData sheetId="0">
        <row r="10">
          <cell r="R10">
            <v>0</v>
          </cell>
        </row>
        <row r="11">
          <cell r="R11">
            <v>0</v>
          </cell>
        </row>
        <row r="12">
          <cell r="R12">
            <v>453328</v>
          </cell>
        </row>
        <row r="13">
          <cell r="R13">
            <v>226672</v>
          </cell>
        </row>
        <row r="14">
          <cell r="R14">
            <v>80000</v>
          </cell>
        </row>
        <row r="15">
          <cell r="R15">
            <v>4000</v>
          </cell>
        </row>
        <row r="16">
          <cell r="R16">
            <v>155000</v>
          </cell>
        </row>
        <row r="17">
          <cell r="R17">
            <v>28000</v>
          </cell>
        </row>
        <row r="18">
          <cell r="R18">
            <v>50000</v>
          </cell>
        </row>
        <row r="19">
          <cell r="R19">
            <v>0</v>
          </cell>
        </row>
        <row r="20">
          <cell r="R20">
            <v>0</v>
          </cell>
        </row>
        <row r="21">
          <cell r="R21">
            <v>257350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185000</v>
          </cell>
        </row>
        <row r="25">
          <cell r="R25">
            <v>144000</v>
          </cell>
        </row>
        <row r="26">
          <cell r="R26">
            <v>320000</v>
          </cell>
        </row>
        <row r="27">
          <cell r="R27">
            <v>90800</v>
          </cell>
        </row>
        <row r="28">
          <cell r="R28">
            <v>169950</v>
          </cell>
        </row>
        <row r="29">
          <cell r="R29">
            <v>276500</v>
          </cell>
        </row>
        <row r="30">
          <cell r="R30">
            <v>400000</v>
          </cell>
        </row>
        <row r="31">
          <cell r="R31">
            <v>35000</v>
          </cell>
        </row>
        <row r="32">
          <cell r="R32">
            <v>0</v>
          </cell>
        </row>
        <row r="33">
          <cell r="R33">
            <v>260000</v>
          </cell>
        </row>
        <row r="34">
          <cell r="R34">
            <v>27420</v>
          </cell>
        </row>
        <row r="35">
          <cell r="R35">
            <v>475000</v>
          </cell>
        </row>
        <row r="36">
          <cell r="R36">
            <v>312000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45186.85</v>
          </cell>
        </row>
        <row r="40">
          <cell r="R40">
            <v>230785</v>
          </cell>
        </row>
        <row r="41">
          <cell r="R41">
            <v>277376.81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135184.24</v>
          </cell>
        </row>
        <row r="48">
          <cell r="R48">
            <v>51871.25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1500000</v>
          </cell>
        </row>
        <row r="52">
          <cell r="R52">
            <v>900000</v>
          </cell>
        </row>
        <row r="53">
          <cell r="R53">
            <v>375000</v>
          </cell>
        </row>
        <row r="54">
          <cell r="R54">
            <v>30000</v>
          </cell>
        </row>
        <row r="55">
          <cell r="R55">
            <v>0</v>
          </cell>
        </row>
        <row r="56">
          <cell r="R56">
            <v>72000</v>
          </cell>
        </row>
        <row r="57">
          <cell r="R57">
            <v>360000</v>
          </cell>
        </row>
        <row r="58">
          <cell r="R58">
            <v>116000</v>
          </cell>
        </row>
        <row r="59">
          <cell r="R59">
            <v>34000</v>
          </cell>
        </row>
        <row r="60">
          <cell r="R60">
            <v>0</v>
          </cell>
        </row>
        <row r="61">
          <cell r="R61">
            <v>166331.18</v>
          </cell>
        </row>
        <row r="62">
          <cell r="R62">
            <v>135000</v>
          </cell>
        </row>
        <row r="63">
          <cell r="R63">
            <v>50000</v>
          </cell>
        </row>
        <row r="64">
          <cell r="R64">
            <v>65000</v>
          </cell>
        </row>
        <row r="65">
          <cell r="R65">
            <v>5000</v>
          </cell>
        </row>
        <row r="66">
          <cell r="R66">
            <v>96000</v>
          </cell>
        </row>
        <row r="67">
          <cell r="R67">
            <v>98653.06</v>
          </cell>
        </row>
        <row r="68">
          <cell r="R68">
            <v>331200.03999999998</v>
          </cell>
        </row>
        <row r="69">
          <cell r="R69">
            <v>203880</v>
          </cell>
        </row>
        <row r="70">
          <cell r="R70">
            <v>407255</v>
          </cell>
        </row>
        <row r="71">
          <cell r="R71">
            <v>24000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24000</v>
          </cell>
        </row>
        <row r="76">
          <cell r="R76">
            <v>0</v>
          </cell>
        </row>
        <row r="77">
          <cell r="R77">
            <v>115000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77200</v>
          </cell>
        </row>
        <row r="81">
          <cell r="R81">
            <v>30000</v>
          </cell>
        </row>
        <row r="82">
          <cell r="R82">
            <v>40000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1500000</v>
          </cell>
        </row>
        <row r="86">
          <cell r="R86">
            <v>0</v>
          </cell>
        </row>
        <row r="87">
          <cell r="R87">
            <v>45000</v>
          </cell>
        </row>
        <row r="88">
          <cell r="R88">
            <v>149000</v>
          </cell>
        </row>
        <row r="89">
          <cell r="R89">
            <v>0</v>
          </cell>
        </row>
        <row r="90">
          <cell r="R90">
            <v>225994</v>
          </cell>
        </row>
        <row r="91">
          <cell r="R91">
            <v>78828.5</v>
          </cell>
        </row>
        <row r="92">
          <cell r="R92">
            <v>377317.5</v>
          </cell>
        </row>
        <row r="93">
          <cell r="R93">
            <v>66800</v>
          </cell>
        </row>
        <row r="94">
          <cell r="R94">
            <v>316600</v>
          </cell>
        </row>
        <row r="95">
          <cell r="R95">
            <v>0</v>
          </cell>
        </row>
        <row r="96">
          <cell r="R96">
            <v>70000</v>
          </cell>
        </row>
        <row r="97">
          <cell r="R97">
            <v>0</v>
          </cell>
        </row>
        <row r="98">
          <cell r="R98">
            <v>100000</v>
          </cell>
        </row>
        <row r="99">
          <cell r="R99">
            <v>10000</v>
          </cell>
        </row>
        <row r="100">
          <cell r="R100">
            <v>254220.56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100000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2337000</v>
          </cell>
        </row>
        <row r="109">
          <cell r="R109">
            <v>0</v>
          </cell>
        </row>
        <row r="110">
          <cell r="R110">
            <v>60000</v>
          </cell>
        </row>
        <row r="111">
          <cell r="R111">
            <v>0</v>
          </cell>
        </row>
        <row r="112">
          <cell r="R112">
            <v>19360</v>
          </cell>
        </row>
        <row r="113">
          <cell r="R113">
            <v>1698663.86</v>
          </cell>
        </row>
        <row r="114">
          <cell r="R114">
            <v>1233526.1399999999</v>
          </cell>
        </row>
        <row r="115">
          <cell r="R115">
            <v>0</v>
          </cell>
        </row>
        <row r="116">
          <cell r="R116">
            <v>1756442.28</v>
          </cell>
        </row>
        <row r="117">
          <cell r="R117">
            <v>382745.7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219827</v>
          </cell>
        </row>
        <row r="122">
          <cell r="R122">
            <v>351000</v>
          </cell>
        </row>
        <row r="123">
          <cell r="R123">
            <v>540000</v>
          </cell>
        </row>
        <row r="124">
          <cell r="R124">
            <v>52500</v>
          </cell>
        </row>
        <row r="125">
          <cell r="R125">
            <v>0</v>
          </cell>
        </row>
        <row r="126">
          <cell r="R126">
            <v>129683.97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112000</v>
          </cell>
        </row>
        <row r="131">
          <cell r="R131">
            <v>0</v>
          </cell>
        </row>
        <row r="132">
          <cell r="R132">
            <v>42704.4</v>
          </cell>
        </row>
        <row r="133">
          <cell r="R133">
            <v>123601.44</v>
          </cell>
        </row>
        <row r="134">
          <cell r="R134">
            <v>131668.26</v>
          </cell>
        </row>
        <row r="135">
          <cell r="R135">
            <v>0</v>
          </cell>
        </row>
        <row r="136">
          <cell r="R136">
            <v>115943.45999999999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503339.4</v>
          </cell>
        </row>
        <row r="140">
          <cell r="R140">
            <v>408560.84</v>
          </cell>
        </row>
        <row r="141">
          <cell r="R141">
            <v>454249.28</v>
          </cell>
        </row>
        <row r="142">
          <cell r="R142">
            <v>20026.759999999998</v>
          </cell>
        </row>
        <row r="143">
          <cell r="R143">
            <v>0</v>
          </cell>
        </row>
        <row r="144">
          <cell r="R144">
            <v>113399.57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313475</v>
          </cell>
        </row>
        <row r="150">
          <cell r="R150">
            <v>19415</v>
          </cell>
        </row>
        <row r="151">
          <cell r="R151">
            <v>1898.4</v>
          </cell>
        </row>
        <row r="152">
          <cell r="R152">
            <v>197000</v>
          </cell>
        </row>
        <row r="153">
          <cell r="R153">
            <v>11476.36</v>
          </cell>
        </row>
        <row r="154">
          <cell r="R154">
            <v>0</v>
          </cell>
        </row>
        <row r="155">
          <cell r="R155">
            <v>10954.44</v>
          </cell>
        </row>
        <row r="156">
          <cell r="R156">
            <v>275000</v>
          </cell>
        </row>
        <row r="157">
          <cell r="R157">
            <v>9253.44</v>
          </cell>
        </row>
        <row r="158">
          <cell r="R158">
            <v>43560</v>
          </cell>
        </row>
        <row r="159">
          <cell r="R159">
            <v>0</v>
          </cell>
        </row>
        <row r="160">
          <cell r="R160">
            <v>216320</v>
          </cell>
        </row>
        <row r="161">
          <cell r="R161">
            <v>52800</v>
          </cell>
        </row>
        <row r="162">
          <cell r="R162">
            <v>16800</v>
          </cell>
        </row>
        <row r="163">
          <cell r="R163">
            <v>16800</v>
          </cell>
        </row>
        <row r="164">
          <cell r="R164">
            <v>1800</v>
          </cell>
        </row>
        <row r="165">
          <cell r="R165">
            <v>1800</v>
          </cell>
        </row>
        <row r="166">
          <cell r="R166">
            <v>4994.72</v>
          </cell>
        </row>
        <row r="167">
          <cell r="R167">
            <v>5165.84</v>
          </cell>
        </row>
        <row r="168">
          <cell r="R168">
            <v>1272.5999999999999</v>
          </cell>
        </row>
        <row r="169">
          <cell r="R169">
            <v>0</v>
          </cell>
        </row>
        <row r="170">
          <cell r="R170">
            <v>1516602.5</v>
          </cell>
        </row>
        <row r="171">
          <cell r="R171">
            <v>173326</v>
          </cell>
        </row>
        <row r="172">
          <cell r="R172">
            <v>0</v>
          </cell>
        </row>
        <row r="173">
          <cell r="R173">
            <v>3193794.2</v>
          </cell>
        </row>
        <row r="174">
          <cell r="R174">
            <v>10200</v>
          </cell>
        </row>
        <row r="175">
          <cell r="R175">
            <v>262525.8</v>
          </cell>
        </row>
        <row r="176">
          <cell r="R176">
            <v>0</v>
          </cell>
        </row>
        <row r="177">
          <cell r="R177">
            <v>1736000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603000</v>
          </cell>
        </row>
        <row r="181">
          <cell r="R181">
            <v>63000</v>
          </cell>
        </row>
        <row r="182">
          <cell r="R182">
            <v>65700</v>
          </cell>
        </row>
        <row r="183">
          <cell r="R183">
            <v>9000</v>
          </cell>
        </row>
        <row r="184">
          <cell r="R184">
            <v>0</v>
          </cell>
        </row>
        <row r="185">
          <cell r="R185">
            <v>435000</v>
          </cell>
        </row>
        <row r="186">
          <cell r="R186">
            <v>375000</v>
          </cell>
        </row>
        <row r="187">
          <cell r="R187">
            <v>240000</v>
          </cell>
        </row>
        <row r="188">
          <cell r="R188">
            <v>0</v>
          </cell>
        </row>
        <row r="189">
          <cell r="R189">
            <v>1097250</v>
          </cell>
        </row>
        <row r="190">
          <cell r="R190">
            <v>37100</v>
          </cell>
        </row>
        <row r="191">
          <cell r="R191">
            <v>612250</v>
          </cell>
        </row>
        <row r="192">
          <cell r="R192">
            <v>51360</v>
          </cell>
        </row>
        <row r="193">
          <cell r="R193">
            <v>18000</v>
          </cell>
        </row>
        <row r="194">
          <cell r="R194">
            <v>48000</v>
          </cell>
        </row>
        <row r="195">
          <cell r="R195">
            <v>0</v>
          </cell>
        </row>
        <row r="196">
          <cell r="R196">
            <v>1700000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979072.5</v>
          </cell>
        </row>
        <row r="206">
          <cell r="R206">
            <v>0</v>
          </cell>
        </row>
        <row r="207">
          <cell r="R207">
            <v>150000</v>
          </cell>
        </row>
        <row r="208">
          <cell r="R208">
            <v>104500</v>
          </cell>
        </row>
        <row r="209">
          <cell r="R209">
            <v>50000</v>
          </cell>
        </row>
        <row r="210">
          <cell r="R210">
            <v>200000</v>
          </cell>
        </row>
        <row r="211">
          <cell r="R211">
            <v>0</v>
          </cell>
        </row>
        <row r="212">
          <cell r="R212">
            <v>883050</v>
          </cell>
        </row>
        <row r="213">
          <cell r="R213">
            <v>436800</v>
          </cell>
        </row>
        <row r="214">
          <cell r="R214">
            <v>438700</v>
          </cell>
        </row>
        <row r="215">
          <cell r="R215">
            <v>126000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693500</v>
          </cell>
        </row>
        <row r="219">
          <cell r="R219">
            <v>0</v>
          </cell>
        </row>
        <row r="220">
          <cell r="R220">
            <v>595314.9</v>
          </cell>
        </row>
        <row r="221">
          <cell r="R221">
            <v>480000</v>
          </cell>
        </row>
        <row r="222">
          <cell r="R222">
            <v>90000</v>
          </cell>
        </row>
        <row r="223">
          <cell r="R223">
            <v>682360</v>
          </cell>
        </row>
        <row r="224">
          <cell r="R224">
            <v>333216</v>
          </cell>
        </row>
        <row r="225">
          <cell r="R225">
            <v>0</v>
          </cell>
        </row>
        <row r="226">
          <cell r="R226">
            <v>1076280</v>
          </cell>
        </row>
        <row r="227">
          <cell r="R227">
            <v>828600</v>
          </cell>
        </row>
        <row r="228">
          <cell r="R228">
            <v>55440</v>
          </cell>
        </row>
        <row r="229">
          <cell r="R229">
            <v>183468.75</v>
          </cell>
        </row>
        <row r="230">
          <cell r="R230">
            <v>4637.5</v>
          </cell>
        </row>
        <row r="231">
          <cell r="R231">
            <v>120125</v>
          </cell>
        </row>
        <row r="232">
          <cell r="R232">
            <v>3600</v>
          </cell>
        </row>
        <row r="233">
          <cell r="R233">
            <v>9309</v>
          </cell>
        </row>
        <row r="234">
          <cell r="R234">
            <v>164550</v>
          </cell>
        </row>
        <row r="235">
          <cell r="R235">
            <v>332365</v>
          </cell>
        </row>
        <row r="236">
          <cell r="R236">
            <v>167505</v>
          </cell>
        </row>
        <row r="237">
          <cell r="R237">
            <v>80000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595314.9</v>
          </cell>
        </row>
        <row r="242">
          <cell r="R242">
            <v>480000</v>
          </cell>
        </row>
        <row r="243">
          <cell r="R243">
            <v>90000</v>
          </cell>
        </row>
        <row r="244">
          <cell r="R244">
            <v>682360</v>
          </cell>
        </row>
        <row r="245">
          <cell r="R245">
            <v>323343</v>
          </cell>
        </row>
        <row r="246">
          <cell r="R246">
            <v>0</v>
          </cell>
        </row>
        <row r="247">
          <cell r="R247">
            <v>55440</v>
          </cell>
        </row>
        <row r="248">
          <cell r="R248">
            <v>183468.75</v>
          </cell>
        </row>
        <row r="249">
          <cell r="R249">
            <v>4637.5</v>
          </cell>
        </row>
        <row r="250">
          <cell r="R250">
            <v>120125</v>
          </cell>
        </row>
        <row r="251">
          <cell r="R251">
            <v>3600</v>
          </cell>
        </row>
        <row r="252">
          <cell r="R252">
            <v>9052</v>
          </cell>
        </row>
        <row r="253">
          <cell r="R253">
            <v>0</v>
          </cell>
        </row>
        <row r="254">
          <cell r="R254">
            <v>294000</v>
          </cell>
        </row>
        <row r="255">
          <cell r="R255">
            <v>0</v>
          </cell>
        </row>
        <row r="256">
          <cell r="R256">
            <v>296000</v>
          </cell>
        </row>
        <row r="257">
          <cell r="R257">
            <v>88000</v>
          </cell>
        </row>
        <row r="258">
          <cell r="R258">
            <v>0</v>
          </cell>
        </row>
        <row r="259">
          <cell r="R259">
            <v>200000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100000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6905493.7300000004</v>
          </cell>
        </row>
        <row r="267">
          <cell r="R267">
            <v>469214.63</v>
          </cell>
        </row>
        <row r="268">
          <cell r="R268">
            <v>62851</v>
          </cell>
        </row>
        <row r="269">
          <cell r="R269">
            <v>57944.9</v>
          </cell>
        </row>
        <row r="270">
          <cell r="R270">
            <v>9000</v>
          </cell>
        </row>
        <row r="271">
          <cell r="R271">
            <v>0</v>
          </cell>
        </row>
        <row r="272">
          <cell r="R272">
            <v>293898.84999999998</v>
          </cell>
        </row>
        <row r="273">
          <cell r="R273">
            <v>2605000</v>
          </cell>
        </row>
        <row r="274">
          <cell r="R274">
            <v>0</v>
          </cell>
        </row>
        <row r="275">
          <cell r="R275">
            <v>562073</v>
          </cell>
        </row>
        <row r="276">
          <cell r="R276">
            <v>1124146</v>
          </cell>
        </row>
        <row r="277">
          <cell r="R277">
            <v>0</v>
          </cell>
        </row>
        <row r="278">
          <cell r="R278">
            <v>2923342.89</v>
          </cell>
        </row>
        <row r="279">
          <cell r="R279">
            <v>236451.09000000003</v>
          </cell>
        </row>
        <row r="280">
          <cell r="R280">
            <v>46076.993999999992</v>
          </cell>
        </row>
        <row r="281">
          <cell r="R281">
            <v>0</v>
          </cell>
        </row>
        <row r="282">
          <cell r="R282">
            <v>142800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250000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1383200</v>
          </cell>
        </row>
        <row r="290">
          <cell r="R290">
            <v>0</v>
          </cell>
        </row>
        <row r="291">
          <cell r="R291">
            <v>60000</v>
          </cell>
        </row>
        <row r="292">
          <cell r="R292">
            <v>0</v>
          </cell>
        </row>
        <row r="293">
          <cell r="R293">
            <v>14520</v>
          </cell>
        </row>
        <row r="294">
          <cell r="R294">
            <v>220755.30000000005</v>
          </cell>
        </row>
        <row r="295">
          <cell r="R295">
            <v>1190736.96</v>
          </cell>
        </row>
        <row r="296">
          <cell r="R296">
            <v>619790.85999999987</v>
          </cell>
        </row>
        <row r="297">
          <cell r="R297">
            <v>507718.06</v>
          </cell>
        </row>
        <row r="298">
          <cell r="R298">
            <v>0</v>
          </cell>
        </row>
        <row r="299">
          <cell r="R299">
            <v>1463701.9</v>
          </cell>
        </row>
        <row r="300">
          <cell r="R300">
            <v>382745.7</v>
          </cell>
        </row>
        <row r="301">
          <cell r="R301">
            <v>0</v>
          </cell>
        </row>
        <row r="302">
          <cell r="R302">
            <v>0</v>
          </cell>
        </row>
        <row r="303">
          <cell r="R303">
            <v>0</v>
          </cell>
        </row>
        <row r="304">
          <cell r="R304">
            <v>317184</v>
          </cell>
        </row>
        <row r="305">
          <cell r="R305">
            <v>0</v>
          </cell>
        </row>
        <row r="306">
          <cell r="R306">
            <v>0</v>
          </cell>
        </row>
        <row r="307">
          <cell r="R307">
            <v>98749.95</v>
          </cell>
        </row>
        <row r="308">
          <cell r="R308">
            <v>0</v>
          </cell>
        </row>
        <row r="309">
          <cell r="R309">
            <v>0</v>
          </cell>
        </row>
        <row r="310">
          <cell r="R310">
            <v>0</v>
          </cell>
        </row>
        <row r="311">
          <cell r="R311">
            <v>72000</v>
          </cell>
        </row>
        <row r="312">
          <cell r="R312">
            <v>0</v>
          </cell>
        </row>
        <row r="313">
          <cell r="R313">
            <v>52713.63</v>
          </cell>
        </row>
        <row r="314">
          <cell r="R314">
            <v>52619.4</v>
          </cell>
        </row>
        <row r="315">
          <cell r="R315">
            <v>328798.74</v>
          </cell>
        </row>
        <row r="316">
          <cell r="R316">
            <v>198529.02</v>
          </cell>
        </row>
        <row r="317">
          <cell r="R317">
            <v>0</v>
          </cell>
        </row>
        <row r="318">
          <cell r="R318">
            <v>402700.14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304057.59999999998</v>
          </cell>
        </row>
        <row r="322">
          <cell r="R322">
            <v>361320.16</v>
          </cell>
        </row>
        <row r="323">
          <cell r="R323">
            <v>14868.54</v>
          </cell>
        </row>
        <row r="324">
          <cell r="R324">
            <v>349640</v>
          </cell>
        </row>
        <row r="325">
          <cell r="R325">
            <v>0</v>
          </cell>
        </row>
        <row r="326">
          <cell r="R326">
            <v>93438.33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27640</v>
          </cell>
        </row>
        <row r="332">
          <cell r="R332">
            <v>16607.5</v>
          </cell>
        </row>
        <row r="333">
          <cell r="R333">
            <v>4442.66</v>
          </cell>
        </row>
        <row r="334">
          <cell r="R334">
            <v>0</v>
          </cell>
        </row>
        <row r="335">
          <cell r="R335">
            <v>9389.52</v>
          </cell>
        </row>
        <row r="336">
          <cell r="R336">
            <v>240000</v>
          </cell>
        </row>
        <row r="337">
          <cell r="R337">
            <v>6283.2</v>
          </cell>
        </row>
        <row r="338">
          <cell r="R338">
            <v>39600</v>
          </cell>
        </row>
        <row r="339">
          <cell r="R339">
            <v>0</v>
          </cell>
        </row>
        <row r="340">
          <cell r="R340">
            <v>188000</v>
          </cell>
        </row>
        <row r="341">
          <cell r="R341">
            <v>30000</v>
          </cell>
        </row>
        <row r="342">
          <cell r="R342">
            <v>14400</v>
          </cell>
        </row>
        <row r="343">
          <cell r="R343">
            <v>14400</v>
          </cell>
        </row>
        <row r="344">
          <cell r="R344">
            <v>1500</v>
          </cell>
        </row>
        <row r="345">
          <cell r="R345">
            <v>1500</v>
          </cell>
        </row>
        <row r="346">
          <cell r="R346">
            <v>4269.68</v>
          </cell>
        </row>
        <row r="347">
          <cell r="R347">
            <v>4415.96</v>
          </cell>
        </row>
        <row r="348">
          <cell r="R348">
            <v>848.4</v>
          </cell>
        </row>
        <row r="349">
          <cell r="R349">
            <v>0</v>
          </cell>
        </row>
        <row r="350">
          <cell r="R350">
            <v>980490</v>
          </cell>
        </row>
        <row r="351">
          <cell r="R351">
            <v>112056</v>
          </cell>
        </row>
        <row r="352">
          <cell r="R352">
            <v>0</v>
          </cell>
        </row>
        <row r="353">
          <cell r="R353">
            <v>2241120</v>
          </cell>
        </row>
        <row r="354">
          <cell r="R354">
            <v>0</v>
          </cell>
        </row>
        <row r="355">
          <cell r="R355">
            <v>1120000</v>
          </cell>
        </row>
        <row r="356">
          <cell r="R356">
            <v>0</v>
          </cell>
        </row>
        <row r="357">
          <cell r="R357">
            <v>0</v>
          </cell>
        </row>
        <row r="358">
          <cell r="R358">
            <v>377468</v>
          </cell>
        </row>
        <row r="359">
          <cell r="R359">
            <v>158932</v>
          </cell>
        </row>
        <row r="360">
          <cell r="R360">
            <v>12600</v>
          </cell>
        </row>
        <row r="361">
          <cell r="R361">
            <v>36000</v>
          </cell>
        </row>
        <row r="362">
          <cell r="R362">
            <v>35100</v>
          </cell>
        </row>
        <row r="363">
          <cell r="R363">
            <v>992000</v>
          </cell>
        </row>
        <row r="364">
          <cell r="R364">
            <v>0</v>
          </cell>
        </row>
        <row r="365">
          <cell r="R365">
            <v>958312.5</v>
          </cell>
        </row>
        <row r="366">
          <cell r="R366">
            <v>32462.5</v>
          </cell>
        </row>
        <row r="367">
          <cell r="R367">
            <v>534750</v>
          </cell>
        </row>
        <row r="368">
          <cell r="R368">
            <v>44940</v>
          </cell>
        </row>
        <row r="369">
          <cell r="R369">
            <v>16200</v>
          </cell>
        </row>
        <row r="370">
          <cell r="R370">
            <v>42000</v>
          </cell>
        </row>
        <row r="371">
          <cell r="R371">
            <v>0</v>
          </cell>
        </row>
        <row r="372">
          <cell r="R372">
            <v>1360000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420210</v>
          </cell>
        </row>
        <row r="382">
          <cell r="R382">
            <v>0</v>
          </cell>
        </row>
        <row r="383">
          <cell r="R383">
            <v>150000</v>
          </cell>
        </row>
        <row r="384">
          <cell r="R384">
            <v>95000</v>
          </cell>
        </row>
        <row r="385">
          <cell r="R385">
            <v>50000</v>
          </cell>
        </row>
        <row r="386">
          <cell r="R386">
            <v>200000</v>
          </cell>
        </row>
        <row r="387">
          <cell r="R387">
            <v>0</v>
          </cell>
        </row>
        <row r="388">
          <cell r="R388">
            <v>725550</v>
          </cell>
        </row>
        <row r="389">
          <cell r="R389">
            <v>387600</v>
          </cell>
        </row>
        <row r="390">
          <cell r="R390">
            <v>266700</v>
          </cell>
        </row>
        <row r="391">
          <cell r="R391">
            <v>126000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283100</v>
          </cell>
        </row>
        <row r="395">
          <cell r="R395">
            <v>0</v>
          </cell>
        </row>
        <row r="396">
          <cell r="R396">
            <v>449416.79</v>
          </cell>
        </row>
        <row r="397">
          <cell r="R397">
            <v>320000</v>
          </cell>
        </row>
        <row r="398">
          <cell r="R398">
            <v>90000</v>
          </cell>
        </row>
        <row r="399">
          <cell r="R399">
            <v>376541</v>
          </cell>
        </row>
        <row r="400">
          <cell r="R400">
            <v>146160</v>
          </cell>
        </row>
        <row r="401">
          <cell r="R401">
            <v>0</v>
          </cell>
        </row>
        <row r="402">
          <cell r="R402">
            <v>556000</v>
          </cell>
        </row>
        <row r="403">
          <cell r="R403">
            <v>26880</v>
          </cell>
        </row>
        <row r="404">
          <cell r="R404">
            <v>106875</v>
          </cell>
        </row>
        <row r="405">
          <cell r="R405">
            <v>4637.5</v>
          </cell>
        </row>
        <row r="406">
          <cell r="R406">
            <v>77500</v>
          </cell>
        </row>
        <row r="407">
          <cell r="R407">
            <v>1800</v>
          </cell>
        </row>
        <row r="408">
          <cell r="R408">
            <v>5136</v>
          </cell>
        </row>
        <row r="409">
          <cell r="R409">
            <v>121800</v>
          </cell>
        </row>
        <row r="410">
          <cell r="R410">
            <v>149940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194743.33</v>
          </cell>
        </row>
        <row r="416">
          <cell r="R416">
            <v>80000</v>
          </cell>
        </row>
        <row r="417">
          <cell r="R417">
            <v>90000</v>
          </cell>
        </row>
        <row r="418">
          <cell r="R418">
            <v>176804</v>
          </cell>
        </row>
        <row r="419">
          <cell r="R419">
            <v>36540</v>
          </cell>
        </row>
        <row r="420">
          <cell r="R420">
            <v>0</v>
          </cell>
        </row>
        <row r="421">
          <cell r="R421">
            <v>6720</v>
          </cell>
        </row>
        <row r="422">
          <cell r="R422">
            <v>28500</v>
          </cell>
        </row>
        <row r="423">
          <cell r="R423">
            <v>0</v>
          </cell>
        </row>
        <row r="424">
          <cell r="R424">
            <v>15500</v>
          </cell>
        </row>
        <row r="425">
          <cell r="R425">
            <v>900</v>
          </cell>
        </row>
        <row r="426">
          <cell r="R426">
            <v>1284</v>
          </cell>
        </row>
        <row r="427">
          <cell r="R427">
            <v>0</v>
          </cell>
        </row>
        <row r="428">
          <cell r="R428">
            <v>117600</v>
          </cell>
        </row>
        <row r="429">
          <cell r="R429">
            <v>0</v>
          </cell>
        </row>
        <row r="430">
          <cell r="R430">
            <v>1311907</v>
          </cell>
        </row>
        <row r="431">
          <cell r="R431">
            <v>203093</v>
          </cell>
        </row>
        <row r="432">
          <cell r="R432">
            <v>0</v>
          </cell>
        </row>
        <row r="433">
          <cell r="R433">
            <v>200000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0</v>
          </cell>
        </row>
        <row r="437">
          <cell r="R437">
            <v>100000</v>
          </cell>
        </row>
        <row r="438">
          <cell r="R438">
            <v>0</v>
          </cell>
        </row>
        <row r="439">
          <cell r="R439">
            <v>7134982.6600000001</v>
          </cell>
        </row>
        <row r="440">
          <cell r="R440">
            <v>539437.5</v>
          </cell>
        </row>
        <row r="441">
          <cell r="R441">
            <v>1000.01</v>
          </cell>
        </row>
        <row r="442">
          <cell r="R442">
            <v>30000</v>
          </cell>
        </row>
        <row r="443">
          <cell r="R443">
            <v>30635.4</v>
          </cell>
        </row>
        <row r="444">
          <cell r="R444">
            <v>19450</v>
          </cell>
        </row>
        <row r="445">
          <cell r="R445">
            <v>165693.57</v>
          </cell>
        </row>
        <row r="446">
          <cell r="R446">
            <v>0</v>
          </cell>
        </row>
        <row r="447">
          <cell r="R447">
            <v>354833.4</v>
          </cell>
        </row>
        <row r="448">
          <cell r="R448">
            <v>1947384.6</v>
          </cell>
        </row>
        <row r="449">
          <cell r="R449">
            <v>221982</v>
          </cell>
        </row>
        <row r="450">
          <cell r="R450">
            <v>0</v>
          </cell>
        </row>
        <row r="451">
          <cell r="R451">
            <v>430030</v>
          </cell>
        </row>
        <row r="452">
          <cell r="R452">
            <v>860060</v>
          </cell>
        </row>
        <row r="453">
          <cell r="R453">
            <v>0</v>
          </cell>
        </row>
        <row r="454">
          <cell r="R454">
            <v>2021664.96</v>
          </cell>
        </row>
        <row r="455">
          <cell r="R455">
            <v>167906.77000000002</v>
          </cell>
        </row>
        <row r="456">
          <cell r="R456">
            <v>26838.240000000002</v>
          </cell>
        </row>
        <row r="457">
          <cell r="R457">
            <v>92060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150000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1482000</v>
          </cell>
        </row>
        <row r="465">
          <cell r="R465">
            <v>0</v>
          </cell>
        </row>
        <row r="466">
          <cell r="R466">
            <v>60000</v>
          </cell>
        </row>
        <row r="467">
          <cell r="R467">
            <v>0</v>
          </cell>
        </row>
        <row r="468">
          <cell r="R468">
            <v>15840</v>
          </cell>
        </row>
        <row r="469">
          <cell r="R469">
            <v>1411492.26</v>
          </cell>
        </row>
        <row r="470">
          <cell r="R470">
            <v>1127508.92</v>
          </cell>
        </row>
        <row r="471">
          <cell r="R471">
            <v>0</v>
          </cell>
        </row>
        <row r="472">
          <cell r="R472">
            <v>1463701.9</v>
          </cell>
        </row>
        <row r="473">
          <cell r="R473">
            <v>382745.7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166056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98749.95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72000</v>
          </cell>
        </row>
        <row r="485">
          <cell r="R485">
            <v>0</v>
          </cell>
        </row>
        <row r="486">
          <cell r="R486">
            <v>53443.86</v>
          </cell>
        </row>
        <row r="487">
          <cell r="R487">
            <v>53349.54</v>
          </cell>
        </row>
        <row r="488">
          <cell r="R488">
            <v>341441.4</v>
          </cell>
        </row>
        <row r="489">
          <cell r="R489">
            <v>92969.46</v>
          </cell>
        </row>
        <row r="490">
          <cell r="R490">
            <v>0</v>
          </cell>
        </row>
        <row r="491">
          <cell r="R491">
            <v>390916.02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378014.97</v>
          </cell>
        </row>
        <row r="496">
          <cell r="R496">
            <v>360900.88</v>
          </cell>
        </row>
        <row r="497">
          <cell r="R497">
            <v>14662.5</v>
          </cell>
        </row>
        <row r="498">
          <cell r="R498">
            <v>0</v>
          </cell>
        </row>
        <row r="499">
          <cell r="R499">
            <v>92023.93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347865</v>
          </cell>
        </row>
        <row r="505">
          <cell r="R505">
            <v>13314.5</v>
          </cell>
        </row>
        <row r="506">
          <cell r="R506">
            <v>7735.66</v>
          </cell>
        </row>
        <row r="507">
          <cell r="R507">
            <v>0</v>
          </cell>
        </row>
        <row r="508">
          <cell r="R508">
            <v>9389.52</v>
          </cell>
        </row>
        <row r="509">
          <cell r="R509">
            <v>240000</v>
          </cell>
        </row>
        <row r="510">
          <cell r="R510">
            <v>5997.6</v>
          </cell>
        </row>
        <row r="511">
          <cell r="R511">
            <v>39600</v>
          </cell>
        </row>
        <row r="512">
          <cell r="R512">
            <v>0</v>
          </cell>
        </row>
        <row r="513">
          <cell r="R513">
            <v>188000</v>
          </cell>
        </row>
        <row r="514">
          <cell r="R514">
            <v>30000</v>
          </cell>
        </row>
        <row r="515">
          <cell r="R515">
            <v>14400</v>
          </cell>
        </row>
        <row r="516">
          <cell r="R516">
            <v>14400</v>
          </cell>
        </row>
        <row r="517">
          <cell r="R517">
            <v>1500</v>
          </cell>
        </row>
        <row r="518">
          <cell r="R518">
            <v>1500</v>
          </cell>
        </row>
        <row r="519">
          <cell r="R519">
            <v>4269.68</v>
          </cell>
        </row>
        <row r="520">
          <cell r="R520">
            <v>4415.96</v>
          </cell>
        </row>
        <row r="521">
          <cell r="R521">
            <v>848.4</v>
          </cell>
        </row>
        <row r="522">
          <cell r="R522">
            <v>0</v>
          </cell>
        </row>
        <row r="523">
          <cell r="R523">
            <v>980490</v>
          </cell>
        </row>
        <row r="524">
          <cell r="R524">
            <v>112056</v>
          </cell>
        </row>
        <row r="525">
          <cell r="R525">
            <v>0</v>
          </cell>
        </row>
        <row r="526">
          <cell r="R526">
            <v>2241120</v>
          </cell>
        </row>
        <row r="527">
          <cell r="R527">
            <v>0</v>
          </cell>
        </row>
        <row r="528">
          <cell r="R528">
            <v>1120000</v>
          </cell>
        </row>
        <row r="529">
          <cell r="R529">
            <v>0</v>
          </cell>
        </row>
        <row r="530">
          <cell r="R530">
            <v>0</v>
          </cell>
        </row>
        <row r="531">
          <cell r="R531">
            <v>536400</v>
          </cell>
        </row>
        <row r="532">
          <cell r="R532">
            <v>12600</v>
          </cell>
        </row>
        <row r="533">
          <cell r="R533">
            <v>36000</v>
          </cell>
        </row>
        <row r="534">
          <cell r="R534">
            <v>21600</v>
          </cell>
        </row>
        <row r="535">
          <cell r="R535">
            <v>992000</v>
          </cell>
        </row>
        <row r="536">
          <cell r="R536">
            <v>0</v>
          </cell>
        </row>
        <row r="537">
          <cell r="R537">
            <v>933375</v>
          </cell>
        </row>
        <row r="538">
          <cell r="R538">
            <v>32462.5</v>
          </cell>
        </row>
        <row r="539">
          <cell r="R539">
            <v>534750</v>
          </cell>
        </row>
        <row r="540">
          <cell r="R540">
            <v>44940</v>
          </cell>
        </row>
        <row r="541">
          <cell r="R541">
            <v>16200</v>
          </cell>
        </row>
        <row r="542">
          <cell r="R542">
            <v>42000</v>
          </cell>
        </row>
        <row r="543">
          <cell r="R543">
            <v>0</v>
          </cell>
        </row>
        <row r="544">
          <cell r="R544">
            <v>1530000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542010</v>
          </cell>
        </row>
        <row r="553">
          <cell r="R553">
            <v>0</v>
          </cell>
        </row>
        <row r="554">
          <cell r="R554">
            <v>150000</v>
          </cell>
        </row>
        <row r="555">
          <cell r="R555">
            <v>95000</v>
          </cell>
        </row>
        <row r="556">
          <cell r="R556">
            <v>50000</v>
          </cell>
        </row>
        <row r="557">
          <cell r="R557">
            <v>200000</v>
          </cell>
        </row>
        <row r="558">
          <cell r="R558">
            <v>0</v>
          </cell>
        </row>
        <row r="559">
          <cell r="R559">
            <v>498050</v>
          </cell>
        </row>
        <row r="560">
          <cell r="R560">
            <v>385200</v>
          </cell>
        </row>
        <row r="561">
          <cell r="R561">
            <v>266700</v>
          </cell>
        </row>
        <row r="562">
          <cell r="R562">
            <v>168000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444600</v>
          </cell>
        </row>
        <row r="566">
          <cell r="R566">
            <v>0</v>
          </cell>
        </row>
        <row r="567">
          <cell r="R567">
            <v>449416.8</v>
          </cell>
        </row>
        <row r="568">
          <cell r="R568">
            <v>320000</v>
          </cell>
        </row>
        <row r="569">
          <cell r="R569">
            <v>90000</v>
          </cell>
        </row>
        <row r="570">
          <cell r="R570">
            <v>376541</v>
          </cell>
        </row>
        <row r="571">
          <cell r="R571">
            <v>182700</v>
          </cell>
        </row>
        <row r="572">
          <cell r="R572">
            <v>0</v>
          </cell>
        </row>
        <row r="573">
          <cell r="R573">
            <v>1235840</v>
          </cell>
        </row>
        <row r="574">
          <cell r="R574">
            <v>26880</v>
          </cell>
        </row>
        <row r="575">
          <cell r="R575">
            <v>138937.5</v>
          </cell>
        </row>
        <row r="576">
          <cell r="R576">
            <v>4637.5</v>
          </cell>
        </row>
        <row r="577">
          <cell r="R577">
            <v>77500</v>
          </cell>
        </row>
        <row r="578">
          <cell r="R578">
            <v>2700</v>
          </cell>
        </row>
        <row r="579">
          <cell r="R579">
            <v>6420</v>
          </cell>
        </row>
        <row r="580">
          <cell r="R580">
            <v>121800</v>
          </cell>
        </row>
        <row r="581">
          <cell r="R581">
            <v>326130</v>
          </cell>
        </row>
        <row r="582">
          <cell r="R582">
            <v>100000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449416.8</v>
          </cell>
        </row>
        <row r="587">
          <cell r="R587">
            <v>320000</v>
          </cell>
        </row>
        <row r="588">
          <cell r="R588">
            <v>90000</v>
          </cell>
        </row>
        <row r="589">
          <cell r="R589">
            <v>376541</v>
          </cell>
        </row>
        <row r="590">
          <cell r="R590">
            <v>182700</v>
          </cell>
        </row>
        <row r="591">
          <cell r="R591">
            <v>0</v>
          </cell>
        </row>
        <row r="592">
          <cell r="R592">
            <v>26880</v>
          </cell>
        </row>
        <row r="593">
          <cell r="R593">
            <v>138937.5</v>
          </cell>
        </row>
        <row r="594">
          <cell r="R594">
            <v>4637.5</v>
          </cell>
        </row>
        <row r="595">
          <cell r="R595">
            <v>77500</v>
          </cell>
        </row>
        <row r="596">
          <cell r="R596">
            <v>2700</v>
          </cell>
        </row>
        <row r="597">
          <cell r="R597">
            <v>6420</v>
          </cell>
        </row>
        <row r="598">
          <cell r="R598">
            <v>121800</v>
          </cell>
        </row>
        <row r="599">
          <cell r="R599">
            <v>326130</v>
          </cell>
        </row>
        <row r="600">
          <cell r="R600">
            <v>100000</v>
          </cell>
        </row>
        <row r="601">
          <cell r="R601">
            <v>0</v>
          </cell>
        </row>
        <row r="602">
          <cell r="R602">
            <v>150000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100000</v>
          </cell>
        </row>
        <row r="607">
          <cell r="R607">
            <v>0</v>
          </cell>
        </row>
        <row r="608">
          <cell r="R608">
            <v>7215544.6100000003</v>
          </cell>
        </row>
        <row r="609">
          <cell r="R609">
            <v>2003175</v>
          </cell>
        </row>
        <row r="610">
          <cell r="R610">
            <v>0</v>
          </cell>
        </row>
        <row r="611">
          <cell r="R611">
            <v>593143.4</v>
          </cell>
        </row>
        <row r="612">
          <cell r="R612">
            <v>1683406.6</v>
          </cell>
        </row>
        <row r="613">
          <cell r="R613">
            <v>297000</v>
          </cell>
        </row>
        <row r="614">
          <cell r="R614">
            <v>0</v>
          </cell>
        </row>
        <row r="615">
          <cell r="R615">
            <v>422775.5</v>
          </cell>
        </row>
        <row r="616">
          <cell r="R616">
            <v>845551</v>
          </cell>
        </row>
        <row r="617">
          <cell r="R617">
            <v>0</v>
          </cell>
        </row>
        <row r="618">
          <cell r="R618">
            <v>1979857.38</v>
          </cell>
        </row>
        <row r="619">
          <cell r="R619">
            <v>172797.19999999998</v>
          </cell>
        </row>
        <row r="620">
          <cell r="R620">
            <v>17276.849999999999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10918620.939999999</v>
          </cell>
        </row>
        <row r="624">
          <cell r="R624">
            <v>3069167.18</v>
          </cell>
        </row>
        <row r="625">
          <cell r="R625">
            <v>17177728.510000002</v>
          </cell>
        </row>
        <row r="626">
          <cell r="R626">
            <v>9903650.5399999991</v>
          </cell>
        </row>
        <row r="627">
          <cell r="R627">
            <v>630832.81999999995</v>
          </cell>
        </row>
        <row r="628">
          <cell r="R628">
            <v>567200</v>
          </cell>
        </row>
        <row r="630">
          <cell r="R630">
            <v>268248</v>
          </cell>
        </row>
        <row r="631">
          <cell r="R631">
            <v>256432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238840</v>
          </cell>
        </row>
        <row r="635">
          <cell r="R635">
            <v>0</v>
          </cell>
        </row>
        <row r="636">
          <cell r="R636">
            <v>50000</v>
          </cell>
        </row>
        <row r="637">
          <cell r="R637">
            <v>544500</v>
          </cell>
        </row>
        <row r="638">
          <cell r="R638">
            <v>223500</v>
          </cell>
        </row>
        <row r="639">
          <cell r="R639">
            <v>35000</v>
          </cell>
        </row>
        <row r="640">
          <cell r="R640">
            <v>163500</v>
          </cell>
        </row>
        <row r="641">
          <cell r="R641">
            <v>930000</v>
          </cell>
        </row>
        <row r="642">
          <cell r="R642">
            <v>65000</v>
          </cell>
        </row>
        <row r="643">
          <cell r="R643">
            <v>2524700</v>
          </cell>
        </row>
        <row r="644">
          <cell r="R644">
            <v>455000</v>
          </cell>
        </row>
        <row r="645">
          <cell r="R645">
            <v>60000</v>
          </cell>
        </row>
        <row r="646">
          <cell r="R646">
            <v>80000</v>
          </cell>
        </row>
        <row r="647">
          <cell r="R647">
            <v>0</v>
          </cell>
        </row>
        <row r="648">
          <cell r="R648">
            <v>2270000</v>
          </cell>
        </row>
        <row r="649">
          <cell r="R649">
            <v>580000</v>
          </cell>
        </row>
        <row r="650">
          <cell r="R650">
            <v>0</v>
          </cell>
        </row>
        <row r="651">
          <cell r="R651">
            <v>3282492</v>
          </cell>
        </row>
        <row r="652">
          <cell r="R652">
            <v>1336663.17</v>
          </cell>
        </row>
        <row r="653">
          <cell r="R653">
            <v>0</v>
          </cell>
        </row>
        <row r="654">
          <cell r="R654">
            <v>270111.65999999997</v>
          </cell>
        </row>
        <row r="655">
          <cell r="R655">
            <v>8320.4700000000012</v>
          </cell>
        </row>
        <row r="656">
          <cell r="R656">
            <v>149716.64000000001</v>
          </cell>
        </row>
        <row r="657">
          <cell r="R657">
            <v>2297.66</v>
          </cell>
        </row>
        <row r="658">
          <cell r="R658">
            <v>137524</v>
          </cell>
        </row>
        <row r="659">
          <cell r="R659">
            <v>48309.98</v>
          </cell>
        </row>
        <row r="660">
          <cell r="R660">
            <v>50175</v>
          </cell>
        </row>
        <row r="661">
          <cell r="R661">
            <v>27565.11</v>
          </cell>
        </row>
        <row r="662">
          <cell r="R662">
            <v>3517.4</v>
          </cell>
        </row>
        <row r="663">
          <cell r="R663">
            <v>0</v>
          </cell>
        </row>
        <row r="664">
          <cell r="R664">
            <v>1384980</v>
          </cell>
        </row>
        <row r="665">
          <cell r="R665">
            <v>0</v>
          </cell>
        </row>
        <row r="666">
          <cell r="R666">
            <v>231100</v>
          </cell>
        </row>
        <row r="667">
          <cell r="R667">
            <v>400000</v>
          </cell>
        </row>
        <row r="668">
          <cell r="R668">
            <v>0</v>
          </cell>
        </row>
        <row r="669">
          <cell r="R669">
            <v>48000</v>
          </cell>
        </row>
        <row r="670">
          <cell r="R670">
            <v>40000</v>
          </cell>
        </row>
        <row r="671">
          <cell r="R671">
            <v>37080</v>
          </cell>
        </row>
        <row r="672">
          <cell r="R672">
            <v>416000</v>
          </cell>
        </row>
        <row r="673">
          <cell r="R673">
            <v>47441.86</v>
          </cell>
        </row>
        <row r="674">
          <cell r="R674">
            <v>94050</v>
          </cell>
        </row>
        <row r="675">
          <cell r="R675">
            <v>12600</v>
          </cell>
        </row>
        <row r="676">
          <cell r="R676">
            <v>28800</v>
          </cell>
        </row>
        <row r="677">
          <cell r="R677">
            <v>9000</v>
          </cell>
        </row>
        <row r="678">
          <cell r="R678">
            <v>26600</v>
          </cell>
        </row>
        <row r="679">
          <cell r="R679">
            <v>453500</v>
          </cell>
        </row>
        <row r="680">
          <cell r="R680">
            <v>153300</v>
          </cell>
        </row>
        <row r="681">
          <cell r="R681">
            <v>525000</v>
          </cell>
        </row>
        <row r="682">
          <cell r="R682">
            <v>98000</v>
          </cell>
        </row>
        <row r="683">
          <cell r="R683">
            <v>525000</v>
          </cell>
        </row>
        <row r="684">
          <cell r="R684">
            <v>30000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50150</v>
          </cell>
        </row>
        <row r="688">
          <cell r="R688">
            <v>1000000</v>
          </cell>
        </row>
        <row r="689">
          <cell r="R689">
            <v>0</v>
          </cell>
        </row>
        <row r="690">
          <cell r="R690">
            <v>4388304</v>
          </cell>
        </row>
        <row r="691">
          <cell r="R691">
            <v>4123680.77</v>
          </cell>
        </row>
        <row r="692">
          <cell r="R692">
            <v>0</v>
          </cell>
        </row>
        <row r="693">
          <cell r="R693">
            <v>2400000</v>
          </cell>
        </row>
        <row r="694">
          <cell r="R694">
            <v>0</v>
          </cell>
        </row>
        <row r="695">
          <cell r="R695">
            <v>840000</v>
          </cell>
        </row>
        <row r="696">
          <cell r="R696">
            <v>349000</v>
          </cell>
        </row>
        <row r="697">
          <cell r="R697">
            <v>30000</v>
          </cell>
        </row>
        <row r="698">
          <cell r="R698">
            <v>24000</v>
          </cell>
        </row>
        <row r="699">
          <cell r="R699">
            <v>360000</v>
          </cell>
        </row>
        <row r="700">
          <cell r="R700">
            <v>48000</v>
          </cell>
        </row>
        <row r="701">
          <cell r="R701">
            <v>24000</v>
          </cell>
        </row>
        <row r="702">
          <cell r="R702">
            <v>25000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1408500</v>
          </cell>
        </row>
        <row r="706">
          <cell r="R706">
            <v>98000</v>
          </cell>
        </row>
        <row r="707">
          <cell r="R707">
            <v>5000</v>
          </cell>
        </row>
        <row r="708">
          <cell r="R708">
            <v>380000</v>
          </cell>
        </row>
        <row r="709">
          <cell r="R709">
            <v>0</v>
          </cell>
        </row>
        <row r="710">
          <cell r="R710">
            <v>84000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3700000</v>
          </cell>
        </row>
        <row r="715">
          <cell r="R715">
            <v>1000000</v>
          </cell>
        </row>
        <row r="716">
          <cell r="R716">
            <v>0</v>
          </cell>
        </row>
        <row r="717">
          <cell r="R717">
            <v>106400</v>
          </cell>
        </row>
        <row r="718">
          <cell r="R718">
            <v>428000</v>
          </cell>
        </row>
        <row r="719">
          <cell r="R719">
            <v>316668.02</v>
          </cell>
        </row>
        <row r="720">
          <cell r="R720">
            <v>100000</v>
          </cell>
        </row>
        <row r="721">
          <cell r="R721">
            <v>0</v>
          </cell>
        </row>
        <row r="722">
          <cell r="R722">
            <v>500000</v>
          </cell>
        </row>
        <row r="723">
          <cell r="R723">
            <v>0</v>
          </cell>
        </row>
        <row r="724">
          <cell r="R724">
            <v>300000</v>
          </cell>
        </row>
        <row r="725">
          <cell r="R725">
            <v>1200000</v>
          </cell>
        </row>
        <row r="726">
          <cell r="R726">
            <v>2375000</v>
          </cell>
        </row>
        <row r="727">
          <cell r="R727">
            <v>660000</v>
          </cell>
        </row>
        <row r="728">
          <cell r="R728">
            <v>335000</v>
          </cell>
        </row>
        <row r="729">
          <cell r="R729">
            <v>2140000</v>
          </cell>
        </row>
        <row r="730">
          <cell r="R730">
            <v>440000</v>
          </cell>
        </row>
        <row r="731">
          <cell r="R731">
            <v>500</v>
          </cell>
        </row>
        <row r="732">
          <cell r="R732">
            <v>1850000</v>
          </cell>
        </row>
        <row r="733">
          <cell r="R733">
            <v>10000</v>
          </cell>
        </row>
        <row r="734">
          <cell r="R734">
            <v>10000</v>
          </cell>
        </row>
        <row r="735">
          <cell r="R735">
            <v>5000</v>
          </cell>
        </row>
        <row r="736">
          <cell r="R736">
            <v>0</v>
          </cell>
        </row>
        <row r="737">
          <cell r="R737">
            <v>300000</v>
          </cell>
        </row>
        <row r="738">
          <cell r="R738">
            <v>50000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3385247.23</v>
          </cell>
        </row>
        <row r="745">
          <cell r="R745">
            <v>11359120.16</v>
          </cell>
        </row>
        <row r="746">
          <cell r="R746">
            <v>2290683.96</v>
          </cell>
        </row>
        <row r="747">
          <cell r="R747">
            <v>16844492.16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</sheetNames>
    <sheetDataSet>
      <sheetData sheetId="0"/>
      <sheetData sheetId="1"/>
      <sheetData sheetId="2"/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undation Take-Off"/>
      <sheetName val="Sheet Pile F-1"/>
      <sheetName val="Sheet Pile F-2"/>
      <sheetName val="Footing"/>
      <sheetName val="Slab-Main Bridge"/>
      <sheetName val="Formwork Footing"/>
      <sheetName val="Formwork Slab"/>
      <sheetName val="Bored Pile"/>
      <sheetName val="ไฟฟ้า"/>
      <sheetName val="Cover (Shop)"/>
      <sheetName val="PC Plank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ใบสรุปราคา EE"/>
      <sheetName val="sum(อาคารหลัก A)"/>
      <sheetName val="อาคารหลัก A"/>
      <sheetName val="sum(อาคารจอดรถ A)"/>
      <sheetName val="อาคารจอดรถ A"/>
      <sheetName val="RACK WAY"/>
      <sheetName val="CABLE"/>
      <sheetName val="ใบสรุปราคา_EE"/>
      <sheetName val="sum(อาคารหลัก_A)"/>
      <sheetName val="อาคารหลัก_A"/>
      <sheetName val="sum(อาคารจอดรถ_A)"/>
      <sheetName val="อาคารจอดรถ_A"/>
      <sheetName val="RACK_WAY"/>
      <sheetName val="ใบสรุปราคา_EE2"/>
      <sheetName val="sum(อาคารหลัก_A)2"/>
      <sheetName val="อาคารหลัก_A2"/>
      <sheetName val="sum(อาคารจอดรถ_A)2"/>
      <sheetName val="อาคารจอดรถ_A2"/>
      <sheetName val="RACK_WAY2"/>
      <sheetName val="ใบสรุปราคา_EE1"/>
      <sheetName val="sum(อาคารหลัก_A)1"/>
      <sheetName val="อาคารหลัก_A1"/>
      <sheetName val="sum(อาคารจอดรถ_A)1"/>
      <sheetName val="อาคารจอดรถ_A1"/>
      <sheetName val="RACK_WAY1"/>
      <sheetName val="สรุป"/>
      <sheetName val="ปรับอากาศ(งานตกแต่งภายใน)"/>
      <sheetName val="10 ข้อมูลวัสดุ-ค่าดำเนิ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tmst"/>
      <sheetName val="สรุป"/>
      <sheetName val="List"/>
      <sheetName val="Revise MR"/>
      <sheetName val="โรงงาน"/>
      <sheetName val="สรุป (Temp)"/>
    </sheetNames>
    <sheetDataSet>
      <sheetData sheetId="0">
        <row r="10">
          <cell r="H10">
            <v>0</v>
          </cell>
          <cell r="R10">
            <v>0</v>
          </cell>
        </row>
        <row r="11">
          <cell r="H11">
            <v>0</v>
          </cell>
          <cell r="R11">
            <v>0</v>
          </cell>
        </row>
        <row r="12">
          <cell r="H12">
            <v>339996</v>
          </cell>
          <cell r="R12">
            <v>453328</v>
          </cell>
        </row>
        <row r="13">
          <cell r="H13">
            <v>170004</v>
          </cell>
          <cell r="R13">
            <v>226672</v>
          </cell>
        </row>
        <row r="14">
          <cell r="H14">
            <v>80000</v>
          </cell>
          <cell r="R14">
            <v>80000</v>
          </cell>
        </row>
        <row r="15">
          <cell r="H15">
            <v>0</v>
          </cell>
          <cell r="R15">
            <v>4000</v>
          </cell>
        </row>
        <row r="16">
          <cell r="H16">
            <v>155000</v>
          </cell>
          <cell r="R16">
            <v>155000</v>
          </cell>
        </row>
        <row r="17">
          <cell r="H17">
            <v>24906.54</v>
          </cell>
          <cell r="R17">
            <v>28000</v>
          </cell>
        </row>
        <row r="18">
          <cell r="H18">
            <v>46728.97</v>
          </cell>
          <cell r="R18">
            <v>50000</v>
          </cell>
        </row>
        <row r="19">
          <cell r="H19">
            <v>0</v>
          </cell>
          <cell r="R19">
            <v>0</v>
          </cell>
        </row>
        <row r="20">
          <cell r="H20">
            <v>0</v>
          </cell>
          <cell r="R20">
            <v>0</v>
          </cell>
        </row>
        <row r="21">
          <cell r="H21">
            <v>213671.66</v>
          </cell>
          <cell r="R21">
            <v>257350</v>
          </cell>
        </row>
        <row r="22">
          <cell r="H22">
            <v>0</v>
          </cell>
          <cell r="R22">
            <v>0</v>
          </cell>
        </row>
        <row r="23">
          <cell r="H23">
            <v>0</v>
          </cell>
          <cell r="R23">
            <v>0</v>
          </cell>
        </row>
        <row r="24">
          <cell r="H24">
            <v>180879</v>
          </cell>
          <cell r="R24">
            <v>185000</v>
          </cell>
        </row>
        <row r="25">
          <cell r="H25">
            <v>0</v>
          </cell>
          <cell r="R25">
            <v>144000</v>
          </cell>
        </row>
        <row r="26">
          <cell r="H26">
            <v>236281.78</v>
          </cell>
          <cell r="R26">
            <v>320000</v>
          </cell>
        </row>
        <row r="27">
          <cell r="H27">
            <v>90800</v>
          </cell>
          <cell r="R27">
            <v>90800</v>
          </cell>
        </row>
        <row r="28">
          <cell r="H28">
            <v>1043</v>
          </cell>
          <cell r="R28">
            <v>169950</v>
          </cell>
        </row>
        <row r="29">
          <cell r="H29">
            <v>85982.78</v>
          </cell>
          <cell r="R29">
            <v>276500</v>
          </cell>
        </row>
        <row r="30">
          <cell r="H30">
            <v>344241.12</v>
          </cell>
          <cell r="R30">
            <v>400000</v>
          </cell>
        </row>
        <row r="31">
          <cell r="H31">
            <v>14186</v>
          </cell>
          <cell r="R31">
            <v>35000</v>
          </cell>
        </row>
        <row r="32">
          <cell r="H32">
            <v>0</v>
          </cell>
          <cell r="R32">
            <v>0</v>
          </cell>
        </row>
        <row r="33">
          <cell r="H33">
            <v>25000</v>
          </cell>
          <cell r="R33">
            <v>260000</v>
          </cell>
        </row>
        <row r="34">
          <cell r="H34">
            <v>7413.36</v>
          </cell>
          <cell r="R34">
            <v>27420</v>
          </cell>
        </row>
        <row r="35">
          <cell r="H35">
            <v>137040.85</v>
          </cell>
          <cell r="R35">
            <v>475000</v>
          </cell>
        </row>
        <row r="36">
          <cell r="H36">
            <v>0</v>
          </cell>
          <cell r="R36">
            <v>312000</v>
          </cell>
        </row>
        <row r="37">
          <cell r="H37">
            <v>0</v>
          </cell>
          <cell r="R37">
            <v>0</v>
          </cell>
        </row>
        <row r="38">
          <cell r="H38">
            <v>0</v>
          </cell>
          <cell r="R38">
            <v>0</v>
          </cell>
        </row>
        <row r="39">
          <cell r="H39">
            <v>0</v>
          </cell>
          <cell r="R39">
            <v>45186.85</v>
          </cell>
        </row>
        <row r="40">
          <cell r="H40">
            <v>0</v>
          </cell>
          <cell r="R40">
            <v>230785</v>
          </cell>
        </row>
        <row r="41">
          <cell r="H41">
            <v>0</v>
          </cell>
          <cell r="R41">
            <v>277376.81</v>
          </cell>
        </row>
        <row r="42">
          <cell r="H42">
            <v>0</v>
          </cell>
          <cell r="R42">
            <v>0</v>
          </cell>
        </row>
        <row r="43">
          <cell r="H43">
            <v>0</v>
          </cell>
          <cell r="R43">
            <v>0</v>
          </cell>
        </row>
        <row r="44">
          <cell r="H44">
            <v>0</v>
          </cell>
          <cell r="R44">
            <v>0</v>
          </cell>
        </row>
        <row r="45">
          <cell r="H45">
            <v>0</v>
          </cell>
          <cell r="R45">
            <v>0</v>
          </cell>
        </row>
        <row r="46">
          <cell r="H46">
            <v>0</v>
          </cell>
          <cell r="R46">
            <v>0</v>
          </cell>
        </row>
        <row r="47">
          <cell r="H47">
            <v>0</v>
          </cell>
          <cell r="R47">
            <v>135184.24</v>
          </cell>
        </row>
        <row r="48">
          <cell r="H48">
            <v>0</v>
          </cell>
          <cell r="R48">
            <v>51871.25</v>
          </cell>
        </row>
        <row r="49">
          <cell r="H49">
            <v>0</v>
          </cell>
          <cell r="R49">
            <v>0</v>
          </cell>
        </row>
        <row r="50">
          <cell r="H50">
            <v>0</v>
          </cell>
          <cell r="R50">
            <v>0</v>
          </cell>
        </row>
        <row r="51">
          <cell r="H51">
            <v>1420048.5</v>
          </cell>
          <cell r="R51">
            <v>1500000</v>
          </cell>
        </row>
        <row r="52">
          <cell r="H52">
            <v>0</v>
          </cell>
          <cell r="R52">
            <v>900000</v>
          </cell>
        </row>
        <row r="53">
          <cell r="H53">
            <v>0</v>
          </cell>
          <cell r="R53">
            <v>375000</v>
          </cell>
        </row>
        <row r="54">
          <cell r="H54">
            <v>24197</v>
          </cell>
          <cell r="R54">
            <v>30000</v>
          </cell>
        </row>
        <row r="55">
          <cell r="H55">
            <v>0</v>
          </cell>
          <cell r="R55">
            <v>0</v>
          </cell>
        </row>
        <row r="56">
          <cell r="H56">
            <v>0</v>
          </cell>
          <cell r="R56">
            <v>72000</v>
          </cell>
        </row>
        <row r="57">
          <cell r="H57">
            <v>33000</v>
          </cell>
          <cell r="R57">
            <v>360000</v>
          </cell>
        </row>
        <row r="58">
          <cell r="H58">
            <v>0</v>
          </cell>
          <cell r="R58">
            <v>116000</v>
          </cell>
        </row>
        <row r="59">
          <cell r="H59">
            <v>33918.400000000001</v>
          </cell>
          <cell r="R59">
            <v>34000</v>
          </cell>
        </row>
        <row r="60">
          <cell r="H60">
            <v>0</v>
          </cell>
          <cell r="R60">
            <v>0</v>
          </cell>
        </row>
        <row r="61">
          <cell r="H61">
            <v>77214</v>
          </cell>
          <cell r="R61">
            <v>166331.18</v>
          </cell>
        </row>
        <row r="62">
          <cell r="H62">
            <v>0</v>
          </cell>
          <cell r="R62">
            <v>135000</v>
          </cell>
        </row>
        <row r="63">
          <cell r="H63">
            <v>0</v>
          </cell>
          <cell r="R63">
            <v>50000</v>
          </cell>
        </row>
        <row r="64">
          <cell r="H64">
            <v>0</v>
          </cell>
          <cell r="R64">
            <v>65000</v>
          </cell>
        </row>
        <row r="65">
          <cell r="H65">
            <v>0</v>
          </cell>
          <cell r="R65">
            <v>5000</v>
          </cell>
        </row>
        <row r="66">
          <cell r="H66">
            <v>0</v>
          </cell>
          <cell r="R66">
            <v>96000</v>
          </cell>
        </row>
        <row r="67">
          <cell r="H67">
            <v>0</v>
          </cell>
          <cell r="R67">
            <v>98653.06</v>
          </cell>
        </row>
        <row r="68">
          <cell r="H68">
            <v>0</v>
          </cell>
          <cell r="R68">
            <v>331200.03999999998</v>
          </cell>
        </row>
        <row r="69">
          <cell r="H69">
            <v>19380</v>
          </cell>
          <cell r="R69">
            <v>203880</v>
          </cell>
        </row>
        <row r="70">
          <cell r="H70">
            <v>407255</v>
          </cell>
          <cell r="R70">
            <v>407255</v>
          </cell>
        </row>
        <row r="71">
          <cell r="H71">
            <v>0</v>
          </cell>
          <cell r="R71">
            <v>24000</v>
          </cell>
        </row>
        <row r="72">
          <cell r="H72">
            <v>0</v>
          </cell>
          <cell r="R72">
            <v>0</v>
          </cell>
        </row>
        <row r="73">
          <cell r="H73">
            <v>0</v>
          </cell>
          <cell r="R73">
            <v>0</v>
          </cell>
        </row>
        <row r="74">
          <cell r="H74">
            <v>0</v>
          </cell>
          <cell r="R74">
            <v>0</v>
          </cell>
        </row>
        <row r="75">
          <cell r="H75">
            <v>708</v>
          </cell>
          <cell r="R75">
            <v>24000</v>
          </cell>
        </row>
        <row r="76">
          <cell r="H76">
            <v>0</v>
          </cell>
          <cell r="R76">
            <v>0</v>
          </cell>
        </row>
        <row r="77">
          <cell r="H77">
            <v>76116.83</v>
          </cell>
          <cell r="R77">
            <v>115000</v>
          </cell>
        </row>
        <row r="78">
          <cell r="H78">
            <v>0</v>
          </cell>
          <cell r="R78">
            <v>0</v>
          </cell>
        </row>
        <row r="79">
          <cell r="H79">
            <v>0</v>
          </cell>
          <cell r="R79">
            <v>0</v>
          </cell>
        </row>
        <row r="80">
          <cell r="H80">
            <v>77200</v>
          </cell>
          <cell r="R80">
            <v>77200</v>
          </cell>
        </row>
        <row r="81">
          <cell r="H81">
            <v>0</v>
          </cell>
          <cell r="R81">
            <v>30000</v>
          </cell>
        </row>
        <row r="82">
          <cell r="H82">
            <v>40000</v>
          </cell>
          <cell r="R82">
            <v>40000</v>
          </cell>
        </row>
        <row r="83">
          <cell r="H83">
            <v>0</v>
          </cell>
          <cell r="R83">
            <v>0</v>
          </cell>
        </row>
        <row r="84">
          <cell r="H84">
            <v>0</v>
          </cell>
          <cell r="R84">
            <v>0</v>
          </cell>
        </row>
        <row r="85">
          <cell r="H85">
            <v>1500000</v>
          </cell>
          <cell r="R85">
            <v>1500000</v>
          </cell>
        </row>
        <row r="86">
          <cell r="H86">
            <v>0</v>
          </cell>
          <cell r="R86">
            <v>0</v>
          </cell>
        </row>
        <row r="87">
          <cell r="H87">
            <v>45000</v>
          </cell>
          <cell r="R87">
            <v>45000</v>
          </cell>
        </row>
        <row r="88">
          <cell r="H88">
            <v>149000</v>
          </cell>
          <cell r="R88">
            <v>149000</v>
          </cell>
        </row>
        <row r="89">
          <cell r="H89">
            <v>0</v>
          </cell>
          <cell r="R89">
            <v>0</v>
          </cell>
        </row>
        <row r="90">
          <cell r="H90">
            <v>59928.4</v>
          </cell>
          <cell r="R90">
            <v>225994</v>
          </cell>
        </row>
        <row r="91">
          <cell r="H91">
            <v>18900</v>
          </cell>
          <cell r="R91">
            <v>78828.5</v>
          </cell>
        </row>
        <row r="92">
          <cell r="H92">
            <v>377317.5</v>
          </cell>
          <cell r="R92">
            <v>377317.5</v>
          </cell>
        </row>
        <row r="93">
          <cell r="H93">
            <v>0</v>
          </cell>
          <cell r="R93">
            <v>66800</v>
          </cell>
        </row>
        <row r="94">
          <cell r="H94">
            <v>316600</v>
          </cell>
          <cell r="R94">
            <v>316600</v>
          </cell>
        </row>
        <row r="95">
          <cell r="H95">
            <v>0</v>
          </cell>
          <cell r="R95">
            <v>0</v>
          </cell>
        </row>
        <row r="96">
          <cell r="H96">
            <v>0</v>
          </cell>
          <cell r="R96">
            <v>70000</v>
          </cell>
        </row>
        <row r="97">
          <cell r="H97">
            <v>0</v>
          </cell>
          <cell r="R97">
            <v>0</v>
          </cell>
        </row>
        <row r="98">
          <cell r="H98">
            <v>0</v>
          </cell>
          <cell r="R98">
            <v>100000</v>
          </cell>
        </row>
        <row r="99">
          <cell r="H99">
            <v>9577.48</v>
          </cell>
          <cell r="R99">
            <v>10000</v>
          </cell>
        </row>
        <row r="100">
          <cell r="H100">
            <v>254220.56</v>
          </cell>
          <cell r="R100">
            <v>254220.56</v>
          </cell>
        </row>
        <row r="101">
          <cell r="H101">
            <v>0</v>
          </cell>
          <cell r="R101">
            <v>0</v>
          </cell>
        </row>
        <row r="102">
          <cell r="H102">
            <v>0</v>
          </cell>
          <cell r="R102">
            <v>0</v>
          </cell>
        </row>
        <row r="103">
          <cell r="H103">
            <v>0</v>
          </cell>
          <cell r="R103">
            <v>0</v>
          </cell>
        </row>
        <row r="104">
          <cell r="H104">
            <v>0</v>
          </cell>
          <cell r="R104">
            <v>0</v>
          </cell>
        </row>
        <row r="105">
          <cell r="H105">
            <v>100000</v>
          </cell>
          <cell r="R105">
            <v>100000</v>
          </cell>
        </row>
        <row r="106">
          <cell r="H106">
            <v>0</v>
          </cell>
          <cell r="R106">
            <v>0</v>
          </cell>
        </row>
        <row r="107">
          <cell r="H107">
            <v>0</v>
          </cell>
          <cell r="R107">
            <v>0</v>
          </cell>
        </row>
        <row r="108">
          <cell r="H108">
            <v>2337000</v>
          </cell>
          <cell r="R108">
            <v>2337000</v>
          </cell>
        </row>
        <row r="109">
          <cell r="H109">
            <v>0</v>
          </cell>
          <cell r="R109">
            <v>0</v>
          </cell>
        </row>
        <row r="110">
          <cell r="H110">
            <v>60000</v>
          </cell>
          <cell r="R110">
            <v>60000</v>
          </cell>
        </row>
        <row r="111">
          <cell r="H111">
            <v>0</v>
          </cell>
          <cell r="R111">
            <v>0</v>
          </cell>
        </row>
        <row r="112">
          <cell r="H112">
            <v>19360</v>
          </cell>
          <cell r="R112">
            <v>19360</v>
          </cell>
        </row>
        <row r="113">
          <cell r="H113">
            <v>0</v>
          </cell>
          <cell r="R113">
            <v>1698663.86</v>
          </cell>
        </row>
        <row r="114">
          <cell r="H114">
            <v>0</v>
          </cell>
          <cell r="R114">
            <v>1233526.1399999999</v>
          </cell>
        </row>
        <row r="115">
          <cell r="H115">
            <v>0</v>
          </cell>
          <cell r="R115">
            <v>0</v>
          </cell>
        </row>
        <row r="116">
          <cell r="H116">
            <v>0</v>
          </cell>
          <cell r="R116">
            <v>1756442.28</v>
          </cell>
        </row>
        <row r="117">
          <cell r="H117">
            <v>0</v>
          </cell>
          <cell r="R117">
            <v>382745.7</v>
          </cell>
        </row>
        <row r="118">
          <cell r="H118">
            <v>0</v>
          </cell>
          <cell r="R118">
            <v>0</v>
          </cell>
        </row>
        <row r="119">
          <cell r="H119">
            <v>0</v>
          </cell>
          <cell r="R119">
            <v>0</v>
          </cell>
        </row>
        <row r="120">
          <cell r="H120">
            <v>0</v>
          </cell>
          <cell r="R120">
            <v>0</v>
          </cell>
        </row>
        <row r="121">
          <cell r="H121">
            <v>219827</v>
          </cell>
          <cell r="R121">
            <v>219827</v>
          </cell>
        </row>
        <row r="122">
          <cell r="H122">
            <v>351000</v>
          </cell>
          <cell r="R122">
            <v>351000</v>
          </cell>
        </row>
        <row r="123">
          <cell r="H123">
            <v>540000</v>
          </cell>
          <cell r="R123">
            <v>540000</v>
          </cell>
        </row>
        <row r="124">
          <cell r="H124">
            <v>52500</v>
          </cell>
          <cell r="R124">
            <v>52500</v>
          </cell>
        </row>
        <row r="125">
          <cell r="H125">
            <v>0</v>
          </cell>
          <cell r="R125">
            <v>0</v>
          </cell>
          <cell r="Z125" t="str">
            <v>Anchor Frame</v>
          </cell>
        </row>
        <row r="126">
          <cell r="H126">
            <v>129683.97</v>
          </cell>
          <cell r="R126">
            <v>129683.97</v>
          </cell>
          <cell r="Z126" t="str">
            <v>Anchor Frame</v>
          </cell>
        </row>
        <row r="127">
          <cell r="H127">
            <v>0</v>
          </cell>
          <cell r="R127">
            <v>0</v>
          </cell>
          <cell r="Z127" t="str">
            <v>Anchor Frame</v>
          </cell>
        </row>
        <row r="128">
          <cell r="H128">
            <v>0</v>
          </cell>
          <cell r="R128">
            <v>0</v>
          </cell>
          <cell r="Z128" t="str">
            <v>Anchor Frame</v>
          </cell>
        </row>
        <row r="129">
          <cell r="H129">
            <v>0</v>
          </cell>
          <cell r="R129">
            <v>0</v>
          </cell>
        </row>
        <row r="130">
          <cell r="H130">
            <v>0</v>
          </cell>
          <cell r="R130">
            <v>112000</v>
          </cell>
        </row>
        <row r="131">
          <cell r="H131">
            <v>0</v>
          </cell>
          <cell r="R131">
            <v>0</v>
          </cell>
          <cell r="Z131" t="str">
            <v>Column</v>
          </cell>
        </row>
        <row r="132">
          <cell r="H132">
            <v>42704.39</v>
          </cell>
          <cell r="R132">
            <v>42704.4</v>
          </cell>
          <cell r="Z132" t="str">
            <v>Column Modification 1</v>
          </cell>
        </row>
        <row r="133">
          <cell r="H133">
            <v>123601.44</v>
          </cell>
          <cell r="R133">
            <v>123601.44</v>
          </cell>
          <cell r="Z133" t="str">
            <v>New Column</v>
          </cell>
        </row>
        <row r="134">
          <cell r="H134">
            <v>131668.26</v>
          </cell>
          <cell r="R134">
            <v>131668.26</v>
          </cell>
          <cell r="Z134" t="str">
            <v>New Column</v>
          </cell>
        </row>
        <row r="135">
          <cell r="H135">
            <v>0</v>
          </cell>
          <cell r="R135">
            <v>0</v>
          </cell>
          <cell r="Z135" t="str">
            <v>Cross Girder</v>
          </cell>
        </row>
        <row r="136">
          <cell r="H136">
            <v>115943.46</v>
          </cell>
          <cell r="R136">
            <v>115943.45999999999</v>
          </cell>
          <cell r="Z136" t="str">
            <v>New Cross Girder</v>
          </cell>
        </row>
        <row r="137">
          <cell r="H137">
            <v>0</v>
          </cell>
          <cell r="R137">
            <v>0</v>
          </cell>
          <cell r="Z137" t="str">
            <v>Cross Girder</v>
          </cell>
        </row>
        <row r="138">
          <cell r="H138">
            <v>0</v>
          </cell>
          <cell r="R138">
            <v>0</v>
          </cell>
          <cell r="Z138" t="str">
            <v>Plate Girder</v>
          </cell>
        </row>
        <row r="139">
          <cell r="H139">
            <v>503339.38</v>
          </cell>
          <cell r="R139">
            <v>503339.4</v>
          </cell>
          <cell r="Z139" t="str">
            <v>25 m Girder Modification</v>
          </cell>
        </row>
        <row r="140">
          <cell r="H140">
            <v>408560.84</v>
          </cell>
          <cell r="R140">
            <v>408560.84</v>
          </cell>
          <cell r="Z140" t="str">
            <v>45 m Girder Modification</v>
          </cell>
        </row>
        <row r="141">
          <cell r="H141">
            <v>454249.28</v>
          </cell>
          <cell r="R141">
            <v>454249.28</v>
          </cell>
          <cell r="Z141" t="str">
            <v>45 m Girder Modification</v>
          </cell>
        </row>
        <row r="142">
          <cell r="H142">
            <v>20026.759999999998</v>
          </cell>
          <cell r="R142">
            <v>20026.759999999998</v>
          </cell>
          <cell r="Z142" t="str">
            <v>Plate Girder</v>
          </cell>
        </row>
        <row r="143">
          <cell r="H143">
            <v>0</v>
          </cell>
          <cell r="R143">
            <v>0</v>
          </cell>
          <cell r="Z143" t="str">
            <v>Bracing</v>
          </cell>
        </row>
        <row r="144">
          <cell r="H144">
            <v>113399.56</v>
          </cell>
          <cell r="R144">
            <v>113399.57</v>
          </cell>
          <cell r="Z144" t="str">
            <v>Bracing modification 1</v>
          </cell>
        </row>
        <row r="145">
          <cell r="H145">
            <v>0</v>
          </cell>
          <cell r="R145">
            <v>0</v>
          </cell>
          <cell r="Z145" t="str">
            <v>Bracing</v>
          </cell>
        </row>
        <row r="146">
          <cell r="H146">
            <v>0</v>
          </cell>
          <cell r="R146">
            <v>0</v>
          </cell>
          <cell r="Z146" t="str">
            <v>Shoe</v>
          </cell>
        </row>
        <row r="147">
          <cell r="H147">
            <v>0</v>
          </cell>
          <cell r="R147">
            <v>0</v>
          </cell>
          <cell r="Z147" t="str">
            <v>Shoe</v>
          </cell>
        </row>
        <row r="148">
          <cell r="H148">
            <v>0</v>
          </cell>
          <cell r="R148">
            <v>0</v>
          </cell>
          <cell r="Z148" t="str">
            <v>x</v>
          </cell>
        </row>
        <row r="149">
          <cell r="H149">
            <v>40360</v>
          </cell>
          <cell r="R149">
            <v>313475</v>
          </cell>
          <cell r="Z149" t="str">
            <v>Blasting of stud (old)</v>
          </cell>
        </row>
        <row r="150">
          <cell r="H150">
            <v>19415</v>
          </cell>
          <cell r="R150">
            <v>19415</v>
          </cell>
          <cell r="Z150" t="str">
            <v>Stud Welding</v>
          </cell>
        </row>
        <row r="151">
          <cell r="H151">
            <v>1898.4</v>
          </cell>
          <cell r="R151">
            <v>1898.4</v>
          </cell>
          <cell r="Z151" t="str">
            <v>Stud Welding</v>
          </cell>
        </row>
        <row r="152">
          <cell r="H152">
            <v>197000</v>
          </cell>
          <cell r="R152">
            <v>197000</v>
          </cell>
          <cell r="Z152" t="str">
            <v>Mat</v>
          </cell>
        </row>
        <row r="153">
          <cell r="H153">
            <v>0</v>
          </cell>
          <cell r="R153">
            <v>11476.36</v>
          </cell>
          <cell r="Z153" t="str">
            <v>Install</v>
          </cell>
        </row>
        <row r="154">
          <cell r="H154">
            <v>0</v>
          </cell>
          <cell r="R154">
            <v>0</v>
          </cell>
        </row>
        <row r="155">
          <cell r="H155">
            <v>5824</v>
          </cell>
          <cell r="R155">
            <v>10954.44</v>
          </cell>
        </row>
        <row r="156">
          <cell r="H156">
            <v>274244.88</v>
          </cell>
          <cell r="R156">
            <v>275000</v>
          </cell>
        </row>
        <row r="157">
          <cell r="H157">
            <v>3808</v>
          </cell>
          <cell r="R157">
            <v>9253.44</v>
          </cell>
        </row>
        <row r="158">
          <cell r="H158">
            <v>43560</v>
          </cell>
          <cell r="R158">
            <v>43560</v>
          </cell>
        </row>
        <row r="159">
          <cell r="H159">
            <v>0</v>
          </cell>
          <cell r="R159">
            <v>0</v>
          </cell>
        </row>
        <row r="160">
          <cell r="H160">
            <v>166320</v>
          </cell>
          <cell r="R160">
            <v>216320</v>
          </cell>
        </row>
        <row r="161">
          <cell r="H161">
            <v>22560</v>
          </cell>
          <cell r="R161">
            <v>52800</v>
          </cell>
        </row>
        <row r="162">
          <cell r="H162">
            <v>14000</v>
          </cell>
          <cell r="R162">
            <v>16800</v>
          </cell>
        </row>
        <row r="163">
          <cell r="H163">
            <v>14000</v>
          </cell>
          <cell r="R163">
            <v>16800</v>
          </cell>
        </row>
        <row r="164">
          <cell r="H164">
            <v>1500</v>
          </cell>
          <cell r="R164">
            <v>1800</v>
          </cell>
        </row>
        <row r="165">
          <cell r="H165">
            <v>1500</v>
          </cell>
          <cell r="R165">
            <v>1800</v>
          </cell>
        </row>
        <row r="166">
          <cell r="H166">
            <v>0</v>
          </cell>
          <cell r="R166">
            <v>4994.72</v>
          </cell>
        </row>
        <row r="167">
          <cell r="H167">
            <v>0</v>
          </cell>
          <cell r="R167">
            <v>5165.84</v>
          </cell>
        </row>
        <row r="168">
          <cell r="H168">
            <v>0</v>
          </cell>
          <cell r="R168">
            <v>1272.5999999999999</v>
          </cell>
        </row>
        <row r="169">
          <cell r="H169">
            <v>0</v>
          </cell>
          <cell r="R169">
            <v>0</v>
          </cell>
        </row>
        <row r="170">
          <cell r="H170">
            <v>0</v>
          </cell>
          <cell r="R170">
            <v>1516602.5</v>
          </cell>
        </row>
        <row r="171">
          <cell r="H171">
            <v>0</v>
          </cell>
          <cell r="R171">
            <v>173326</v>
          </cell>
        </row>
        <row r="172">
          <cell r="H172">
            <v>0</v>
          </cell>
          <cell r="R172">
            <v>0</v>
          </cell>
        </row>
        <row r="173">
          <cell r="H173">
            <v>0</v>
          </cell>
          <cell r="R173">
            <v>3193794.2</v>
          </cell>
        </row>
        <row r="174">
          <cell r="H174">
            <v>10200</v>
          </cell>
          <cell r="R174">
            <v>10200</v>
          </cell>
        </row>
        <row r="175">
          <cell r="H175">
            <v>262525.8</v>
          </cell>
          <cell r="R175">
            <v>262525.8</v>
          </cell>
        </row>
        <row r="176">
          <cell r="H176">
            <v>0</v>
          </cell>
          <cell r="R176">
            <v>0</v>
          </cell>
        </row>
        <row r="177">
          <cell r="H177">
            <v>1197840</v>
          </cell>
          <cell r="R177">
            <v>1736000</v>
          </cell>
        </row>
        <row r="178">
          <cell r="H178">
            <v>0</v>
          </cell>
          <cell r="R178">
            <v>0</v>
          </cell>
        </row>
        <row r="179">
          <cell r="H179">
            <v>0</v>
          </cell>
          <cell r="R179">
            <v>0</v>
          </cell>
        </row>
        <row r="180">
          <cell r="H180">
            <v>0</v>
          </cell>
          <cell r="R180">
            <v>603000</v>
          </cell>
        </row>
        <row r="181">
          <cell r="H181">
            <v>63000</v>
          </cell>
          <cell r="R181">
            <v>63000</v>
          </cell>
          <cell r="Z181" t="str">
            <v>Column Modification 4 (Demolition &amp; Install Drainage)</v>
          </cell>
        </row>
        <row r="182">
          <cell r="H182">
            <v>65700</v>
          </cell>
          <cell r="R182">
            <v>65700</v>
          </cell>
          <cell r="Z182" t="str">
            <v>Column Modification 3 (Install Drainage)</v>
          </cell>
        </row>
        <row r="183">
          <cell r="H183">
            <v>9000</v>
          </cell>
          <cell r="R183">
            <v>9000</v>
          </cell>
          <cell r="Z183" t="str">
            <v>Column Modification 3 (Install Drainage)</v>
          </cell>
        </row>
        <row r="184">
          <cell r="H184">
            <v>0</v>
          </cell>
          <cell r="R184">
            <v>0</v>
          </cell>
        </row>
        <row r="185">
          <cell r="H185">
            <v>0</v>
          </cell>
          <cell r="R185">
            <v>435000</v>
          </cell>
        </row>
        <row r="186">
          <cell r="H186">
            <v>0</v>
          </cell>
          <cell r="R186">
            <v>375000</v>
          </cell>
        </row>
        <row r="187">
          <cell r="H187">
            <v>0</v>
          </cell>
          <cell r="R187">
            <v>240000</v>
          </cell>
        </row>
        <row r="188">
          <cell r="H188">
            <v>0</v>
          </cell>
          <cell r="R188">
            <v>0</v>
          </cell>
        </row>
        <row r="189">
          <cell r="H189">
            <v>0</v>
          </cell>
          <cell r="R189">
            <v>1097250</v>
          </cell>
        </row>
        <row r="190">
          <cell r="H190">
            <v>0</v>
          </cell>
          <cell r="R190">
            <v>37100</v>
          </cell>
        </row>
        <row r="191">
          <cell r="H191">
            <v>0</v>
          </cell>
          <cell r="R191">
            <v>612250</v>
          </cell>
        </row>
        <row r="192">
          <cell r="H192">
            <v>0</v>
          </cell>
          <cell r="R192">
            <v>51360</v>
          </cell>
        </row>
        <row r="193">
          <cell r="H193">
            <v>0</v>
          </cell>
          <cell r="R193">
            <v>18000</v>
          </cell>
        </row>
        <row r="194">
          <cell r="H194">
            <v>0</v>
          </cell>
          <cell r="R194">
            <v>48000</v>
          </cell>
        </row>
        <row r="195">
          <cell r="H195">
            <v>0</v>
          </cell>
          <cell r="R195">
            <v>0</v>
          </cell>
        </row>
        <row r="196">
          <cell r="H196">
            <v>0</v>
          </cell>
          <cell r="R196">
            <v>1700000</v>
          </cell>
        </row>
        <row r="197">
          <cell r="H197">
            <v>0</v>
          </cell>
          <cell r="R197">
            <v>0</v>
          </cell>
        </row>
        <row r="198">
          <cell r="H198">
            <v>0</v>
          </cell>
          <cell r="R198">
            <v>0</v>
          </cell>
        </row>
        <row r="199">
          <cell r="H199">
            <v>0</v>
          </cell>
          <cell r="R199">
            <v>0</v>
          </cell>
        </row>
        <row r="200">
          <cell r="H200">
            <v>0</v>
          </cell>
          <cell r="R200">
            <v>0</v>
          </cell>
        </row>
        <row r="201">
          <cell r="H201">
            <v>0</v>
          </cell>
          <cell r="R201">
            <v>0</v>
          </cell>
        </row>
        <row r="202">
          <cell r="H202">
            <v>0</v>
          </cell>
          <cell r="R202">
            <v>0</v>
          </cell>
        </row>
        <row r="203">
          <cell r="H203">
            <v>0</v>
          </cell>
          <cell r="R203">
            <v>0</v>
          </cell>
        </row>
        <row r="204">
          <cell r="H204">
            <v>0</v>
          </cell>
          <cell r="R204">
            <v>0</v>
          </cell>
        </row>
        <row r="205">
          <cell r="H205">
            <v>0</v>
          </cell>
          <cell r="R205">
            <v>979072.5</v>
          </cell>
        </row>
        <row r="206">
          <cell r="H206">
            <v>0</v>
          </cell>
          <cell r="R206">
            <v>0</v>
          </cell>
        </row>
        <row r="207">
          <cell r="H207">
            <v>0</v>
          </cell>
          <cell r="R207">
            <v>150000</v>
          </cell>
        </row>
        <row r="208">
          <cell r="H208">
            <v>0</v>
          </cell>
          <cell r="R208">
            <v>104500</v>
          </cell>
        </row>
        <row r="209">
          <cell r="H209">
            <v>0</v>
          </cell>
          <cell r="R209">
            <v>50000</v>
          </cell>
        </row>
        <row r="210">
          <cell r="H210">
            <v>0</v>
          </cell>
          <cell r="R210">
            <v>200000</v>
          </cell>
        </row>
        <row r="211">
          <cell r="H211">
            <v>0</v>
          </cell>
          <cell r="R211">
            <v>0</v>
          </cell>
        </row>
        <row r="212">
          <cell r="H212">
            <v>0</v>
          </cell>
          <cell r="R212">
            <v>883050</v>
          </cell>
        </row>
        <row r="213">
          <cell r="H213">
            <v>0</v>
          </cell>
          <cell r="R213">
            <v>436800</v>
          </cell>
        </row>
        <row r="214">
          <cell r="H214">
            <v>0</v>
          </cell>
          <cell r="R214">
            <v>438700</v>
          </cell>
        </row>
        <row r="215">
          <cell r="H215">
            <v>0</v>
          </cell>
          <cell r="R215">
            <v>126000</v>
          </cell>
          <cell r="Z215" t="str">
            <v>At Grade</v>
          </cell>
        </row>
        <row r="216">
          <cell r="H216">
            <v>0</v>
          </cell>
          <cell r="R216">
            <v>0</v>
          </cell>
          <cell r="Z216" t="str">
            <v>Approach</v>
          </cell>
        </row>
        <row r="217">
          <cell r="H217">
            <v>0</v>
          </cell>
          <cell r="R217">
            <v>0</v>
          </cell>
          <cell r="Z217" t="str">
            <v>Approach</v>
          </cell>
        </row>
        <row r="218">
          <cell r="H218">
            <v>693500</v>
          </cell>
          <cell r="R218">
            <v>693500</v>
          </cell>
          <cell r="Z218" t="str">
            <v>Approach</v>
          </cell>
        </row>
        <row r="219">
          <cell r="H219">
            <v>0</v>
          </cell>
          <cell r="R219">
            <v>0</v>
          </cell>
          <cell r="Z219" t="str">
            <v>Approach</v>
          </cell>
        </row>
        <row r="220">
          <cell r="H220">
            <v>0</v>
          </cell>
          <cell r="R220">
            <v>595314.9</v>
          </cell>
          <cell r="Z220" t="str">
            <v>Approach</v>
          </cell>
        </row>
        <row r="221">
          <cell r="H221">
            <v>0</v>
          </cell>
          <cell r="R221">
            <v>480000</v>
          </cell>
          <cell r="Z221" t="str">
            <v>Approach</v>
          </cell>
        </row>
        <row r="222">
          <cell r="H222">
            <v>0</v>
          </cell>
          <cell r="R222">
            <v>90000</v>
          </cell>
          <cell r="Z222" t="str">
            <v>Approach</v>
          </cell>
        </row>
        <row r="223">
          <cell r="H223">
            <v>0</v>
          </cell>
          <cell r="R223">
            <v>682360</v>
          </cell>
          <cell r="Z223" t="str">
            <v>Approach</v>
          </cell>
        </row>
        <row r="224">
          <cell r="H224">
            <v>0</v>
          </cell>
          <cell r="R224">
            <v>333216</v>
          </cell>
          <cell r="Z224" t="str">
            <v>Approach</v>
          </cell>
        </row>
        <row r="225">
          <cell r="H225">
            <v>0</v>
          </cell>
          <cell r="R225">
            <v>0</v>
          </cell>
          <cell r="Z225" t="str">
            <v>Approach</v>
          </cell>
        </row>
        <row r="226">
          <cell r="H226">
            <v>1076280</v>
          </cell>
          <cell r="R226">
            <v>1076280</v>
          </cell>
          <cell r="Z226" t="str">
            <v>Approach</v>
          </cell>
        </row>
        <row r="227">
          <cell r="H227">
            <v>828600</v>
          </cell>
          <cell r="R227">
            <v>828600</v>
          </cell>
          <cell r="Z227" t="str">
            <v>Approach</v>
          </cell>
        </row>
        <row r="228">
          <cell r="H228">
            <v>54120</v>
          </cell>
          <cell r="R228">
            <v>55440</v>
          </cell>
          <cell r="Z228" t="str">
            <v>Approach</v>
          </cell>
        </row>
        <row r="229">
          <cell r="H229">
            <v>0</v>
          </cell>
          <cell r="R229">
            <v>183468.75</v>
          </cell>
          <cell r="Z229" t="str">
            <v>Approach</v>
          </cell>
        </row>
        <row r="230">
          <cell r="H230">
            <v>0</v>
          </cell>
          <cell r="R230">
            <v>4637.5</v>
          </cell>
          <cell r="Z230" t="str">
            <v>Approach</v>
          </cell>
        </row>
        <row r="231">
          <cell r="H231">
            <v>0</v>
          </cell>
          <cell r="R231">
            <v>120125</v>
          </cell>
          <cell r="Z231" t="str">
            <v>Approach</v>
          </cell>
        </row>
        <row r="232">
          <cell r="H232">
            <v>0</v>
          </cell>
          <cell r="R232">
            <v>3600</v>
          </cell>
          <cell r="Z232" t="str">
            <v>Approach</v>
          </cell>
        </row>
        <row r="233">
          <cell r="H233">
            <v>0</v>
          </cell>
          <cell r="R233">
            <v>9309</v>
          </cell>
          <cell r="Z233" t="str">
            <v>Approach</v>
          </cell>
        </row>
        <row r="234">
          <cell r="H234">
            <v>0</v>
          </cell>
          <cell r="R234">
            <v>164550</v>
          </cell>
          <cell r="Z234" t="str">
            <v>Approach</v>
          </cell>
        </row>
        <row r="235">
          <cell r="H235">
            <v>0</v>
          </cell>
          <cell r="R235">
            <v>332365</v>
          </cell>
          <cell r="Z235" t="str">
            <v>Transition</v>
          </cell>
        </row>
        <row r="236">
          <cell r="H236">
            <v>167505</v>
          </cell>
          <cell r="R236">
            <v>167505</v>
          </cell>
        </row>
        <row r="237">
          <cell r="H237">
            <v>0</v>
          </cell>
          <cell r="R237">
            <v>80000</v>
          </cell>
        </row>
        <row r="238">
          <cell r="H238">
            <v>0</v>
          </cell>
          <cell r="R238">
            <v>0</v>
          </cell>
          <cell r="Z238" t="str">
            <v>Approach</v>
          </cell>
        </row>
        <row r="239">
          <cell r="H239">
            <v>0</v>
          </cell>
          <cell r="R239">
            <v>0</v>
          </cell>
          <cell r="Z239" t="str">
            <v>Approach</v>
          </cell>
        </row>
        <row r="240">
          <cell r="H240">
            <v>0</v>
          </cell>
          <cell r="R240">
            <v>0</v>
          </cell>
          <cell r="Z240" t="str">
            <v>Approach</v>
          </cell>
        </row>
        <row r="241">
          <cell r="H241">
            <v>0</v>
          </cell>
          <cell r="R241">
            <v>595314.9</v>
          </cell>
          <cell r="Z241" t="str">
            <v>Approach</v>
          </cell>
        </row>
        <row r="242">
          <cell r="H242">
            <v>0</v>
          </cell>
          <cell r="R242">
            <v>480000</v>
          </cell>
          <cell r="Z242" t="str">
            <v>Approach</v>
          </cell>
        </row>
        <row r="243">
          <cell r="H243">
            <v>0</v>
          </cell>
          <cell r="R243">
            <v>90000</v>
          </cell>
          <cell r="Z243" t="str">
            <v>Approach</v>
          </cell>
        </row>
        <row r="244">
          <cell r="H244">
            <v>0</v>
          </cell>
          <cell r="R244">
            <v>682360</v>
          </cell>
          <cell r="Z244" t="str">
            <v>Approach</v>
          </cell>
        </row>
        <row r="245">
          <cell r="H245">
            <v>0</v>
          </cell>
          <cell r="R245">
            <v>323343</v>
          </cell>
          <cell r="Z245" t="str">
            <v>Approach</v>
          </cell>
        </row>
        <row r="246">
          <cell r="H246">
            <v>0</v>
          </cell>
          <cell r="R246">
            <v>0</v>
          </cell>
          <cell r="Z246" t="str">
            <v>Approach</v>
          </cell>
        </row>
        <row r="247">
          <cell r="H247">
            <v>54120</v>
          </cell>
          <cell r="R247">
            <v>55440</v>
          </cell>
          <cell r="Z247" t="str">
            <v>Approach</v>
          </cell>
        </row>
        <row r="248">
          <cell r="H248">
            <v>0</v>
          </cell>
          <cell r="R248">
            <v>183468.75</v>
          </cell>
          <cell r="Z248" t="str">
            <v>Approach</v>
          </cell>
        </row>
        <row r="249">
          <cell r="H249">
            <v>0</v>
          </cell>
          <cell r="R249">
            <v>4637.5</v>
          </cell>
          <cell r="Z249" t="str">
            <v>Approach</v>
          </cell>
        </row>
        <row r="250">
          <cell r="H250">
            <v>0</v>
          </cell>
          <cell r="R250">
            <v>120125</v>
          </cell>
          <cell r="Z250" t="str">
            <v>Approach</v>
          </cell>
        </row>
        <row r="251">
          <cell r="H251">
            <v>0</v>
          </cell>
          <cell r="R251">
            <v>3600</v>
          </cell>
          <cell r="Z251" t="str">
            <v>Approach</v>
          </cell>
        </row>
        <row r="252">
          <cell r="H252">
            <v>0</v>
          </cell>
          <cell r="R252">
            <v>9052</v>
          </cell>
          <cell r="Z252" t="str">
            <v>Approach</v>
          </cell>
        </row>
        <row r="253">
          <cell r="H253">
            <v>0</v>
          </cell>
          <cell r="R253">
            <v>0</v>
          </cell>
          <cell r="Z253" t="str">
            <v>Approach</v>
          </cell>
        </row>
        <row r="254">
          <cell r="H254">
            <v>0</v>
          </cell>
          <cell r="R254">
            <v>294000</v>
          </cell>
          <cell r="Z254" t="str">
            <v>Approach</v>
          </cell>
        </row>
        <row r="255">
          <cell r="H255">
            <v>0</v>
          </cell>
          <cell r="R255">
            <v>0</v>
          </cell>
          <cell r="Z255" t="str">
            <v>Approach</v>
          </cell>
        </row>
        <row r="256">
          <cell r="H256">
            <v>0</v>
          </cell>
          <cell r="R256">
            <v>296000</v>
          </cell>
        </row>
        <row r="257">
          <cell r="R257">
            <v>88000</v>
          </cell>
        </row>
        <row r="258">
          <cell r="H258">
            <v>0</v>
          </cell>
          <cell r="R258">
            <v>0</v>
          </cell>
        </row>
        <row r="259">
          <cell r="H259">
            <v>0</v>
          </cell>
          <cell r="R259">
            <v>200000</v>
          </cell>
        </row>
        <row r="260">
          <cell r="H260">
            <v>0</v>
          </cell>
          <cell r="R260">
            <v>0</v>
          </cell>
        </row>
        <row r="261">
          <cell r="H261">
            <v>0</v>
          </cell>
          <cell r="R261">
            <v>0</v>
          </cell>
        </row>
        <row r="262">
          <cell r="H262">
            <v>0</v>
          </cell>
          <cell r="R262">
            <v>0</v>
          </cell>
        </row>
        <row r="263">
          <cell r="H263">
            <v>0</v>
          </cell>
          <cell r="R263">
            <v>100000</v>
          </cell>
        </row>
        <row r="264">
          <cell r="H264">
            <v>0</v>
          </cell>
          <cell r="R264">
            <v>0</v>
          </cell>
        </row>
        <row r="265">
          <cell r="H265">
            <v>0</v>
          </cell>
          <cell r="R265">
            <v>0</v>
          </cell>
        </row>
        <row r="266">
          <cell r="H266">
            <v>0</v>
          </cell>
          <cell r="R266">
            <v>6905493.7300000004</v>
          </cell>
        </row>
        <row r="267">
          <cell r="H267">
            <v>414932.5</v>
          </cell>
          <cell r="R267">
            <v>469214.63</v>
          </cell>
        </row>
        <row r="268">
          <cell r="H268">
            <v>2320</v>
          </cell>
          <cell r="R268">
            <v>62851</v>
          </cell>
        </row>
        <row r="269">
          <cell r="H269">
            <v>0</v>
          </cell>
          <cell r="R269">
            <v>57944.9</v>
          </cell>
        </row>
        <row r="270">
          <cell r="H270">
            <v>0</v>
          </cell>
          <cell r="R270">
            <v>9000</v>
          </cell>
        </row>
        <row r="271">
          <cell r="H271">
            <v>0</v>
          </cell>
          <cell r="R271">
            <v>0</v>
          </cell>
        </row>
        <row r="272">
          <cell r="H272">
            <v>0</v>
          </cell>
          <cell r="R272">
            <v>293898.84999999998</v>
          </cell>
        </row>
        <row r="273">
          <cell r="H273">
            <v>2603551.15</v>
          </cell>
          <cell r="R273">
            <v>2605000</v>
          </cell>
        </row>
        <row r="274">
          <cell r="H274">
            <v>0</v>
          </cell>
          <cell r="R274">
            <v>0</v>
          </cell>
          <cell r="Z274" t="str">
            <v>Painting</v>
          </cell>
        </row>
        <row r="275">
          <cell r="H275">
            <v>562073</v>
          </cell>
          <cell r="R275">
            <v>562073</v>
          </cell>
          <cell r="Z275" t="str">
            <v>Blasting</v>
          </cell>
        </row>
        <row r="276">
          <cell r="H276">
            <v>1124146</v>
          </cell>
          <cell r="R276">
            <v>1124146</v>
          </cell>
          <cell r="Z276" t="str">
            <v>Painting</v>
          </cell>
        </row>
        <row r="277">
          <cell r="H277">
            <v>0</v>
          </cell>
          <cell r="R277">
            <v>0</v>
          </cell>
          <cell r="Z277" t="str">
            <v>Erection</v>
          </cell>
        </row>
        <row r="278">
          <cell r="H278">
            <v>2923342.89</v>
          </cell>
          <cell r="R278">
            <v>2923342.89</v>
          </cell>
          <cell r="Z278" t="str">
            <v>Erection</v>
          </cell>
        </row>
        <row r="279">
          <cell r="H279">
            <v>282528.08</v>
          </cell>
          <cell r="R279">
            <v>236451.09000000003</v>
          </cell>
          <cell r="Z279" t="str">
            <v>Trial Assembly</v>
          </cell>
        </row>
        <row r="280">
          <cell r="H280">
            <v>46076.99</v>
          </cell>
          <cell r="R280">
            <v>46076.993999999992</v>
          </cell>
          <cell r="Z280" t="str">
            <v>Trial Assembly</v>
          </cell>
        </row>
        <row r="281">
          <cell r="H281">
            <v>0</v>
          </cell>
          <cell r="R281">
            <v>0</v>
          </cell>
        </row>
        <row r="282">
          <cell r="H282">
            <v>142800</v>
          </cell>
          <cell r="R282">
            <v>142800</v>
          </cell>
          <cell r="Z282" t="str">
            <v>Cross Girder modification</v>
          </cell>
        </row>
        <row r="283">
          <cell r="H283">
            <v>0</v>
          </cell>
          <cell r="R283">
            <v>0</v>
          </cell>
        </row>
        <row r="284">
          <cell r="H284">
            <v>0</v>
          </cell>
          <cell r="R284">
            <v>0</v>
          </cell>
        </row>
        <row r="285">
          <cell r="H285">
            <v>0</v>
          </cell>
          <cell r="R285">
            <v>0</v>
          </cell>
        </row>
        <row r="286">
          <cell r="H286">
            <v>250000</v>
          </cell>
          <cell r="R286">
            <v>250000</v>
          </cell>
        </row>
        <row r="287">
          <cell r="H287">
            <v>0</v>
          </cell>
          <cell r="R287">
            <v>0</v>
          </cell>
        </row>
        <row r="288">
          <cell r="H288">
            <v>0</v>
          </cell>
          <cell r="R288">
            <v>0</v>
          </cell>
        </row>
        <row r="289">
          <cell r="H289">
            <v>1383200</v>
          </cell>
          <cell r="R289">
            <v>1383200</v>
          </cell>
        </row>
        <row r="290">
          <cell r="H290">
            <v>0</v>
          </cell>
          <cell r="R290">
            <v>0</v>
          </cell>
        </row>
        <row r="291">
          <cell r="H291">
            <v>60000</v>
          </cell>
          <cell r="R291">
            <v>60000</v>
          </cell>
        </row>
        <row r="292">
          <cell r="H292">
            <v>0</v>
          </cell>
          <cell r="R292">
            <v>0</v>
          </cell>
        </row>
        <row r="293">
          <cell r="H293">
            <v>14520</v>
          </cell>
          <cell r="R293">
            <v>14520</v>
          </cell>
        </row>
        <row r="294">
          <cell r="H294">
            <v>0</v>
          </cell>
          <cell r="R294">
            <v>220755.30000000005</v>
          </cell>
        </row>
        <row r="295">
          <cell r="H295">
            <v>592384.80000000005</v>
          </cell>
          <cell r="R295">
            <v>1190736.96</v>
          </cell>
        </row>
        <row r="296">
          <cell r="H296">
            <v>0</v>
          </cell>
          <cell r="R296">
            <v>619790.85999999987</v>
          </cell>
        </row>
        <row r="297">
          <cell r="H297">
            <v>507718.06</v>
          </cell>
          <cell r="R297">
            <v>507718.06</v>
          </cell>
        </row>
        <row r="298">
          <cell r="H298">
            <v>0</v>
          </cell>
          <cell r="R298">
            <v>0</v>
          </cell>
        </row>
        <row r="299">
          <cell r="H299">
            <v>0</v>
          </cell>
          <cell r="R299">
            <v>1463701.9</v>
          </cell>
        </row>
        <row r="300">
          <cell r="H300">
            <v>0</v>
          </cell>
          <cell r="R300">
            <v>382745.7</v>
          </cell>
        </row>
        <row r="301">
          <cell r="H301">
            <v>0</v>
          </cell>
          <cell r="R301">
            <v>0</v>
          </cell>
        </row>
        <row r="302">
          <cell r="H302">
            <v>0</v>
          </cell>
          <cell r="R302">
            <v>0</v>
          </cell>
        </row>
        <row r="303">
          <cell r="H303">
            <v>0</v>
          </cell>
          <cell r="R303">
            <v>0</v>
          </cell>
        </row>
        <row r="304">
          <cell r="H304">
            <v>162282</v>
          </cell>
          <cell r="R304">
            <v>317184</v>
          </cell>
        </row>
        <row r="305">
          <cell r="H305">
            <v>0</v>
          </cell>
          <cell r="R305">
            <v>0</v>
          </cell>
        </row>
        <row r="306">
          <cell r="H306">
            <v>0</v>
          </cell>
          <cell r="R306">
            <v>0</v>
          </cell>
          <cell r="Z306" t="str">
            <v>Anchor Frame</v>
          </cell>
        </row>
        <row r="307">
          <cell r="H307">
            <v>98749.95</v>
          </cell>
          <cell r="R307">
            <v>98749.95</v>
          </cell>
          <cell r="Z307" t="str">
            <v>Anchor Frame</v>
          </cell>
        </row>
        <row r="308">
          <cell r="H308">
            <v>0</v>
          </cell>
          <cell r="R308">
            <v>0</v>
          </cell>
          <cell r="Z308" t="str">
            <v>Anchor Frame</v>
          </cell>
        </row>
        <row r="309">
          <cell r="H309">
            <v>0</v>
          </cell>
          <cell r="R309">
            <v>0</v>
          </cell>
          <cell r="Z309" t="str">
            <v>Anchor Frame</v>
          </cell>
        </row>
        <row r="310">
          <cell r="H310">
            <v>0</v>
          </cell>
          <cell r="R310">
            <v>0</v>
          </cell>
        </row>
        <row r="311">
          <cell r="H311">
            <v>0</v>
          </cell>
          <cell r="R311">
            <v>72000</v>
          </cell>
        </row>
        <row r="312">
          <cell r="H312">
            <v>0</v>
          </cell>
          <cell r="R312">
            <v>0</v>
          </cell>
          <cell r="Z312" t="str">
            <v>Column</v>
          </cell>
        </row>
        <row r="313">
          <cell r="H313">
            <v>52713.63</v>
          </cell>
          <cell r="R313">
            <v>52713.63</v>
          </cell>
          <cell r="Z313" t="str">
            <v>Column Modification 2</v>
          </cell>
        </row>
        <row r="314">
          <cell r="H314">
            <v>52619.4</v>
          </cell>
          <cell r="R314">
            <v>52619.4</v>
          </cell>
          <cell r="Z314" t="str">
            <v>Column Modification 2</v>
          </cell>
        </row>
        <row r="315">
          <cell r="H315">
            <v>328798.74</v>
          </cell>
          <cell r="R315">
            <v>328798.74</v>
          </cell>
          <cell r="Z315" t="str">
            <v>New Column</v>
          </cell>
        </row>
        <row r="316">
          <cell r="H316">
            <v>198529.02</v>
          </cell>
          <cell r="R316">
            <v>198529.02</v>
          </cell>
          <cell r="Z316" t="str">
            <v>New Column</v>
          </cell>
        </row>
        <row r="317">
          <cell r="H317">
            <v>0</v>
          </cell>
          <cell r="R317">
            <v>0</v>
          </cell>
          <cell r="Z317" t="str">
            <v>Cross Girder</v>
          </cell>
        </row>
        <row r="318">
          <cell r="H318">
            <v>402700.14</v>
          </cell>
          <cell r="R318">
            <v>402700.14</v>
          </cell>
          <cell r="Z318" t="str">
            <v>New Cross Girder</v>
          </cell>
        </row>
        <row r="319">
          <cell r="H319">
            <v>0</v>
          </cell>
          <cell r="R319">
            <v>0</v>
          </cell>
          <cell r="Z319" t="str">
            <v>Cross Girder</v>
          </cell>
        </row>
        <row r="320">
          <cell r="H320">
            <v>0</v>
          </cell>
          <cell r="R320">
            <v>0</v>
          </cell>
          <cell r="Z320" t="str">
            <v>Plate Girder</v>
          </cell>
        </row>
        <row r="321">
          <cell r="H321">
            <v>300000</v>
          </cell>
          <cell r="R321">
            <v>304057.59999999998</v>
          </cell>
          <cell r="Z321" t="str">
            <v>25 m Girder Modification</v>
          </cell>
        </row>
        <row r="322">
          <cell r="H322">
            <v>361320.16</v>
          </cell>
          <cell r="R322">
            <v>361320.16</v>
          </cell>
          <cell r="Z322" t="str">
            <v>45 m Girder Modification</v>
          </cell>
        </row>
        <row r="323">
          <cell r="H323">
            <v>14868.54</v>
          </cell>
          <cell r="R323">
            <v>14868.54</v>
          </cell>
          <cell r="Z323" t="str">
            <v>Plate Girder</v>
          </cell>
        </row>
        <row r="324">
          <cell r="H324">
            <v>349640</v>
          </cell>
          <cell r="R324">
            <v>349640</v>
          </cell>
          <cell r="Z324" t="str">
            <v>25 m New fabrication</v>
          </cell>
        </row>
        <row r="325">
          <cell r="H325">
            <v>0</v>
          </cell>
          <cell r="R325">
            <v>0</v>
          </cell>
          <cell r="Z325" t="str">
            <v>Bracing</v>
          </cell>
        </row>
        <row r="326">
          <cell r="H326">
            <v>93438.33</v>
          </cell>
          <cell r="R326">
            <v>93438.33</v>
          </cell>
          <cell r="Z326" t="str">
            <v>Bracing modification 1</v>
          </cell>
        </row>
        <row r="327">
          <cell r="H327">
            <v>0</v>
          </cell>
          <cell r="R327">
            <v>0</v>
          </cell>
          <cell r="Z327" t="str">
            <v>Bracing</v>
          </cell>
        </row>
        <row r="328">
          <cell r="H328">
            <v>0</v>
          </cell>
          <cell r="R328">
            <v>0</v>
          </cell>
          <cell r="Z328" t="str">
            <v>Shoe</v>
          </cell>
        </row>
        <row r="329">
          <cell r="H329">
            <v>0</v>
          </cell>
          <cell r="R329">
            <v>0</v>
          </cell>
          <cell r="Z329" t="str">
            <v>Shoe</v>
          </cell>
        </row>
        <row r="330">
          <cell r="H330">
            <v>0</v>
          </cell>
          <cell r="R330">
            <v>0</v>
          </cell>
          <cell r="Z330" t="str">
            <v>Shoe</v>
          </cell>
        </row>
        <row r="331">
          <cell r="H331">
            <v>27640</v>
          </cell>
          <cell r="R331">
            <v>27640</v>
          </cell>
          <cell r="Z331" t="str">
            <v>Blasting of stud (old)</v>
          </cell>
        </row>
        <row r="332">
          <cell r="H332">
            <v>16607.5</v>
          </cell>
          <cell r="R332">
            <v>16607.5</v>
          </cell>
          <cell r="Z332" t="str">
            <v>Stud Welding</v>
          </cell>
        </row>
        <row r="333">
          <cell r="H333">
            <v>0</v>
          </cell>
          <cell r="R333">
            <v>4442.66</v>
          </cell>
        </row>
        <row r="334">
          <cell r="H334">
            <v>0</v>
          </cell>
          <cell r="R334">
            <v>0</v>
          </cell>
        </row>
        <row r="335">
          <cell r="H335">
            <v>5824</v>
          </cell>
          <cell r="R335">
            <v>9389.52</v>
          </cell>
        </row>
        <row r="336">
          <cell r="H336">
            <v>239601.41</v>
          </cell>
          <cell r="R336">
            <v>240000</v>
          </cell>
        </row>
        <row r="337">
          <cell r="H337">
            <v>3808</v>
          </cell>
          <cell r="R337">
            <v>6283.2</v>
          </cell>
        </row>
        <row r="338">
          <cell r="H338">
            <v>39600</v>
          </cell>
          <cell r="R338">
            <v>39600</v>
          </cell>
        </row>
        <row r="339">
          <cell r="H339">
            <v>0</v>
          </cell>
          <cell r="R339">
            <v>0</v>
          </cell>
        </row>
        <row r="340">
          <cell r="H340">
            <v>142560</v>
          </cell>
          <cell r="R340">
            <v>188000</v>
          </cell>
        </row>
        <row r="341">
          <cell r="H341">
            <v>18800</v>
          </cell>
          <cell r="R341">
            <v>30000</v>
          </cell>
        </row>
        <row r="342">
          <cell r="H342">
            <v>12000</v>
          </cell>
          <cell r="R342">
            <v>14400</v>
          </cell>
        </row>
        <row r="343">
          <cell r="H343">
            <v>12000</v>
          </cell>
          <cell r="R343">
            <v>14400</v>
          </cell>
        </row>
        <row r="344">
          <cell r="H344">
            <v>1250</v>
          </cell>
          <cell r="R344">
            <v>1500</v>
          </cell>
        </row>
        <row r="345">
          <cell r="H345">
            <v>1250</v>
          </cell>
          <cell r="R345">
            <v>1500</v>
          </cell>
        </row>
        <row r="346">
          <cell r="H346">
            <v>0</v>
          </cell>
          <cell r="R346">
            <v>4269.68</v>
          </cell>
        </row>
        <row r="347">
          <cell r="H347">
            <v>0</v>
          </cell>
          <cell r="R347">
            <v>4415.96</v>
          </cell>
        </row>
        <row r="348">
          <cell r="H348">
            <v>0</v>
          </cell>
          <cell r="R348">
            <v>848.4</v>
          </cell>
        </row>
        <row r="349">
          <cell r="H349">
            <v>0</v>
          </cell>
          <cell r="R349">
            <v>0</v>
          </cell>
        </row>
        <row r="350">
          <cell r="H350">
            <v>0</v>
          </cell>
          <cell r="R350">
            <v>980490</v>
          </cell>
        </row>
        <row r="351">
          <cell r="H351">
            <v>0</v>
          </cell>
          <cell r="R351">
            <v>112056</v>
          </cell>
        </row>
        <row r="352">
          <cell r="H352">
            <v>0</v>
          </cell>
          <cell r="R352">
            <v>0</v>
          </cell>
        </row>
        <row r="353">
          <cell r="H353">
            <v>0</v>
          </cell>
          <cell r="R353">
            <v>2241120</v>
          </cell>
        </row>
        <row r="354">
          <cell r="H354">
            <v>0</v>
          </cell>
          <cell r="R354">
            <v>0</v>
          </cell>
        </row>
        <row r="355">
          <cell r="H355">
            <v>772800</v>
          </cell>
          <cell r="R355">
            <v>1120000</v>
          </cell>
        </row>
        <row r="356">
          <cell r="H356">
            <v>0</v>
          </cell>
          <cell r="R356">
            <v>0</v>
          </cell>
        </row>
        <row r="357">
          <cell r="H357">
            <v>0</v>
          </cell>
          <cell r="R357">
            <v>0</v>
          </cell>
        </row>
        <row r="358">
          <cell r="H358">
            <v>0</v>
          </cell>
          <cell r="R358">
            <v>377468</v>
          </cell>
        </row>
        <row r="359">
          <cell r="H359">
            <v>158350</v>
          </cell>
          <cell r="R359">
            <v>158932</v>
          </cell>
        </row>
        <row r="360">
          <cell r="H360">
            <v>12600</v>
          </cell>
          <cell r="R360">
            <v>12600</v>
          </cell>
          <cell r="Z360" t="str">
            <v>Column Modification 4 (Demolition &amp; Install Drainage)</v>
          </cell>
        </row>
        <row r="361">
          <cell r="H361">
            <v>36000</v>
          </cell>
          <cell r="R361">
            <v>36000</v>
          </cell>
          <cell r="Z361" t="str">
            <v>Column Modification 3 (Install Drainage)</v>
          </cell>
        </row>
        <row r="362">
          <cell r="H362">
            <v>35100</v>
          </cell>
          <cell r="R362">
            <v>35100</v>
          </cell>
        </row>
        <row r="363">
          <cell r="H363">
            <v>0</v>
          </cell>
          <cell r="R363">
            <v>992000</v>
          </cell>
        </row>
        <row r="364">
          <cell r="H364">
            <v>0</v>
          </cell>
          <cell r="R364">
            <v>0</v>
          </cell>
        </row>
        <row r="365">
          <cell r="H365">
            <v>0</v>
          </cell>
          <cell r="R365">
            <v>958312.5</v>
          </cell>
        </row>
        <row r="366">
          <cell r="H366">
            <v>0</v>
          </cell>
          <cell r="R366">
            <v>32462.5</v>
          </cell>
        </row>
        <row r="367">
          <cell r="H367">
            <v>0</v>
          </cell>
          <cell r="R367">
            <v>534750</v>
          </cell>
        </row>
        <row r="368">
          <cell r="H368">
            <v>0</v>
          </cell>
          <cell r="R368">
            <v>44940</v>
          </cell>
        </row>
        <row r="369">
          <cell r="H369">
            <v>0</v>
          </cell>
          <cell r="R369">
            <v>16200</v>
          </cell>
        </row>
        <row r="370">
          <cell r="H370">
            <v>0</v>
          </cell>
          <cell r="R370">
            <v>42000</v>
          </cell>
        </row>
        <row r="371">
          <cell r="H371">
            <v>0</v>
          </cell>
          <cell r="R371">
            <v>0</v>
          </cell>
        </row>
        <row r="372">
          <cell r="H372">
            <v>0</v>
          </cell>
          <cell r="R372">
            <v>1360000</v>
          </cell>
        </row>
        <row r="373">
          <cell r="H373">
            <v>0</v>
          </cell>
          <cell r="R373">
            <v>0</v>
          </cell>
        </row>
        <row r="374">
          <cell r="H374">
            <v>0</v>
          </cell>
          <cell r="R374">
            <v>0</v>
          </cell>
        </row>
        <row r="375">
          <cell r="H375">
            <v>0</v>
          </cell>
          <cell r="R375">
            <v>0</v>
          </cell>
        </row>
        <row r="376">
          <cell r="H376">
            <v>0</v>
          </cell>
          <cell r="R376">
            <v>0</v>
          </cell>
        </row>
        <row r="377">
          <cell r="H377">
            <v>0</v>
          </cell>
          <cell r="R377">
            <v>0</v>
          </cell>
        </row>
        <row r="378">
          <cell r="H378">
            <v>0</v>
          </cell>
          <cell r="R378">
            <v>0</v>
          </cell>
        </row>
        <row r="379">
          <cell r="H379">
            <v>0</v>
          </cell>
          <cell r="R379">
            <v>0</v>
          </cell>
        </row>
        <row r="380">
          <cell r="H380">
            <v>0</v>
          </cell>
          <cell r="R380">
            <v>0</v>
          </cell>
        </row>
        <row r="381">
          <cell r="H381">
            <v>0</v>
          </cell>
          <cell r="R381">
            <v>420210</v>
          </cell>
        </row>
        <row r="382">
          <cell r="H382">
            <v>0</v>
          </cell>
          <cell r="R382">
            <v>0</v>
          </cell>
        </row>
        <row r="383">
          <cell r="H383">
            <v>0</v>
          </cell>
          <cell r="R383">
            <v>150000</v>
          </cell>
        </row>
        <row r="384">
          <cell r="H384">
            <v>0</v>
          </cell>
          <cell r="R384">
            <v>95000</v>
          </cell>
        </row>
        <row r="385">
          <cell r="H385">
            <v>0</v>
          </cell>
          <cell r="R385">
            <v>50000</v>
          </cell>
        </row>
        <row r="386">
          <cell r="H386">
            <v>0</v>
          </cell>
          <cell r="R386">
            <v>200000</v>
          </cell>
        </row>
        <row r="387">
          <cell r="H387">
            <v>0</v>
          </cell>
          <cell r="R387">
            <v>0</v>
          </cell>
        </row>
        <row r="388">
          <cell r="H388">
            <v>0</v>
          </cell>
          <cell r="R388">
            <v>725550</v>
          </cell>
        </row>
        <row r="389">
          <cell r="H389">
            <v>0</v>
          </cell>
          <cell r="R389">
            <v>387600</v>
          </cell>
        </row>
        <row r="390">
          <cell r="H390">
            <v>0</v>
          </cell>
          <cell r="R390">
            <v>266700</v>
          </cell>
        </row>
        <row r="391">
          <cell r="H391">
            <v>0</v>
          </cell>
          <cell r="R391">
            <v>126000</v>
          </cell>
        </row>
        <row r="392">
          <cell r="H392">
            <v>0</v>
          </cell>
          <cell r="R392">
            <v>0</v>
          </cell>
          <cell r="Z392" t="str">
            <v>Approach</v>
          </cell>
        </row>
        <row r="393">
          <cell r="H393">
            <v>0</v>
          </cell>
          <cell r="R393">
            <v>0</v>
          </cell>
          <cell r="Z393" t="str">
            <v>Approach</v>
          </cell>
        </row>
        <row r="394">
          <cell r="H394">
            <v>283100</v>
          </cell>
          <cell r="R394">
            <v>283100</v>
          </cell>
          <cell r="Z394" t="str">
            <v>Approach</v>
          </cell>
        </row>
        <row r="395">
          <cell r="H395">
            <v>0</v>
          </cell>
          <cell r="R395">
            <v>0</v>
          </cell>
          <cell r="Z395" t="str">
            <v>Approach</v>
          </cell>
        </row>
        <row r="396">
          <cell r="H396">
            <v>0</v>
          </cell>
          <cell r="R396">
            <v>449416.79</v>
          </cell>
          <cell r="Z396" t="str">
            <v>Approach</v>
          </cell>
        </row>
        <row r="397">
          <cell r="H397">
            <v>0</v>
          </cell>
          <cell r="R397">
            <v>320000</v>
          </cell>
          <cell r="Z397" t="str">
            <v>Approach</v>
          </cell>
        </row>
        <row r="398">
          <cell r="H398">
            <v>0</v>
          </cell>
          <cell r="R398">
            <v>90000</v>
          </cell>
          <cell r="Z398" t="str">
            <v>Approach</v>
          </cell>
        </row>
        <row r="399">
          <cell r="H399">
            <v>0</v>
          </cell>
          <cell r="R399">
            <v>376541</v>
          </cell>
          <cell r="Z399" t="str">
            <v>Approach</v>
          </cell>
        </row>
        <row r="400">
          <cell r="H400">
            <v>0</v>
          </cell>
          <cell r="R400">
            <v>146160</v>
          </cell>
          <cell r="Z400" t="str">
            <v>Approach</v>
          </cell>
        </row>
        <row r="401">
          <cell r="H401">
            <v>0</v>
          </cell>
          <cell r="R401">
            <v>0</v>
          </cell>
          <cell r="Z401" t="str">
            <v>Approach</v>
          </cell>
        </row>
        <row r="402">
          <cell r="H402">
            <v>556000</v>
          </cell>
          <cell r="R402">
            <v>556000</v>
          </cell>
          <cell r="Z402" t="str">
            <v>Approach</v>
          </cell>
        </row>
        <row r="403">
          <cell r="H403">
            <v>26240</v>
          </cell>
          <cell r="R403">
            <v>26880</v>
          </cell>
          <cell r="Z403" t="str">
            <v>Approach</v>
          </cell>
        </row>
        <row r="404">
          <cell r="H404">
            <v>0</v>
          </cell>
          <cell r="R404">
            <v>106875</v>
          </cell>
          <cell r="Z404" t="str">
            <v>Approach</v>
          </cell>
        </row>
        <row r="405">
          <cell r="H405">
            <v>0</v>
          </cell>
          <cell r="R405">
            <v>4637.5</v>
          </cell>
          <cell r="Z405" t="str">
            <v>Approach</v>
          </cell>
        </row>
        <row r="406">
          <cell r="H406">
            <v>0</v>
          </cell>
          <cell r="R406">
            <v>77500</v>
          </cell>
          <cell r="Z406" t="str">
            <v>Approach</v>
          </cell>
        </row>
        <row r="407">
          <cell r="H407">
            <v>0</v>
          </cell>
          <cell r="R407">
            <v>1800</v>
          </cell>
          <cell r="Z407" t="str">
            <v>Approach</v>
          </cell>
        </row>
        <row r="408">
          <cell r="H408">
            <v>0</v>
          </cell>
          <cell r="R408">
            <v>5136</v>
          </cell>
          <cell r="Z408" t="str">
            <v>Approach</v>
          </cell>
        </row>
        <row r="409">
          <cell r="H409">
            <v>0</v>
          </cell>
          <cell r="R409">
            <v>121800</v>
          </cell>
          <cell r="Z409" t="str">
            <v>Approach</v>
          </cell>
        </row>
        <row r="410">
          <cell r="H410">
            <v>0</v>
          </cell>
          <cell r="R410">
            <v>149940</v>
          </cell>
          <cell r="Z410" t="str">
            <v>Transition</v>
          </cell>
        </row>
        <row r="411">
          <cell r="H411">
            <v>0</v>
          </cell>
          <cell r="R411">
            <v>0</v>
          </cell>
        </row>
        <row r="412">
          <cell r="H412">
            <v>0</v>
          </cell>
          <cell r="R412">
            <v>0</v>
          </cell>
          <cell r="Z412" t="str">
            <v>Approach</v>
          </cell>
        </row>
        <row r="413">
          <cell r="H413">
            <v>0</v>
          </cell>
          <cell r="R413">
            <v>0</v>
          </cell>
          <cell r="Z413" t="str">
            <v>Approach</v>
          </cell>
        </row>
        <row r="414">
          <cell r="H414">
            <v>0</v>
          </cell>
          <cell r="R414">
            <v>0</v>
          </cell>
          <cell r="Z414" t="str">
            <v>Approach</v>
          </cell>
        </row>
        <row r="415">
          <cell r="H415">
            <v>0</v>
          </cell>
          <cell r="R415">
            <v>194743.33</v>
          </cell>
          <cell r="Z415" t="str">
            <v>Approach</v>
          </cell>
        </row>
        <row r="416">
          <cell r="H416">
            <v>0</v>
          </cell>
          <cell r="R416">
            <v>80000</v>
          </cell>
          <cell r="Z416" t="str">
            <v>Approach</v>
          </cell>
        </row>
        <row r="417">
          <cell r="H417">
            <v>0</v>
          </cell>
          <cell r="R417">
            <v>90000</v>
          </cell>
          <cell r="Z417" t="str">
            <v>Approach</v>
          </cell>
        </row>
        <row r="418">
          <cell r="H418">
            <v>0</v>
          </cell>
          <cell r="R418">
            <v>176804</v>
          </cell>
          <cell r="Z418" t="str">
            <v>Approach</v>
          </cell>
        </row>
        <row r="419">
          <cell r="H419">
            <v>0</v>
          </cell>
          <cell r="R419">
            <v>36540</v>
          </cell>
          <cell r="Z419" t="str">
            <v>Approach</v>
          </cell>
        </row>
        <row r="420">
          <cell r="H420">
            <v>0</v>
          </cell>
          <cell r="R420">
            <v>0</v>
          </cell>
          <cell r="Z420" t="str">
            <v>Approach</v>
          </cell>
        </row>
        <row r="421">
          <cell r="H421">
            <v>6560</v>
          </cell>
          <cell r="R421">
            <v>6720</v>
          </cell>
          <cell r="Z421" t="str">
            <v>Approach</v>
          </cell>
        </row>
        <row r="422">
          <cell r="H422">
            <v>0</v>
          </cell>
          <cell r="R422">
            <v>28500</v>
          </cell>
          <cell r="Z422" t="str">
            <v>Approach</v>
          </cell>
        </row>
        <row r="423">
          <cell r="H423">
            <v>0</v>
          </cell>
          <cell r="R423">
            <v>0</v>
          </cell>
          <cell r="Z423" t="str">
            <v>Approach</v>
          </cell>
        </row>
        <row r="424">
          <cell r="H424">
            <v>0</v>
          </cell>
          <cell r="R424">
            <v>15500</v>
          </cell>
          <cell r="Z424" t="str">
            <v>Approach</v>
          </cell>
        </row>
        <row r="425">
          <cell r="H425">
            <v>0</v>
          </cell>
          <cell r="R425">
            <v>900</v>
          </cell>
          <cell r="Z425" t="str">
            <v>Approach</v>
          </cell>
        </row>
        <row r="426">
          <cell r="H426">
            <v>0</v>
          </cell>
          <cell r="R426">
            <v>1284</v>
          </cell>
          <cell r="Z426" t="str">
            <v>Approach</v>
          </cell>
        </row>
        <row r="427">
          <cell r="H427">
            <v>0</v>
          </cell>
          <cell r="R427">
            <v>0</v>
          </cell>
          <cell r="Z427" t="str">
            <v>Approach</v>
          </cell>
        </row>
        <row r="428">
          <cell r="H428">
            <v>0</v>
          </cell>
          <cell r="R428">
            <v>117600</v>
          </cell>
          <cell r="Z428" t="str">
            <v>Approach</v>
          </cell>
        </row>
        <row r="429">
          <cell r="H429">
            <v>0</v>
          </cell>
          <cell r="R429">
            <v>0</v>
          </cell>
          <cell r="Z429" t="str">
            <v>Approach</v>
          </cell>
        </row>
        <row r="430">
          <cell r="H430">
            <v>0</v>
          </cell>
          <cell r="R430">
            <v>1311907</v>
          </cell>
        </row>
        <row r="431">
          <cell r="H431">
            <v>103093</v>
          </cell>
          <cell r="R431">
            <v>203093</v>
          </cell>
        </row>
        <row r="432">
          <cell r="H432">
            <v>0</v>
          </cell>
          <cell r="R432">
            <v>0</v>
          </cell>
        </row>
        <row r="433">
          <cell r="H433">
            <v>0</v>
          </cell>
          <cell r="R433">
            <v>200000</v>
          </cell>
        </row>
        <row r="434">
          <cell r="H434">
            <v>0</v>
          </cell>
          <cell r="R434">
            <v>0</v>
          </cell>
        </row>
        <row r="435">
          <cell r="H435">
            <v>0</v>
          </cell>
          <cell r="R435">
            <v>0</v>
          </cell>
        </row>
        <row r="436">
          <cell r="H436">
            <v>0</v>
          </cell>
          <cell r="R436">
            <v>0</v>
          </cell>
        </row>
        <row r="437">
          <cell r="H437">
            <v>0</v>
          </cell>
          <cell r="R437">
            <v>100000</v>
          </cell>
        </row>
        <row r="438">
          <cell r="H438">
            <v>0</v>
          </cell>
          <cell r="R438">
            <v>0</v>
          </cell>
        </row>
        <row r="439">
          <cell r="H439">
            <v>0</v>
          </cell>
          <cell r="R439">
            <v>7134982.6600000001</v>
          </cell>
        </row>
        <row r="440">
          <cell r="H440">
            <v>539437.5</v>
          </cell>
          <cell r="R440">
            <v>539437.5</v>
          </cell>
        </row>
        <row r="441">
          <cell r="H441">
            <v>0</v>
          </cell>
          <cell r="R441">
            <v>1000.01</v>
          </cell>
        </row>
        <row r="442">
          <cell r="H442">
            <v>30000</v>
          </cell>
          <cell r="R442">
            <v>30000</v>
          </cell>
        </row>
        <row r="443">
          <cell r="H443">
            <v>0</v>
          </cell>
          <cell r="R443">
            <v>30635.4</v>
          </cell>
        </row>
        <row r="444">
          <cell r="H444">
            <v>11100</v>
          </cell>
          <cell r="R444">
            <v>19450</v>
          </cell>
        </row>
        <row r="445">
          <cell r="H445">
            <v>165693.57</v>
          </cell>
          <cell r="R445">
            <v>165693.57</v>
          </cell>
        </row>
        <row r="446">
          <cell r="H446">
            <v>0</v>
          </cell>
          <cell r="R446">
            <v>0</v>
          </cell>
        </row>
        <row r="447">
          <cell r="H447">
            <v>0</v>
          </cell>
          <cell r="R447">
            <v>354833.4</v>
          </cell>
        </row>
        <row r="448">
          <cell r="H448">
            <v>1947384.6</v>
          </cell>
          <cell r="R448">
            <v>1947384.6</v>
          </cell>
        </row>
        <row r="449">
          <cell r="H449">
            <v>147840</v>
          </cell>
          <cell r="R449">
            <v>221982</v>
          </cell>
        </row>
        <row r="450">
          <cell r="H450">
            <v>0</v>
          </cell>
          <cell r="R450">
            <v>0</v>
          </cell>
          <cell r="Z450" t="str">
            <v>Painting</v>
          </cell>
        </row>
        <row r="451">
          <cell r="H451">
            <v>430030</v>
          </cell>
          <cell r="R451">
            <v>430030</v>
          </cell>
          <cell r="Z451" t="str">
            <v>Blasting</v>
          </cell>
        </row>
        <row r="452">
          <cell r="H452">
            <v>860060</v>
          </cell>
          <cell r="R452">
            <v>860060</v>
          </cell>
          <cell r="Z452" t="str">
            <v>Painting</v>
          </cell>
        </row>
        <row r="453">
          <cell r="H453">
            <v>0</v>
          </cell>
          <cell r="R453">
            <v>0</v>
          </cell>
          <cell r="Z453" t="str">
            <v>Erection</v>
          </cell>
        </row>
        <row r="454">
          <cell r="H454">
            <v>2021664.96</v>
          </cell>
          <cell r="R454">
            <v>2021664.96</v>
          </cell>
          <cell r="Z454" t="str">
            <v>Erection</v>
          </cell>
        </row>
        <row r="455">
          <cell r="H455">
            <v>194745.01</v>
          </cell>
          <cell r="R455">
            <v>167906.77000000002</v>
          </cell>
          <cell r="Z455" t="str">
            <v>Trial Assembly</v>
          </cell>
        </row>
        <row r="456">
          <cell r="H456">
            <v>26838.240000000002</v>
          </cell>
          <cell r="R456">
            <v>26838.240000000002</v>
          </cell>
          <cell r="Z456" t="str">
            <v>Trial Assembly</v>
          </cell>
        </row>
        <row r="457">
          <cell r="H457">
            <v>92060</v>
          </cell>
          <cell r="R457">
            <v>92060</v>
          </cell>
        </row>
        <row r="458">
          <cell r="H458">
            <v>0</v>
          </cell>
          <cell r="R458">
            <v>0</v>
          </cell>
        </row>
        <row r="459">
          <cell r="H459">
            <v>0</v>
          </cell>
          <cell r="R459">
            <v>0</v>
          </cell>
        </row>
        <row r="460">
          <cell r="H460">
            <v>0</v>
          </cell>
          <cell r="R460">
            <v>0</v>
          </cell>
        </row>
        <row r="461">
          <cell r="H461">
            <v>150000</v>
          </cell>
          <cell r="R461">
            <v>150000</v>
          </cell>
        </row>
        <row r="462">
          <cell r="H462">
            <v>0</v>
          </cell>
          <cell r="R462">
            <v>0</v>
          </cell>
        </row>
        <row r="463">
          <cell r="H463">
            <v>0</v>
          </cell>
          <cell r="R463">
            <v>0</v>
          </cell>
        </row>
        <row r="464">
          <cell r="H464">
            <v>1482000</v>
          </cell>
          <cell r="R464">
            <v>1482000</v>
          </cell>
        </row>
        <row r="465">
          <cell r="H465">
            <v>0</v>
          </cell>
          <cell r="R465">
            <v>0</v>
          </cell>
        </row>
        <row r="466">
          <cell r="H466">
            <v>60000</v>
          </cell>
          <cell r="R466">
            <v>60000</v>
          </cell>
        </row>
        <row r="467">
          <cell r="H467">
            <v>0</v>
          </cell>
          <cell r="R467">
            <v>0</v>
          </cell>
        </row>
        <row r="468">
          <cell r="H468">
            <v>15840</v>
          </cell>
          <cell r="R468">
            <v>15840</v>
          </cell>
        </row>
        <row r="469">
          <cell r="H469">
            <v>0</v>
          </cell>
          <cell r="R469">
            <v>1411492.26</v>
          </cell>
        </row>
        <row r="470">
          <cell r="H470">
            <v>0</v>
          </cell>
          <cell r="R470">
            <v>1127508.92</v>
          </cell>
        </row>
        <row r="471">
          <cell r="H471">
            <v>0</v>
          </cell>
          <cell r="R471">
            <v>0</v>
          </cell>
        </row>
        <row r="472">
          <cell r="H472">
            <v>0</v>
          </cell>
          <cell r="R472">
            <v>1463701.9</v>
          </cell>
        </row>
        <row r="473">
          <cell r="H473">
            <v>0</v>
          </cell>
          <cell r="R473">
            <v>382745.7</v>
          </cell>
        </row>
        <row r="474">
          <cell r="H474">
            <v>0</v>
          </cell>
          <cell r="R474">
            <v>0</v>
          </cell>
        </row>
        <row r="475">
          <cell r="H475">
            <v>0</v>
          </cell>
          <cell r="R475">
            <v>0</v>
          </cell>
        </row>
        <row r="476">
          <cell r="H476">
            <v>0</v>
          </cell>
          <cell r="R476">
            <v>0</v>
          </cell>
        </row>
        <row r="477">
          <cell r="H477">
            <v>166056</v>
          </cell>
          <cell r="R477">
            <v>166056</v>
          </cell>
        </row>
        <row r="478">
          <cell r="H478">
            <v>0</v>
          </cell>
          <cell r="R478">
            <v>0</v>
          </cell>
        </row>
        <row r="479">
          <cell r="H479">
            <v>0</v>
          </cell>
          <cell r="R479">
            <v>0</v>
          </cell>
          <cell r="Z479" t="str">
            <v>Anchor Frame</v>
          </cell>
        </row>
        <row r="480">
          <cell r="H480">
            <v>98749.95</v>
          </cell>
          <cell r="R480">
            <v>98749.95</v>
          </cell>
          <cell r="Z480" t="str">
            <v>Anchor Frame</v>
          </cell>
        </row>
        <row r="481">
          <cell r="H481">
            <v>0</v>
          </cell>
          <cell r="R481">
            <v>0</v>
          </cell>
          <cell r="Z481" t="str">
            <v>Anchor Frame</v>
          </cell>
        </row>
        <row r="482">
          <cell r="H482">
            <v>0</v>
          </cell>
          <cell r="R482">
            <v>0</v>
          </cell>
          <cell r="Z482" t="str">
            <v>Anchor Frame</v>
          </cell>
        </row>
        <row r="483">
          <cell r="H483">
            <v>0</v>
          </cell>
          <cell r="R483">
            <v>0</v>
          </cell>
        </row>
        <row r="484">
          <cell r="H484">
            <v>0</v>
          </cell>
          <cell r="R484">
            <v>72000</v>
          </cell>
        </row>
        <row r="485">
          <cell r="H485">
            <v>0</v>
          </cell>
          <cell r="R485">
            <v>0</v>
          </cell>
          <cell r="Z485" t="str">
            <v>Column</v>
          </cell>
        </row>
        <row r="486">
          <cell r="H486">
            <v>53443.86</v>
          </cell>
          <cell r="R486">
            <v>53443.86</v>
          </cell>
          <cell r="Z486" t="str">
            <v>Column Modification 2</v>
          </cell>
        </row>
        <row r="487">
          <cell r="H487">
            <v>53349.54</v>
          </cell>
          <cell r="R487">
            <v>53349.54</v>
          </cell>
          <cell r="Z487" t="str">
            <v>Column Modification 2</v>
          </cell>
        </row>
        <row r="488">
          <cell r="H488">
            <v>341441.4</v>
          </cell>
          <cell r="R488">
            <v>341441.4</v>
          </cell>
          <cell r="Z488" t="str">
            <v>New Column</v>
          </cell>
        </row>
        <row r="489">
          <cell r="H489">
            <v>92969.46</v>
          </cell>
          <cell r="R489">
            <v>92969.46</v>
          </cell>
          <cell r="Z489" t="str">
            <v>New Column</v>
          </cell>
        </row>
        <row r="490">
          <cell r="H490">
            <v>0</v>
          </cell>
          <cell r="R490">
            <v>0</v>
          </cell>
          <cell r="Z490" t="str">
            <v>Cross Girder</v>
          </cell>
        </row>
        <row r="491">
          <cell r="H491">
            <v>390916.02</v>
          </cell>
          <cell r="R491">
            <v>390916.02</v>
          </cell>
          <cell r="Z491" t="str">
            <v>New Cross Girder</v>
          </cell>
        </row>
        <row r="492">
          <cell r="H492">
            <v>0</v>
          </cell>
          <cell r="R492">
            <v>0</v>
          </cell>
          <cell r="Z492" t="str">
            <v>Cross Girder</v>
          </cell>
        </row>
        <row r="493">
          <cell r="H493">
            <v>0</v>
          </cell>
          <cell r="R493">
            <v>0</v>
          </cell>
          <cell r="Z493" t="str">
            <v>Plate Girder</v>
          </cell>
        </row>
        <row r="494">
          <cell r="H494">
            <v>0</v>
          </cell>
          <cell r="R494">
            <v>0</v>
          </cell>
          <cell r="Z494" t="str">
            <v>Plate Girder</v>
          </cell>
        </row>
        <row r="495">
          <cell r="H495">
            <v>370824.56</v>
          </cell>
          <cell r="R495">
            <v>378014.97</v>
          </cell>
          <cell r="Z495" t="str">
            <v>25 m Girder Modification</v>
          </cell>
        </row>
        <row r="496">
          <cell r="H496">
            <v>360900.88</v>
          </cell>
          <cell r="R496">
            <v>360900.88</v>
          </cell>
          <cell r="Z496" t="str">
            <v>45 m Girder Modification</v>
          </cell>
        </row>
        <row r="497">
          <cell r="H497">
            <v>14662.46</v>
          </cell>
          <cell r="R497">
            <v>14662.5</v>
          </cell>
          <cell r="Z497" t="str">
            <v>Plate Girder</v>
          </cell>
        </row>
        <row r="498">
          <cell r="H498">
            <v>0</v>
          </cell>
          <cell r="R498">
            <v>0</v>
          </cell>
          <cell r="Z498" t="str">
            <v>Bracing</v>
          </cell>
        </row>
        <row r="499">
          <cell r="H499">
            <v>92023.93</v>
          </cell>
          <cell r="R499">
            <v>92023.93</v>
          </cell>
          <cell r="Z499" t="str">
            <v>Bracing modification 1</v>
          </cell>
        </row>
        <row r="500">
          <cell r="H500">
            <v>0</v>
          </cell>
          <cell r="R500">
            <v>0</v>
          </cell>
          <cell r="Z500" t="str">
            <v>Shoe</v>
          </cell>
        </row>
        <row r="501">
          <cell r="H501">
            <v>0</v>
          </cell>
          <cell r="R501">
            <v>0</v>
          </cell>
          <cell r="Z501" t="str">
            <v>Shoe</v>
          </cell>
        </row>
        <row r="502">
          <cell r="H502">
            <v>0</v>
          </cell>
          <cell r="R502">
            <v>0</v>
          </cell>
          <cell r="Z502" t="str">
            <v>Shoe</v>
          </cell>
        </row>
        <row r="503">
          <cell r="H503">
            <v>0</v>
          </cell>
          <cell r="R503">
            <v>0</v>
          </cell>
        </row>
        <row r="504">
          <cell r="H504">
            <v>27640</v>
          </cell>
          <cell r="R504">
            <v>347865</v>
          </cell>
          <cell r="Z504" t="str">
            <v>Blasting of stud (old)</v>
          </cell>
        </row>
        <row r="505">
          <cell r="H505">
            <v>13314.5</v>
          </cell>
          <cell r="R505">
            <v>13314.5</v>
          </cell>
          <cell r="Z505" t="str">
            <v>Stud Welding</v>
          </cell>
        </row>
        <row r="506">
          <cell r="H506">
            <v>0</v>
          </cell>
          <cell r="R506">
            <v>7735.66</v>
          </cell>
        </row>
        <row r="507">
          <cell r="H507">
            <v>0</v>
          </cell>
          <cell r="R507">
            <v>0</v>
          </cell>
        </row>
        <row r="508">
          <cell r="H508">
            <v>5824</v>
          </cell>
          <cell r="R508">
            <v>9389.52</v>
          </cell>
        </row>
        <row r="509">
          <cell r="H509">
            <v>239415.61</v>
          </cell>
          <cell r="R509">
            <v>240000</v>
          </cell>
        </row>
        <row r="510">
          <cell r="H510">
            <v>3808</v>
          </cell>
          <cell r="R510">
            <v>5997.6</v>
          </cell>
        </row>
        <row r="511">
          <cell r="H511">
            <v>39600</v>
          </cell>
          <cell r="R511">
            <v>39600</v>
          </cell>
        </row>
        <row r="512">
          <cell r="H512">
            <v>0</v>
          </cell>
          <cell r="R512">
            <v>0</v>
          </cell>
        </row>
        <row r="513">
          <cell r="H513">
            <v>142560</v>
          </cell>
          <cell r="R513">
            <v>188000</v>
          </cell>
        </row>
        <row r="514">
          <cell r="H514">
            <v>18800</v>
          </cell>
          <cell r="R514">
            <v>30000</v>
          </cell>
        </row>
        <row r="515">
          <cell r="H515">
            <v>12000</v>
          </cell>
          <cell r="R515">
            <v>14400</v>
          </cell>
        </row>
        <row r="516">
          <cell r="H516">
            <v>12000</v>
          </cell>
          <cell r="R516">
            <v>14400</v>
          </cell>
        </row>
        <row r="517">
          <cell r="H517">
            <v>1250</v>
          </cell>
          <cell r="R517">
            <v>1500</v>
          </cell>
        </row>
        <row r="518">
          <cell r="H518">
            <v>1250</v>
          </cell>
          <cell r="R518">
            <v>1500</v>
          </cell>
        </row>
        <row r="519">
          <cell r="H519">
            <v>0</v>
          </cell>
          <cell r="R519">
            <v>4269.68</v>
          </cell>
        </row>
        <row r="520">
          <cell r="H520">
            <v>0</v>
          </cell>
          <cell r="R520">
            <v>4415.96</v>
          </cell>
        </row>
        <row r="521">
          <cell r="H521">
            <v>0</v>
          </cell>
          <cell r="R521">
            <v>848.4</v>
          </cell>
        </row>
        <row r="522">
          <cell r="H522">
            <v>0</v>
          </cell>
          <cell r="R522">
            <v>0</v>
          </cell>
        </row>
        <row r="523">
          <cell r="H523">
            <v>0</v>
          </cell>
          <cell r="R523">
            <v>980490</v>
          </cell>
        </row>
        <row r="524">
          <cell r="H524">
            <v>0</v>
          </cell>
          <cell r="R524">
            <v>112056</v>
          </cell>
        </row>
        <row r="525">
          <cell r="H525">
            <v>0</v>
          </cell>
          <cell r="R525">
            <v>0</v>
          </cell>
        </row>
        <row r="526">
          <cell r="H526">
            <v>0</v>
          </cell>
          <cell r="R526">
            <v>2241120</v>
          </cell>
        </row>
        <row r="527">
          <cell r="H527">
            <v>0</v>
          </cell>
          <cell r="R527">
            <v>0</v>
          </cell>
        </row>
        <row r="528">
          <cell r="H528">
            <v>772800</v>
          </cell>
          <cell r="R528">
            <v>1120000</v>
          </cell>
        </row>
        <row r="529">
          <cell r="H529">
            <v>0</v>
          </cell>
          <cell r="R529">
            <v>0</v>
          </cell>
        </row>
        <row r="530">
          <cell r="H530">
            <v>0</v>
          </cell>
          <cell r="R530">
            <v>0</v>
          </cell>
        </row>
        <row r="531">
          <cell r="H531">
            <v>0</v>
          </cell>
          <cell r="R531">
            <v>536400</v>
          </cell>
        </row>
        <row r="532">
          <cell r="H532">
            <v>12600</v>
          </cell>
          <cell r="R532">
            <v>12600</v>
          </cell>
          <cell r="Z532" t="str">
            <v>Column Modification 4 (Demolition &amp; Install Drainage)</v>
          </cell>
        </row>
        <row r="533">
          <cell r="H533">
            <v>36000</v>
          </cell>
          <cell r="R533">
            <v>36000</v>
          </cell>
          <cell r="Z533" t="str">
            <v>Column Modification 3 (Install Drainage)</v>
          </cell>
        </row>
        <row r="534">
          <cell r="H534">
            <v>21600</v>
          </cell>
          <cell r="R534">
            <v>21600</v>
          </cell>
        </row>
        <row r="535">
          <cell r="H535">
            <v>0</v>
          </cell>
          <cell r="R535">
            <v>992000</v>
          </cell>
        </row>
        <row r="536">
          <cell r="H536">
            <v>0</v>
          </cell>
          <cell r="R536">
            <v>0</v>
          </cell>
        </row>
        <row r="537">
          <cell r="H537">
            <v>0</v>
          </cell>
          <cell r="R537">
            <v>933375</v>
          </cell>
        </row>
        <row r="538">
          <cell r="H538">
            <v>0</v>
          </cell>
          <cell r="R538">
            <v>32462.5</v>
          </cell>
        </row>
        <row r="539">
          <cell r="H539">
            <v>0</v>
          </cell>
          <cell r="R539">
            <v>534750</v>
          </cell>
        </row>
        <row r="540">
          <cell r="H540">
            <v>0</v>
          </cell>
          <cell r="R540">
            <v>44940</v>
          </cell>
        </row>
        <row r="541">
          <cell r="H541">
            <v>0</v>
          </cell>
          <cell r="R541">
            <v>16200</v>
          </cell>
        </row>
        <row r="542">
          <cell r="H542">
            <v>0</v>
          </cell>
          <cell r="R542">
            <v>42000</v>
          </cell>
        </row>
        <row r="543">
          <cell r="H543">
            <v>0</v>
          </cell>
          <cell r="R543">
            <v>0</v>
          </cell>
        </row>
        <row r="544">
          <cell r="H544">
            <v>0</v>
          </cell>
          <cell r="R544">
            <v>1530000</v>
          </cell>
        </row>
        <row r="545">
          <cell r="H545">
            <v>0</v>
          </cell>
          <cell r="R545">
            <v>0</v>
          </cell>
        </row>
        <row r="546">
          <cell r="H546">
            <v>0</v>
          </cell>
          <cell r="R546">
            <v>0</v>
          </cell>
        </row>
        <row r="547">
          <cell r="H547">
            <v>0</v>
          </cell>
          <cell r="R547">
            <v>0</v>
          </cell>
        </row>
        <row r="548">
          <cell r="H548">
            <v>0</v>
          </cell>
          <cell r="R548">
            <v>0</v>
          </cell>
        </row>
        <row r="549">
          <cell r="H549">
            <v>0</v>
          </cell>
          <cell r="R549">
            <v>0</v>
          </cell>
        </row>
        <row r="550">
          <cell r="H550">
            <v>0</v>
          </cell>
          <cell r="R550">
            <v>0</v>
          </cell>
        </row>
        <row r="551">
          <cell r="H551">
            <v>0</v>
          </cell>
          <cell r="R551">
            <v>0</v>
          </cell>
        </row>
        <row r="552">
          <cell r="H552">
            <v>0</v>
          </cell>
          <cell r="R552">
            <v>542010</v>
          </cell>
        </row>
        <row r="553">
          <cell r="H553">
            <v>0</v>
          </cell>
          <cell r="R553">
            <v>0</v>
          </cell>
        </row>
        <row r="554">
          <cell r="H554">
            <v>0</v>
          </cell>
          <cell r="R554">
            <v>150000</v>
          </cell>
        </row>
        <row r="555">
          <cell r="H555">
            <v>0</v>
          </cell>
          <cell r="R555">
            <v>95000</v>
          </cell>
        </row>
        <row r="556">
          <cell r="H556">
            <v>0</v>
          </cell>
          <cell r="R556">
            <v>50000</v>
          </cell>
        </row>
        <row r="557">
          <cell r="H557">
            <v>0</v>
          </cell>
          <cell r="R557">
            <v>200000</v>
          </cell>
        </row>
        <row r="558">
          <cell r="H558">
            <v>0</v>
          </cell>
          <cell r="R558">
            <v>0</v>
          </cell>
        </row>
        <row r="559">
          <cell r="H559">
            <v>0</v>
          </cell>
          <cell r="R559">
            <v>498050</v>
          </cell>
        </row>
        <row r="560">
          <cell r="H560">
            <v>0</v>
          </cell>
          <cell r="R560">
            <v>385200</v>
          </cell>
        </row>
        <row r="561">
          <cell r="H561">
            <v>0</v>
          </cell>
          <cell r="R561">
            <v>266700</v>
          </cell>
        </row>
        <row r="562">
          <cell r="H562">
            <v>0</v>
          </cell>
          <cell r="R562">
            <v>168000</v>
          </cell>
        </row>
        <row r="563">
          <cell r="H563">
            <v>0</v>
          </cell>
          <cell r="R563">
            <v>0</v>
          </cell>
          <cell r="Z563" t="str">
            <v>Approach</v>
          </cell>
        </row>
        <row r="564">
          <cell r="H564">
            <v>0</v>
          </cell>
          <cell r="R564">
            <v>0</v>
          </cell>
          <cell r="Z564" t="str">
            <v>Approach</v>
          </cell>
        </row>
        <row r="565">
          <cell r="H565">
            <v>444600</v>
          </cell>
          <cell r="R565">
            <v>444600</v>
          </cell>
          <cell r="Z565" t="str">
            <v>Approach</v>
          </cell>
        </row>
        <row r="566">
          <cell r="H566">
            <v>0</v>
          </cell>
          <cell r="R566">
            <v>0</v>
          </cell>
          <cell r="Z566" t="str">
            <v>Approach</v>
          </cell>
        </row>
        <row r="567">
          <cell r="H567">
            <v>0</v>
          </cell>
          <cell r="R567">
            <v>449416.8</v>
          </cell>
          <cell r="Z567" t="str">
            <v>Approach</v>
          </cell>
        </row>
        <row r="568">
          <cell r="H568">
            <v>0</v>
          </cell>
          <cell r="R568">
            <v>320000</v>
          </cell>
          <cell r="Z568" t="str">
            <v>Approach</v>
          </cell>
        </row>
        <row r="569">
          <cell r="H569">
            <v>0</v>
          </cell>
          <cell r="R569">
            <v>90000</v>
          </cell>
          <cell r="Z569" t="str">
            <v>Approach</v>
          </cell>
        </row>
        <row r="570">
          <cell r="H570">
            <v>0</v>
          </cell>
          <cell r="R570">
            <v>376541</v>
          </cell>
          <cell r="Z570" t="str">
            <v>Approach</v>
          </cell>
        </row>
        <row r="571">
          <cell r="H571">
            <v>0</v>
          </cell>
          <cell r="R571">
            <v>182700</v>
          </cell>
          <cell r="Z571" t="str">
            <v>Approach</v>
          </cell>
        </row>
        <row r="572">
          <cell r="H572">
            <v>0</v>
          </cell>
          <cell r="R572">
            <v>0</v>
          </cell>
          <cell r="Z572" t="str">
            <v>Approach</v>
          </cell>
        </row>
        <row r="573">
          <cell r="H573">
            <v>1235840</v>
          </cell>
          <cell r="R573">
            <v>1235840</v>
          </cell>
          <cell r="Z573" t="str">
            <v>Approach</v>
          </cell>
        </row>
        <row r="574">
          <cell r="H574">
            <v>26240</v>
          </cell>
          <cell r="R574">
            <v>26880</v>
          </cell>
          <cell r="Z574" t="str">
            <v>Approach</v>
          </cell>
        </row>
        <row r="575">
          <cell r="H575">
            <v>0</v>
          </cell>
          <cell r="R575">
            <v>138937.5</v>
          </cell>
          <cell r="Z575" t="str">
            <v>Approach</v>
          </cell>
        </row>
        <row r="576">
          <cell r="H576">
            <v>0</v>
          </cell>
          <cell r="R576">
            <v>4637.5</v>
          </cell>
          <cell r="Z576" t="str">
            <v>Approach</v>
          </cell>
        </row>
        <row r="577">
          <cell r="H577">
            <v>0</v>
          </cell>
          <cell r="R577">
            <v>77500</v>
          </cell>
          <cell r="Z577" t="str">
            <v>Approach</v>
          </cell>
        </row>
        <row r="578">
          <cell r="H578">
            <v>0</v>
          </cell>
          <cell r="R578">
            <v>2700</v>
          </cell>
          <cell r="Z578" t="str">
            <v>Approach</v>
          </cell>
        </row>
        <row r="579">
          <cell r="H579">
            <v>0</v>
          </cell>
          <cell r="R579">
            <v>6420</v>
          </cell>
          <cell r="Z579" t="str">
            <v>Approach</v>
          </cell>
        </row>
        <row r="580">
          <cell r="H580">
            <v>0</v>
          </cell>
          <cell r="R580">
            <v>121800</v>
          </cell>
          <cell r="Z580" t="str">
            <v>Approach</v>
          </cell>
        </row>
        <row r="581">
          <cell r="H581">
            <v>0</v>
          </cell>
          <cell r="R581">
            <v>326130</v>
          </cell>
          <cell r="Z581" t="str">
            <v>Transition</v>
          </cell>
        </row>
        <row r="582">
          <cell r="H582">
            <v>0</v>
          </cell>
          <cell r="R582">
            <v>100000</v>
          </cell>
        </row>
        <row r="583">
          <cell r="H583">
            <v>0</v>
          </cell>
          <cell r="R583">
            <v>0</v>
          </cell>
          <cell r="Z583" t="str">
            <v>Approach</v>
          </cell>
        </row>
        <row r="584">
          <cell r="H584">
            <v>0</v>
          </cell>
          <cell r="R584">
            <v>0</v>
          </cell>
          <cell r="Z584" t="str">
            <v>Approach</v>
          </cell>
        </row>
        <row r="585">
          <cell r="H585">
            <v>0</v>
          </cell>
          <cell r="R585">
            <v>0</v>
          </cell>
          <cell r="Z585" t="str">
            <v>Approach</v>
          </cell>
        </row>
        <row r="586">
          <cell r="H586">
            <v>0</v>
          </cell>
          <cell r="R586">
            <v>449416.8</v>
          </cell>
          <cell r="Z586" t="str">
            <v>Approach</v>
          </cell>
        </row>
        <row r="587">
          <cell r="H587">
            <v>0</v>
          </cell>
          <cell r="R587">
            <v>320000</v>
          </cell>
          <cell r="Z587" t="str">
            <v>Approach</v>
          </cell>
        </row>
        <row r="588">
          <cell r="H588">
            <v>0</v>
          </cell>
          <cell r="R588">
            <v>90000</v>
          </cell>
          <cell r="Z588" t="str">
            <v>Approach</v>
          </cell>
        </row>
        <row r="589">
          <cell r="H589">
            <v>0</v>
          </cell>
          <cell r="R589">
            <v>376541</v>
          </cell>
          <cell r="Z589" t="str">
            <v>Approach</v>
          </cell>
        </row>
        <row r="590">
          <cell r="H590">
            <v>0</v>
          </cell>
          <cell r="R590">
            <v>182700</v>
          </cell>
          <cell r="Z590" t="str">
            <v>Approach</v>
          </cell>
        </row>
        <row r="591">
          <cell r="H591">
            <v>0</v>
          </cell>
          <cell r="R591">
            <v>0</v>
          </cell>
          <cell r="Z591" t="str">
            <v>Approach</v>
          </cell>
        </row>
        <row r="592">
          <cell r="H592">
            <v>26240</v>
          </cell>
          <cell r="R592">
            <v>26880</v>
          </cell>
          <cell r="Z592" t="str">
            <v>Approach</v>
          </cell>
        </row>
        <row r="593">
          <cell r="H593">
            <v>0</v>
          </cell>
          <cell r="R593">
            <v>138937.5</v>
          </cell>
          <cell r="Z593" t="str">
            <v>Approach</v>
          </cell>
        </row>
        <row r="594">
          <cell r="H594">
            <v>0</v>
          </cell>
          <cell r="R594">
            <v>4637.5</v>
          </cell>
          <cell r="Z594" t="str">
            <v>Approach</v>
          </cell>
        </row>
        <row r="595">
          <cell r="H595">
            <v>0</v>
          </cell>
          <cell r="R595">
            <v>77500</v>
          </cell>
          <cell r="Z595" t="str">
            <v>Approach</v>
          </cell>
        </row>
        <row r="596">
          <cell r="H596">
            <v>0</v>
          </cell>
          <cell r="R596">
            <v>2700</v>
          </cell>
          <cell r="Z596" t="str">
            <v>Approach</v>
          </cell>
        </row>
        <row r="597">
          <cell r="H597">
            <v>0</v>
          </cell>
          <cell r="R597">
            <v>6420</v>
          </cell>
          <cell r="Z597" t="str">
            <v>Approach</v>
          </cell>
        </row>
        <row r="598">
          <cell r="H598">
            <v>0</v>
          </cell>
          <cell r="R598">
            <v>121800</v>
          </cell>
          <cell r="Z598" t="str">
            <v>Approach</v>
          </cell>
        </row>
        <row r="599">
          <cell r="H599">
            <v>0</v>
          </cell>
          <cell r="R599">
            <v>326130</v>
          </cell>
          <cell r="Z599" t="str">
            <v>Transition</v>
          </cell>
        </row>
        <row r="600">
          <cell r="H600">
            <v>0</v>
          </cell>
          <cell r="R600">
            <v>100000</v>
          </cell>
          <cell r="Z600" t="str">
            <v>Approach</v>
          </cell>
        </row>
        <row r="601">
          <cell r="H601">
            <v>0</v>
          </cell>
          <cell r="R601">
            <v>0</v>
          </cell>
        </row>
        <row r="602">
          <cell r="H602">
            <v>0</v>
          </cell>
          <cell r="R602">
            <v>150000</v>
          </cell>
        </row>
        <row r="603">
          <cell r="H603">
            <v>0</v>
          </cell>
          <cell r="R603">
            <v>0</v>
          </cell>
        </row>
        <row r="604">
          <cell r="H604">
            <v>0</v>
          </cell>
          <cell r="R604">
            <v>0</v>
          </cell>
        </row>
        <row r="605">
          <cell r="H605">
            <v>0</v>
          </cell>
          <cell r="R605">
            <v>0</v>
          </cell>
        </row>
        <row r="606">
          <cell r="H606">
            <v>0</v>
          </cell>
          <cell r="R606">
            <v>100000</v>
          </cell>
        </row>
        <row r="607">
          <cell r="H607">
            <v>0</v>
          </cell>
          <cell r="R607">
            <v>0</v>
          </cell>
        </row>
        <row r="608">
          <cell r="H608">
            <v>0</v>
          </cell>
          <cell r="R608">
            <v>7215544.6100000003</v>
          </cell>
        </row>
        <row r="609">
          <cell r="H609">
            <v>2003172.6</v>
          </cell>
          <cell r="R609">
            <v>2003175</v>
          </cell>
        </row>
        <row r="610">
          <cell r="H610">
            <v>0</v>
          </cell>
          <cell r="R610">
            <v>0</v>
          </cell>
        </row>
        <row r="611">
          <cell r="H611">
            <v>0</v>
          </cell>
          <cell r="R611">
            <v>593143.4</v>
          </cell>
        </row>
        <row r="612">
          <cell r="H612">
            <v>1683406.6</v>
          </cell>
          <cell r="R612">
            <v>1683406.6</v>
          </cell>
        </row>
        <row r="613">
          <cell r="H613">
            <v>214600</v>
          </cell>
          <cell r="R613">
            <v>297000</v>
          </cell>
        </row>
        <row r="614">
          <cell r="H614">
            <v>0</v>
          </cell>
          <cell r="R614">
            <v>0</v>
          </cell>
          <cell r="Z614" t="str">
            <v>Painting</v>
          </cell>
        </row>
        <row r="615">
          <cell r="H615">
            <v>422775.5</v>
          </cell>
          <cell r="R615">
            <v>422775.5</v>
          </cell>
          <cell r="Z615" t="str">
            <v>Blasting</v>
          </cell>
        </row>
        <row r="616">
          <cell r="H616">
            <v>845551</v>
          </cell>
          <cell r="R616">
            <v>845551</v>
          </cell>
          <cell r="Z616" t="str">
            <v>Painting</v>
          </cell>
        </row>
        <row r="617">
          <cell r="H617">
            <v>0</v>
          </cell>
          <cell r="R617">
            <v>0</v>
          </cell>
          <cell r="Z617" t="str">
            <v>Erection</v>
          </cell>
        </row>
        <row r="618">
          <cell r="H618">
            <v>1979857.38</v>
          </cell>
          <cell r="R618">
            <v>1979857.38</v>
          </cell>
          <cell r="Z618" t="str">
            <v>Erection</v>
          </cell>
        </row>
        <row r="619">
          <cell r="H619">
            <v>190074.05</v>
          </cell>
          <cell r="R619">
            <v>172797.19999999998</v>
          </cell>
          <cell r="Z619" t="str">
            <v>Trial Assembly</v>
          </cell>
        </row>
        <row r="620">
          <cell r="H620">
            <v>17276.849999999999</v>
          </cell>
          <cell r="R620">
            <v>17276.849999999999</v>
          </cell>
          <cell r="Z620" t="str">
            <v>Trial Assembly</v>
          </cell>
        </row>
        <row r="621">
          <cell r="H621">
            <v>0</v>
          </cell>
          <cell r="R621">
            <v>0</v>
          </cell>
        </row>
        <row r="622">
          <cell r="H622">
            <v>0</v>
          </cell>
          <cell r="R622">
            <v>0</v>
          </cell>
        </row>
        <row r="623">
          <cell r="H623">
            <v>10918620.939999999</v>
          </cell>
          <cell r="R623">
            <v>10918620.939999999</v>
          </cell>
          <cell r="Z623" t="str">
            <v>ประปา</v>
          </cell>
        </row>
        <row r="624">
          <cell r="H624">
            <v>3069167.18</v>
          </cell>
          <cell r="R624">
            <v>3069167.18</v>
          </cell>
          <cell r="Z624" t="str">
            <v>โทรศัพท์</v>
          </cell>
        </row>
        <row r="625">
          <cell r="H625">
            <v>17177728.510000002</v>
          </cell>
          <cell r="R625">
            <v>17177728.510000002</v>
          </cell>
          <cell r="Z625" t="str">
            <v>ประปา</v>
          </cell>
        </row>
        <row r="626">
          <cell r="H626">
            <v>9903650.5399999991</v>
          </cell>
          <cell r="R626">
            <v>9903650.5399999991</v>
          </cell>
          <cell r="Z626" t="str">
            <v>ไฟฟ้า</v>
          </cell>
        </row>
        <row r="627">
          <cell r="H627">
            <v>630832.81999999995</v>
          </cell>
          <cell r="R627">
            <v>630832.81999999995</v>
          </cell>
          <cell r="Z627" t="str">
            <v>การสื่อสาร</v>
          </cell>
        </row>
        <row r="628">
          <cell r="H628">
            <v>567200</v>
          </cell>
          <cell r="R628">
            <v>567200</v>
          </cell>
          <cell r="Z628" t="str">
            <v>การสื่อสาร</v>
          </cell>
        </row>
        <row r="629">
          <cell r="H629">
            <v>0</v>
          </cell>
        </row>
        <row r="630">
          <cell r="H630">
            <v>268248</v>
          </cell>
          <cell r="R630">
            <v>268248</v>
          </cell>
          <cell r="Z630" t="str">
            <v>การสื่อสาร</v>
          </cell>
        </row>
        <row r="631">
          <cell r="H631">
            <v>256432</v>
          </cell>
          <cell r="R631">
            <v>256432</v>
          </cell>
          <cell r="Z631" t="str">
            <v>การสื่อสาร</v>
          </cell>
        </row>
        <row r="632">
          <cell r="H632">
            <v>0</v>
          </cell>
          <cell r="R632">
            <v>0</v>
          </cell>
        </row>
        <row r="633">
          <cell r="H633">
            <v>0</v>
          </cell>
          <cell r="R633">
            <v>0</v>
          </cell>
        </row>
        <row r="634">
          <cell r="H634">
            <v>238840</v>
          </cell>
          <cell r="R634">
            <v>238840</v>
          </cell>
        </row>
        <row r="635">
          <cell r="H635">
            <v>0</v>
          </cell>
          <cell r="R635">
            <v>0</v>
          </cell>
        </row>
        <row r="636">
          <cell r="H636">
            <v>34524</v>
          </cell>
          <cell r="R636">
            <v>50000</v>
          </cell>
        </row>
        <row r="637">
          <cell r="H637">
            <v>486407.69</v>
          </cell>
          <cell r="R637">
            <v>544500</v>
          </cell>
        </row>
        <row r="638">
          <cell r="H638">
            <v>206016.46</v>
          </cell>
          <cell r="R638">
            <v>223500</v>
          </cell>
        </row>
        <row r="639">
          <cell r="H639">
            <v>23090</v>
          </cell>
          <cell r="R639">
            <v>35000</v>
          </cell>
        </row>
        <row r="640">
          <cell r="H640">
            <v>163396</v>
          </cell>
          <cell r="R640">
            <v>163500</v>
          </cell>
        </row>
        <row r="641">
          <cell r="H641">
            <v>0</v>
          </cell>
          <cell r="R641">
            <v>930000</v>
          </cell>
        </row>
        <row r="642">
          <cell r="H642">
            <v>62000</v>
          </cell>
          <cell r="R642">
            <v>65000</v>
          </cell>
        </row>
        <row r="643">
          <cell r="H643">
            <v>2524700</v>
          </cell>
          <cell r="R643">
            <v>2524700</v>
          </cell>
        </row>
        <row r="644">
          <cell r="H644">
            <v>446345.26</v>
          </cell>
          <cell r="R644">
            <v>455000</v>
          </cell>
        </row>
        <row r="645">
          <cell r="H645">
            <v>0</v>
          </cell>
          <cell r="R645">
            <v>60000</v>
          </cell>
        </row>
        <row r="646">
          <cell r="H646">
            <v>7400</v>
          </cell>
          <cell r="R646">
            <v>80000</v>
          </cell>
        </row>
        <row r="647">
          <cell r="H647">
            <v>0</v>
          </cell>
          <cell r="R647">
            <v>0</v>
          </cell>
        </row>
        <row r="648">
          <cell r="H648">
            <v>0</v>
          </cell>
          <cell r="R648">
            <v>2270000</v>
          </cell>
        </row>
        <row r="649">
          <cell r="H649">
            <v>0</v>
          </cell>
          <cell r="R649">
            <v>580000</v>
          </cell>
        </row>
        <row r="650">
          <cell r="H650">
            <v>0</v>
          </cell>
          <cell r="R650">
            <v>0</v>
          </cell>
        </row>
        <row r="651">
          <cell r="H651">
            <v>3282492</v>
          </cell>
          <cell r="R651">
            <v>3282492</v>
          </cell>
        </row>
        <row r="652">
          <cell r="H652">
            <v>0</v>
          </cell>
          <cell r="R652">
            <v>1336663.17</v>
          </cell>
        </row>
        <row r="653">
          <cell r="H653">
            <v>0</v>
          </cell>
          <cell r="R653">
            <v>0</v>
          </cell>
        </row>
        <row r="654">
          <cell r="H654">
            <v>270111.65999999997</v>
          </cell>
          <cell r="R654">
            <v>270111.65999999997</v>
          </cell>
          <cell r="Z654" t="str">
            <v>Cut old Cross Girder</v>
          </cell>
        </row>
        <row r="655">
          <cell r="H655">
            <v>8320.4699999999993</v>
          </cell>
          <cell r="R655">
            <v>8320.4700000000012</v>
          </cell>
          <cell r="Z655" t="str">
            <v>Mark-Cut (New)</v>
          </cell>
        </row>
        <row r="656">
          <cell r="H656">
            <v>149716.64000000001</v>
          </cell>
          <cell r="R656">
            <v>149716.64000000001</v>
          </cell>
          <cell r="Z656" t="str">
            <v>Mark-Cut (New)</v>
          </cell>
        </row>
        <row r="657">
          <cell r="H657">
            <v>2297.66</v>
          </cell>
          <cell r="R657">
            <v>2297.66</v>
          </cell>
          <cell r="Z657" t="str">
            <v>Mark-Cut (Old))</v>
          </cell>
        </row>
        <row r="658">
          <cell r="H658">
            <v>80998</v>
          </cell>
          <cell r="R658">
            <v>137524</v>
          </cell>
          <cell r="Z658" t="str">
            <v>Mark-Cut (Old))</v>
          </cell>
        </row>
        <row r="659">
          <cell r="H659">
            <v>48309.98</v>
          </cell>
          <cell r="R659">
            <v>48309.98</v>
          </cell>
          <cell r="Z659" t="str">
            <v>Bend Plate</v>
          </cell>
        </row>
        <row r="660">
          <cell r="H660">
            <v>50175</v>
          </cell>
          <cell r="R660">
            <v>50175</v>
          </cell>
          <cell r="Z660" t="str">
            <v>Bend Plate</v>
          </cell>
        </row>
        <row r="661">
          <cell r="H661">
            <v>27565.11</v>
          </cell>
          <cell r="R661">
            <v>27565.11</v>
          </cell>
          <cell r="Z661" t="str">
            <v>Rolling Plate</v>
          </cell>
        </row>
        <row r="662">
          <cell r="H662">
            <v>3517.4</v>
          </cell>
          <cell r="R662">
            <v>3517.4</v>
          </cell>
          <cell r="Z662" t="str">
            <v>Rolling (Dia.500)</v>
          </cell>
        </row>
        <row r="663">
          <cell r="H663">
            <v>0</v>
          </cell>
          <cell r="R663">
            <v>0</v>
          </cell>
          <cell r="Z663" t="str">
            <v>Transportation</v>
          </cell>
        </row>
        <row r="664">
          <cell r="H664">
            <v>1384973.4</v>
          </cell>
          <cell r="R664">
            <v>1384980</v>
          </cell>
          <cell r="Z664" t="str">
            <v>Transportation</v>
          </cell>
        </row>
        <row r="665">
          <cell r="H665">
            <v>0</v>
          </cell>
          <cell r="R665">
            <v>0</v>
          </cell>
          <cell r="Z665" t="str">
            <v>Testing</v>
          </cell>
        </row>
        <row r="666">
          <cell r="H666">
            <v>231100</v>
          </cell>
          <cell r="R666">
            <v>231100</v>
          </cell>
          <cell r="Z666" t="str">
            <v>NDT</v>
          </cell>
        </row>
        <row r="667">
          <cell r="H667">
            <v>0</v>
          </cell>
          <cell r="R667">
            <v>400000</v>
          </cell>
          <cell r="Z667" t="str">
            <v>Testing</v>
          </cell>
        </row>
        <row r="668">
          <cell r="H668">
            <v>0</v>
          </cell>
          <cell r="R668">
            <v>0</v>
          </cell>
        </row>
        <row r="669">
          <cell r="H669">
            <v>48000</v>
          </cell>
          <cell r="R669">
            <v>48000</v>
          </cell>
          <cell r="Z669" t="str">
            <v>Removal of concrete at column</v>
          </cell>
        </row>
        <row r="670">
          <cell r="H670">
            <v>40000</v>
          </cell>
          <cell r="R670">
            <v>40000</v>
          </cell>
          <cell r="Z670" t="str">
            <v>Finishing Top Flange of Plate Girder</v>
          </cell>
        </row>
        <row r="671">
          <cell r="H671">
            <v>37080</v>
          </cell>
          <cell r="R671">
            <v>37080</v>
          </cell>
          <cell r="Z671" t="str">
            <v xml:space="preserve">Straighten Pl. Cross Girder by Rolling </v>
          </cell>
        </row>
        <row r="672">
          <cell r="H672">
            <v>416000</v>
          </cell>
          <cell r="R672">
            <v>416000</v>
          </cell>
          <cell r="Z672" t="str">
            <v>Cut steel deck</v>
          </cell>
        </row>
        <row r="673">
          <cell r="H673">
            <v>47441.86</v>
          </cell>
          <cell r="R673">
            <v>47441.86</v>
          </cell>
          <cell r="Z673" t="str">
            <v>Cut steel deck</v>
          </cell>
        </row>
        <row r="674">
          <cell r="H674">
            <v>94050</v>
          </cell>
          <cell r="R674">
            <v>94050</v>
          </cell>
          <cell r="Z674" t="str">
            <v>Painting2</v>
          </cell>
        </row>
        <row r="675">
          <cell r="H675">
            <v>12600</v>
          </cell>
          <cell r="R675">
            <v>12600</v>
          </cell>
          <cell r="Z675" t="str">
            <v>Shop primer</v>
          </cell>
        </row>
        <row r="676">
          <cell r="H676">
            <v>28800</v>
          </cell>
          <cell r="R676">
            <v>28800</v>
          </cell>
          <cell r="Z676" t="str">
            <v>Blasting inside column (old)</v>
          </cell>
        </row>
        <row r="677">
          <cell r="H677">
            <v>9000</v>
          </cell>
          <cell r="R677">
            <v>9000</v>
          </cell>
        </row>
        <row r="678">
          <cell r="H678">
            <v>26600</v>
          </cell>
          <cell r="R678">
            <v>26600</v>
          </cell>
          <cell r="Z678" t="str">
            <v>Bracing modification (Butt weld C)</v>
          </cell>
        </row>
        <row r="679">
          <cell r="H679">
            <v>453500</v>
          </cell>
          <cell r="R679">
            <v>453500</v>
          </cell>
          <cell r="Z679" t="str">
            <v>Painting2</v>
          </cell>
        </row>
        <row r="680">
          <cell r="H680">
            <v>153300</v>
          </cell>
          <cell r="R680">
            <v>153300</v>
          </cell>
          <cell r="Z680" t="str">
            <v>Painting2</v>
          </cell>
        </row>
        <row r="681">
          <cell r="H681">
            <v>525000</v>
          </cell>
          <cell r="R681">
            <v>525000</v>
          </cell>
          <cell r="Z681" t="str">
            <v>Painting2</v>
          </cell>
        </row>
        <row r="682">
          <cell r="H682">
            <v>98000</v>
          </cell>
          <cell r="R682">
            <v>98000</v>
          </cell>
          <cell r="Z682" t="str">
            <v>Blasting (addition)</v>
          </cell>
        </row>
        <row r="683">
          <cell r="H683">
            <v>367599.46</v>
          </cell>
          <cell r="R683">
            <v>525000</v>
          </cell>
          <cell r="Z683" t="str">
            <v>Painting2</v>
          </cell>
        </row>
        <row r="684">
          <cell r="H684">
            <v>30000</v>
          </cell>
          <cell r="R684">
            <v>30000</v>
          </cell>
          <cell r="Z684" t="str">
            <v>Blasting (addition)</v>
          </cell>
        </row>
        <row r="685">
          <cell r="H685">
            <v>0</v>
          </cell>
          <cell r="R685">
            <v>0</v>
          </cell>
        </row>
        <row r="686">
          <cell r="H686">
            <v>0</v>
          </cell>
          <cell r="R686">
            <v>0</v>
          </cell>
        </row>
        <row r="687">
          <cell r="H687">
            <v>0</v>
          </cell>
          <cell r="R687">
            <v>50150</v>
          </cell>
        </row>
        <row r="688">
          <cell r="H688">
            <v>0</v>
          </cell>
          <cell r="R688">
            <v>1000000</v>
          </cell>
        </row>
        <row r="689">
          <cell r="H689">
            <v>0</v>
          </cell>
          <cell r="R689">
            <v>0</v>
          </cell>
        </row>
        <row r="690">
          <cell r="H690">
            <v>0</v>
          </cell>
          <cell r="R690">
            <v>4388304</v>
          </cell>
        </row>
        <row r="691">
          <cell r="H691">
            <v>0</v>
          </cell>
          <cell r="R691">
            <v>4123680.77</v>
          </cell>
        </row>
        <row r="692">
          <cell r="H692">
            <v>0</v>
          </cell>
          <cell r="R692">
            <v>0</v>
          </cell>
        </row>
        <row r="693">
          <cell r="H693">
            <v>0</v>
          </cell>
          <cell r="R693">
            <v>2400000</v>
          </cell>
        </row>
        <row r="694">
          <cell r="H694">
            <v>0</v>
          </cell>
          <cell r="R694">
            <v>0</v>
          </cell>
        </row>
        <row r="695">
          <cell r="H695">
            <v>0</v>
          </cell>
          <cell r="R695">
            <v>840000</v>
          </cell>
        </row>
        <row r="696">
          <cell r="H696">
            <v>0</v>
          </cell>
          <cell r="R696">
            <v>349000</v>
          </cell>
        </row>
        <row r="697">
          <cell r="H697">
            <v>0</v>
          </cell>
          <cell r="R697">
            <v>30000</v>
          </cell>
        </row>
        <row r="698">
          <cell r="H698">
            <v>0</v>
          </cell>
          <cell r="R698">
            <v>24000</v>
          </cell>
        </row>
        <row r="699">
          <cell r="H699">
            <v>0</v>
          </cell>
          <cell r="R699">
            <v>360000</v>
          </cell>
        </row>
        <row r="700">
          <cell r="H700">
            <v>0</v>
          </cell>
          <cell r="R700">
            <v>48000</v>
          </cell>
        </row>
        <row r="701">
          <cell r="H701">
            <v>0</v>
          </cell>
          <cell r="R701">
            <v>24000</v>
          </cell>
        </row>
        <row r="702">
          <cell r="H702">
            <v>0</v>
          </cell>
          <cell r="R702">
            <v>25000</v>
          </cell>
        </row>
        <row r="703">
          <cell r="H703">
            <v>0</v>
          </cell>
          <cell r="R703">
            <v>0</v>
          </cell>
        </row>
        <row r="704">
          <cell r="H704">
            <v>0</v>
          </cell>
          <cell r="R704">
            <v>0</v>
          </cell>
        </row>
        <row r="705">
          <cell r="H705">
            <v>1405875.89</v>
          </cell>
          <cell r="R705">
            <v>1408500</v>
          </cell>
        </row>
        <row r="706">
          <cell r="H706">
            <v>20345.419999999998</v>
          </cell>
          <cell r="R706">
            <v>98000</v>
          </cell>
        </row>
        <row r="707">
          <cell r="H707">
            <v>1500</v>
          </cell>
          <cell r="R707">
            <v>5000</v>
          </cell>
        </row>
        <row r="708">
          <cell r="H708">
            <v>0</v>
          </cell>
          <cell r="R708">
            <v>380000</v>
          </cell>
        </row>
        <row r="709">
          <cell r="H709">
            <v>0</v>
          </cell>
          <cell r="R709">
            <v>0</v>
          </cell>
        </row>
        <row r="710">
          <cell r="H710">
            <v>0</v>
          </cell>
          <cell r="R710">
            <v>84000</v>
          </cell>
        </row>
        <row r="711">
          <cell r="H711">
            <v>0</v>
          </cell>
          <cell r="R711">
            <v>0</v>
          </cell>
        </row>
        <row r="712">
          <cell r="H712">
            <v>0</v>
          </cell>
          <cell r="R712">
            <v>0</v>
          </cell>
        </row>
        <row r="713">
          <cell r="H713">
            <v>0</v>
          </cell>
          <cell r="R713">
            <v>0</v>
          </cell>
        </row>
        <row r="714">
          <cell r="H714">
            <v>0</v>
          </cell>
          <cell r="R714">
            <v>3700000</v>
          </cell>
        </row>
        <row r="715">
          <cell r="H715">
            <v>0</v>
          </cell>
          <cell r="R715">
            <v>1000000</v>
          </cell>
        </row>
        <row r="716">
          <cell r="H716">
            <v>0</v>
          </cell>
          <cell r="R716">
            <v>0</v>
          </cell>
        </row>
        <row r="717">
          <cell r="H717">
            <v>0</v>
          </cell>
          <cell r="R717">
            <v>106400</v>
          </cell>
        </row>
        <row r="718">
          <cell r="H718">
            <v>0</v>
          </cell>
          <cell r="R718">
            <v>428000</v>
          </cell>
        </row>
        <row r="719">
          <cell r="H719">
            <v>0</v>
          </cell>
          <cell r="R719">
            <v>316668.02</v>
          </cell>
        </row>
        <row r="720">
          <cell r="H720">
            <v>0</v>
          </cell>
          <cell r="R720">
            <v>100000</v>
          </cell>
        </row>
        <row r="721">
          <cell r="H721">
            <v>0</v>
          </cell>
          <cell r="R721">
            <v>0</v>
          </cell>
        </row>
        <row r="722">
          <cell r="H722">
            <v>390000</v>
          </cell>
          <cell r="R722">
            <v>500000</v>
          </cell>
        </row>
        <row r="723">
          <cell r="H723">
            <v>0</v>
          </cell>
          <cell r="R723">
            <v>0</v>
          </cell>
        </row>
        <row r="724">
          <cell r="H724">
            <v>9000</v>
          </cell>
          <cell r="R724">
            <v>300000</v>
          </cell>
        </row>
        <row r="725">
          <cell r="H725">
            <v>1170620</v>
          </cell>
          <cell r="R725">
            <v>1200000</v>
          </cell>
        </row>
        <row r="726">
          <cell r="H726">
            <v>2296768.35</v>
          </cell>
          <cell r="R726">
            <v>2375000</v>
          </cell>
        </row>
        <row r="727">
          <cell r="H727">
            <v>642989.25</v>
          </cell>
          <cell r="R727">
            <v>660000</v>
          </cell>
        </row>
        <row r="728">
          <cell r="H728">
            <v>328005.2</v>
          </cell>
          <cell r="R728">
            <v>335000</v>
          </cell>
        </row>
        <row r="729">
          <cell r="H729">
            <v>1914386.03</v>
          </cell>
          <cell r="R729">
            <v>2140000</v>
          </cell>
        </row>
        <row r="730">
          <cell r="H730">
            <v>427090</v>
          </cell>
          <cell r="R730">
            <v>440000</v>
          </cell>
        </row>
        <row r="731">
          <cell r="H731">
            <v>0</v>
          </cell>
          <cell r="R731">
            <v>500</v>
          </cell>
        </row>
        <row r="732">
          <cell r="H732">
            <v>1822256.14</v>
          </cell>
          <cell r="R732">
            <v>1850000</v>
          </cell>
        </row>
        <row r="733">
          <cell r="H733">
            <v>0</v>
          </cell>
          <cell r="R733">
            <v>10000</v>
          </cell>
        </row>
        <row r="734">
          <cell r="H734">
            <v>0</v>
          </cell>
          <cell r="R734">
            <v>10000</v>
          </cell>
        </row>
        <row r="735">
          <cell r="H735">
            <v>0</v>
          </cell>
          <cell r="R735">
            <v>5000</v>
          </cell>
        </row>
        <row r="736">
          <cell r="H736">
            <v>0</v>
          </cell>
          <cell r="R736">
            <v>0</v>
          </cell>
        </row>
        <row r="737">
          <cell r="H737">
            <v>187503.2</v>
          </cell>
          <cell r="R737">
            <v>300000</v>
          </cell>
        </row>
        <row r="738">
          <cell r="H738">
            <v>20817.599999999999</v>
          </cell>
          <cell r="R738">
            <v>50000</v>
          </cell>
        </row>
        <row r="739">
          <cell r="H739">
            <v>0</v>
          </cell>
          <cell r="R739">
            <v>0</v>
          </cell>
        </row>
        <row r="740">
          <cell r="H740">
            <v>0</v>
          </cell>
          <cell r="R740">
            <v>0</v>
          </cell>
        </row>
        <row r="741">
          <cell r="H741">
            <v>0</v>
          </cell>
          <cell r="R741">
            <v>0</v>
          </cell>
        </row>
        <row r="742">
          <cell r="H742">
            <v>0</v>
          </cell>
          <cell r="R742">
            <v>0</v>
          </cell>
        </row>
        <row r="743">
          <cell r="H743">
            <v>0</v>
          </cell>
          <cell r="R743">
            <v>0</v>
          </cell>
        </row>
        <row r="744">
          <cell r="H744">
            <v>0</v>
          </cell>
          <cell r="R744">
            <v>3385247.23</v>
          </cell>
        </row>
        <row r="745">
          <cell r="H745">
            <v>0</v>
          </cell>
          <cell r="R745">
            <v>11359120.16</v>
          </cell>
        </row>
        <row r="746">
          <cell r="H746">
            <v>0</v>
          </cell>
          <cell r="R746">
            <v>2290683.96</v>
          </cell>
        </row>
        <row r="747">
          <cell r="H747">
            <v>0</v>
          </cell>
          <cell r="R747">
            <v>16844492.16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  <sheetName val="PL"/>
      <sheetName val="Cctmst"/>
      <sheetName val="Building 04"/>
      <sheetName val="Calc"/>
      <sheetName val="Main Summary"/>
      <sheetName val="SH-F"/>
      <sheetName val="SH-D"/>
      <sheetName val="Price"/>
      <sheetName val="Item.cal"/>
      <sheetName val="Manpower+Equip"/>
      <sheetName val="Mat+Sub.co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ดัชนีราคา"/>
      <sheetName val="Sum HDD"/>
      <sheetName val="HDD_1-6 "/>
      <sheetName val="HDD_E30 IN"/>
      <sheetName val="EQ"/>
      <sheetName val="ค่าแรง HDD"/>
      <sheetName val="DB&amp;Cost"/>
      <sheetName val="สรุปราคา DB"/>
      <sheetName val="สรุป DB"/>
      <sheetName val="DB 1"/>
      <sheetName val="DB 3"/>
      <sheetName val="DB 2"/>
      <sheetName val="DB(4)"/>
      <sheetName val="DB(5)"/>
      <sheetName val="DB(6)"/>
      <sheetName val="DB(7)"/>
      <sheetName val="DB(8)"/>
      <sheetName val="DB(9)"/>
      <sheetName val="DB(10)"/>
      <sheetName val="DB(11)"/>
      <sheetName val="DB(12)"/>
      <sheetName val="DB(13)"/>
      <sheetName val="DB(14)"/>
      <sheetName val="DB(15)"/>
      <sheetName val="DB(16)"/>
      <sheetName val="DB(17)"/>
      <sheetName val="DB(18)"/>
      <sheetName val="DB(19)"/>
      <sheetName val="DB(20)"/>
      <sheetName val="DB(21)"/>
      <sheetName val="DB(22)"/>
      <sheetName val="DB(23)"/>
      <sheetName val="DB(24)"/>
      <sheetName val="DB(25)"/>
      <sheetName val="DB(26)"/>
      <sheetName val="DB(27)"/>
      <sheetName val="DB(28)"/>
      <sheetName val="DB(29)"/>
      <sheetName val="DB(30)"/>
      <sheetName val="DB(31)"/>
      <sheetName val="DB(32)"/>
      <sheetName val="DB(33)"/>
      <sheetName val="DB(34)"/>
      <sheetName val="cal DB"/>
      <sheetName val="PJ"/>
      <sheetName val="บ่อ"/>
      <sheetName val="ฐาน"/>
    </sheetNames>
    <sheetDataSet>
      <sheetData sheetId="0">
        <row r="90">
          <cell r="H90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est"/>
      <sheetName val="List"/>
      <sheetName val="Mat"/>
      <sheetName val="PURCH"/>
      <sheetName val="SH-B"/>
      <sheetName val="SH-D"/>
      <sheetName val="SH-G"/>
      <sheetName val="Sheet1"/>
      <sheetName val="SAN REDUCED 1"/>
      <sheetName val="Main Summary"/>
      <sheetName val="1_Interior L1_L3"/>
      <sheetName val="ส่วนลดระบบไฟฟ้า"/>
      <sheetName val="DETAIL "/>
      <sheetName val="外溝工事"/>
      <sheetName val="STMspry"/>
      <sheetName val="PsychroData"/>
      <sheetName val="SH-A"/>
      <sheetName val="HVAC"/>
      <sheetName val="일위대가(목록)"/>
      <sheetName val="재료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ดัชนีราคา"/>
      <sheetName val="DB (กรอกจำนวนท่อ )"/>
      <sheetName val="HDD_(P' Wischupong) "/>
      <sheetName val="Pipe&amp;Grout(ใส่จำนวนท่อ)"/>
      <sheetName val="MH(เลือก Type)"/>
      <sheetName val="A_J "/>
      <sheetName val="Bk A_J "/>
      <sheetName val="O_J"/>
      <sheetName val="Bk O_J"/>
      <sheetName val="L_J "/>
      <sheetName val="Bk L_J"/>
      <sheetName val="ค่าแรง HDD"/>
      <sheetName val="HDD 1-6"/>
      <sheetName val="HDD 8-12"/>
      <sheetName val="สรุป HDD -ราคารวม"/>
      <sheetName val="HDD_B(P' chumnan )"/>
      <sheetName val="ไม้แบบ"/>
      <sheetName val="ราคา กทม."/>
      <sheetName val="ขนาดบ่อ"/>
      <sheetName val="NDV"/>
      <sheetName val="Unit Sub Type A"/>
      <sheetName val="Unit Sub"/>
      <sheetName val="RMU Unit Sub 4 BAY"/>
      <sheetName val="RMU on slab"/>
      <sheetName val="RMU"/>
      <sheetName val="LMC"/>
      <sheetName val="PDC"/>
      <sheetName val="DB BOQ"/>
      <sheetName val="สรุป DB"/>
      <sheetName val="สรุปราคา DB"/>
      <sheetName val="Chart DB"/>
      <sheetName val="DB_CORR"/>
      <sheetName val="DB_CORR V.2"/>
      <sheetName val="Pipe_Grout(ใส่จำนวนท่อ)"/>
    </sheetNames>
    <sheetDataSet>
      <sheetData sheetId="0">
        <row r="8">
          <cell r="F8">
            <v>0</v>
          </cell>
          <cell r="G8">
            <v>5000</v>
          </cell>
        </row>
        <row r="15">
          <cell r="F15">
            <v>290</v>
          </cell>
          <cell r="G15">
            <v>186</v>
          </cell>
        </row>
        <row r="17">
          <cell r="F17">
            <v>435</v>
          </cell>
          <cell r="G17">
            <v>216</v>
          </cell>
        </row>
        <row r="18">
          <cell r="F18">
            <v>277</v>
          </cell>
          <cell r="G18">
            <v>186</v>
          </cell>
        </row>
        <row r="19">
          <cell r="F19">
            <v>370</v>
          </cell>
          <cell r="G19">
            <v>186</v>
          </cell>
        </row>
        <row r="21">
          <cell r="F21">
            <v>627</v>
          </cell>
          <cell r="G21">
            <v>216</v>
          </cell>
        </row>
        <row r="25">
          <cell r="F25">
            <v>29.62</v>
          </cell>
          <cell r="G25">
            <v>2.64</v>
          </cell>
        </row>
        <row r="27">
          <cell r="F27">
            <v>28.88</v>
          </cell>
          <cell r="G27">
            <v>2.64</v>
          </cell>
        </row>
        <row r="28">
          <cell r="F28">
            <v>28.88</v>
          </cell>
          <cell r="G28">
            <v>2.64</v>
          </cell>
        </row>
        <row r="29">
          <cell r="F29">
            <v>28.88</v>
          </cell>
          <cell r="G29">
            <v>2.64</v>
          </cell>
        </row>
        <row r="30">
          <cell r="F30">
            <v>28.3</v>
          </cell>
          <cell r="G30">
            <v>2.64</v>
          </cell>
        </row>
        <row r="31">
          <cell r="F31">
            <v>28.1</v>
          </cell>
          <cell r="G31">
            <v>2.64</v>
          </cell>
        </row>
        <row r="32">
          <cell r="F32">
            <v>28.1</v>
          </cell>
          <cell r="G32">
            <v>2.64</v>
          </cell>
        </row>
        <row r="69">
          <cell r="G69">
            <v>15</v>
          </cell>
        </row>
        <row r="104">
          <cell r="G104">
            <v>594</v>
          </cell>
          <cell r="H104">
            <v>614</v>
          </cell>
        </row>
        <row r="105">
          <cell r="G105">
            <v>300</v>
          </cell>
          <cell r="H105">
            <v>2000</v>
          </cell>
        </row>
        <row r="130">
          <cell r="G130">
            <v>804</v>
          </cell>
          <cell r="H130">
            <v>3676</v>
          </cell>
        </row>
        <row r="146">
          <cell r="H146">
            <v>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ELL"/>
      <sheetName val="sum-sys"/>
      <sheetName val="DETAIL "/>
      <sheetName val="EXCLUDE"/>
      <sheetName val="VENDER"/>
      <sheetName val="DATA "/>
      <sheetName val="List"/>
      <sheetName val="Detail"/>
      <sheetName val="Sheet1_(2)"/>
      <sheetName val="DETAIL_"/>
      <sheetName val="DATA_"/>
      <sheetName val="Book 1 Summary"/>
      <sheetName val="Reque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"/>
      <sheetName val="ต้นทุน"/>
      <sheetName val="back"/>
    </sheetNames>
    <sheetDataSet>
      <sheetData sheetId="0" refreshError="1"/>
      <sheetData sheetId="1" refreshError="1">
        <row r="10">
          <cell r="F10">
            <v>153</v>
          </cell>
        </row>
        <row r="11">
          <cell r="E11">
            <v>210</v>
          </cell>
          <cell r="F11">
            <v>46</v>
          </cell>
        </row>
        <row r="12">
          <cell r="E12">
            <v>2430</v>
          </cell>
          <cell r="F12">
            <v>342</v>
          </cell>
        </row>
        <row r="13">
          <cell r="E13">
            <v>385</v>
          </cell>
          <cell r="F13">
            <v>137</v>
          </cell>
        </row>
        <row r="14">
          <cell r="E14">
            <v>19</v>
          </cell>
          <cell r="F14">
            <v>4</v>
          </cell>
        </row>
        <row r="15">
          <cell r="E15">
            <v>312</v>
          </cell>
          <cell r="F15">
            <v>100</v>
          </cell>
        </row>
        <row r="16">
          <cell r="E16">
            <v>400</v>
          </cell>
        </row>
        <row r="17">
          <cell r="E17">
            <v>2610</v>
          </cell>
          <cell r="F17">
            <v>205</v>
          </cell>
        </row>
        <row r="19">
          <cell r="F19">
            <v>25</v>
          </cell>
        </row>
        <row r="20">
          <cell r="F20">
            <v>62</v>
          </cell>
        </row>
        <row r="21">
          <cell r="F21">
            <v>133</v>
          </cell>
        </row>
        <row r="22">
          <cell r="F22">
            <v>50</v>
          </cell>
        </row>
      </sheetData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.6"/>
      <sheetName val="ปร.5(ก)"/>
      <sheetName val="ปร.5(ข)"/>
      <sheetName val="ปร.5(พ)"/>
      <sheetName val="ปร.4(ผังบริเวณ)"/>
      <sheetName val="ปร.4(ภูมิทัศน์)"/>
      <sheetName val="ปร.4(ข-ผัง)"/>
      <sheetName val="ปร.4(พ)"/>
      <sheetName val="เหตุผลฯ"/>
      <sheetName val="ปร.4(Struc-แฝด)"/>
      <sheetName val="ปร.4(Arch-แฝด)"/>
      <sheetName val="ปร.4(SAN-แฝด)"/>
      <sheetName val="ปร.4(EE-แฝด)"/>
      <sheetName val="ปร.4(ME-แฝด)"/>
      <sheetName val="ปร.4(LAN-แฝด)"/>
      <sheetName val="ปร.4(ข-แฝด)"/>
      <sheetName val="ปร.4(พ-แฝด)"/>
      <sheetName val="ปร.4(Struc-เดี่ยว)"/>
      <sheetName val="ปร.4(Arch-เดี่ยว)"/>
      <sheetName val="ปร.4(SAN-เดี่ยว)"/>
      <sheetName val="ปร.4(EE-เดี่ยว)"/>
      <sheetName val="ปร.4(ME-เดี่ยว)"/>
      <sheetName val="ปร.4(LAN-เดี่ยว)"/>
      <sheetName val="ปร.4(ข-เดี่ยว)"/>
      <sheetName val="ปร.4(พ-เดี่ยว)"/>
      <sheetName val="Blank BOQ"/>
      <sheetName val="ราคาเฟอร์"/>
      <sheetName val="วัสดุมวลรวม"/>
      <sheetName val="สืบราคา"/>
      <sheetName val="ประตูหน้าต่าง"/>
      <sheetName val="รั้ว+ช่องทิ้งขยะ+ประตู"/>
    </sheetNames>
    <sheetDataSet>
      <sheetData sheetId="0">
        <row r="22">
          <cell r="E22">
            <v>123481347.05226424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">
          <cell r="Q4">
            <v>10</v>
          </cell>
        </row>
        <row r="5">
          <cell r="Q5">
            <v>112</v>
          </cell>
        </row>
        <row r="6">
          <cell r="Q6">
            <v>426</v>
          </cell>
        </row>
        <row r="7">
          <cell r="Q7">
            <v>419</v>
          </cell>
        </row>
        <row r="8">
          <cell r="Q8">
            <v>4.4000000000000004</v>
          </cell>
        </row>
        <row r="9">
          <cell r="Q9">
            <v>3.6</v>
          </cell>
        </row>
        <row r="11">
          <cell r="Q11">
            <v>139</v>
          </cell>
        </row>
        <row r="12">
          <cell r="Q12">
            <v>91</v>
          </cell>
        </row>
        <row r="13">
          <cell r="Q13">
            <v>34</v>
          </cell>
        </row>
        <row r="14">
          <cell r="Q14">
            <v>35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ดัชนีราคา"/>
      <sheetName val="ไม้แบบ"/>
      <sheetName val="ขนาดบ่อ"/>
      <sheetName val="Sum"/>
      <sheetName val="NDV"/>
      <sheetName val="Unit Sub"/>
      <sheetName val="RMU"/>
      <sheetName val="OUT"/>
      <sheetName val="PDC"/>
      <sheetName val="MH"/>
      <sheetName val="สรุป HDD -ราคารวม"/>
      <sheetName val="สรุป HDD ราคาต่อเมตร"/>
      <sheetName val="HDD 1-6"/>
      <sheetName val="HDD 8-12"/>
      <sheetName val="ค่าแรง HDD"/>
      <sheetName val="Equi_HDD"/>
      <sheetName val="DB (กรอกจำนวนท่อ )"/>
      <sheetName val="DB BOQ"/>
      <sheetName val="สรุป DB"/>
      <sheetName val="สรุปราคา DB"/>
      <sheetName val="Chart DB"/>
      <sheetName val="PJ"/>
      <sheetName val="DB_CORR"/>
      <sheetName val="สรุปฐานข้อมูลราคาแผนก  กท"/>
    </sheetNames>
    <sheetDataSet>
      <sheetData sheetId="0" refreshError="1">
        <row r="24">
          <cell r="F24">
            <v>29.44</v>
          </cell>
          <cell r="G24">
            <v>2.64</v>
          </cell>
        </row>
        <row r="26">
          <cell r="F26">
            <v>28.74</v>
          </cell>
          <cell r="G26">
            <v>2.64</v>
          </cell>
        </row>
        <row r="40">
          <cell r="F40">
            <v>2430</v>
          </cell>
          <cell r="G40">
            <v>330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 Dwg"/>
      <sheetName val="cov-estimate"/>
      <sheetName val="cov-tender"/>
      <sheetName val="cov-contract"/>
      <sheetName val="cov-final AC"/>
      <sheetName val="cov-contract 2"/>
      <sheetName val="content"/>
      <sheetName val="divider"/>
      <sheetName val="cov_estimate"/>
      <sheetName val="สระน้ำหลัง BO"/>
      <sheetName val="สระน้ำ(ด้านทิศใต้อาคาร B)"/>
      <sheetName val="ราคาF6"/>
      <sheetName val="DETAIL "/>
      <sheetName val="Package 3(Concourse)"/>
      <sheetName val="Package2 (MTB)"/>
      <sheetName val="Central Plant"/>
      <sheetName val="Comparison"/>
      <sheetName val="Q3-13 "/>
      <sheetName val="C-LOAD(L-FACTORY.)"/>
      <sheetName val="List"/>
      <sheetName val="Update"/>
      <sheetName val="SOR"/>
      <sheetName val="Cost Data"/>
      <sheetName val="Q2-55"/>
      <sheetName val="Q3-55"/>
      <sheetName val="Q4-55"/>
      <sheetName val="Q1-13"/>
      <sheetName val="8 consume"/>
      <sheetName val="Breakdown"/>
      <sheetName val="1 Labour"/>
      <sheetName val="2 staff"/>
      <sheetName val="6 - Misc. EP"/>
      <sheetName val="boq"/>
      <sheetName val="data-Hilton"/>
      <sheetName val="SH-A"/>
      <sheetName val="SH-B"/>
      <sheetName val="SH-D"/>
      <sheetName val="SH-E"/>
      <sheetName val="SH-F"/>
      <sheetName val="SH-G"/>
      <sheetName val="SH-C"/>
      <sheetName val="CC1"/>
      <sheetName val="CC2"/>
      <sheetName val="CC3"/>
      <sheetName val="CC4"/>
      <sheetName val="CC5"/>
      <sheetName val="CC6"/>
      <sheetName val="CC7"/>
      <sheetName val="CC8"/>
      <sheetName val="CC9"/>
      <sheetName val="1.1.1Gen"/>
      <sheetName val="1.1.2vehicle"/>
      <sheetName val="1.1.3Demobilize"/>
      <sheetName val="1.2Traffic"/>
      <sheetName val="1.3Envi"/>
      <sheetName val="1.4.1Test"/>
      <sheetName val="1.4.2Report"/>
      <sheetName val="2.1MainLine"/>
      <sheetName val="2.2Station"/>
      <sheetName val="4.1.1Pile"/>
      <sheetName val="4.1.2TBlock"/>
      <sheetName val="4.2Pier"/>
      <sheetName val="4.3Portal"/>
      <sheetName val="4.4Pad"/>
      <sheetName val="5.2.1Produce"/>
      <sheetName val="5.2.2Install"/>
      <sheetName val="5.3AR"/>
      <sheetName val="5.4E&amp;M"/>
      <sheetName val="6.1Yard"/>
      <sheetName val="6.2.1Pile"/>
      <sheetName val="6.2.2Pile Cap"/>
      <sheetName val="6.3.1Pier"/>
      <sheetName val="6.3.2XBeam"/>
      <sheetName val="6.3.3I-Girder"/>
      <sheetName val="6.4.1Roof"/>
      <sheetName val="6.4.2Stair"/>
      <sheetName val="6.4.3Slab"/>
      <sheetName val="Cov_Dwg"/>
      <sheetName val="cov-final_AC"/>
      <sheetName val="cov-contract_2"/>
      <sheetName val="สระน้ำหลัง_BO"/>
      <sheetName val="สระน้ำ(ด้านทิศใต้อาคาร_B)"/>
      <sheetName val="7-consume"/>
      <sheetName val="6-Equipment"/>
      <sheetName val="4-Local transport"/>
      <sheetName val="3 - Material"/>
      <sheetName val="Backup"/>
      <sheetName val="Sum"/>
      <sheetName val="MASTER"/>
      <sheetName val="AC"/>
    </sheetNames>
    <sheetDataSet>
      <sheetData sheetId="0"/>
      <sheetData sheetId="1">
        <row r="4">
          <cell r="E4" t="str">
            <v>COST COMMENTARY REPORT</v>
          </cell>
        </row>
        <row r="9">
          <cell r="E9" t="str">
            <v>on</v>
          </cell>
        </row>
        <row r="14">
          <cell r="E14" t="str">
            <v>GAYSORN PLAZA RENOVATION</v>
          </cell>
        </row>
        <row r="17">
          <cell r="E17" t="str">
            <v xml:space="preserve"> </v>
          </cell>
        </row>
        <row r="20">
          <cell r="E20" t="str">
            <v>for</v>
          </cell>
        </row>
        <row r="25">
          <cell r="E25" t="str">
            <v>HONG KONG LAND</v>
          </cell>
        </row>
        <row r="31">
          <cell r="E31" t="str">
            <v>9 March 2001</v>
          </cell>
        </row>
        <row r="35">
          <cell r="E35" t="str">
            <v xml:space="preserve"> </v>
          </cell>
        </row>
        <row r="36">
          <cell r="E36" t="str">
            <v>RIDER HUNT LEVETT &amp; BAILEY (THAILAND) LTD.</v>
          </cell>
        </row>
        <row r="37">
          <cell r="E37" t="str">
            <v>PITAK COURT, HOUSE NO. 29</v>
          </cell>
        </row>
        <row r="38">
          <cell r="E38" t="str">
            <v>43 SOI SATHORN 1, SOUTH SATHORN ROAD</v>
          </cell>
        </row>
        <row r="39">
          <cell r="E39" t="str">
            <v>TUNGMAHAMEAK, SATHORN, BANGKOK 10120 THAILAND</v>
          </cell>
        </row>
        <row r="41">
          <cell r="E41" t="str">
            <v>Tel: 286-0196-7          Fax: 286-0198</v>
          </cell>
        </row>
        <row r="44">
          <cell r="F44" t="str">
            <v>Ref. QS/W/181</v>
          </cell>
        </row>
        <row r="45">
          <cell r="E45" t="str">
            <v xml:space="preserve"> </v>
          </cell>
          <cell r="F45" t="str">
            <v>E/0102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ใบสรุปราคา EE"/>
      <sheetName val="sum(อาคารหลัก A)"/>
      <sheetName val="อาคารหลัก A"/>
      <sheetName val="sum(อาคารจอดรถ A)"/>
      <sheetName val="อาคารจอดรถ A"/>
      <sheetName val="CABLE"/>
      <sheetName val="RACK WAY"/>
      <sheetName val="ใบสรุปราคา_EE"/>
      <sheetName val="sum(อาคารหลัก_A)"/>
      <sheetName val="อาคารหลัก_A"/>
      <sheetName val="sum(อาคารจอดรถ_A)"/>
      <sheetName val="อาคารจอดรถ_A"/>
      <sheetName val="RACK_WAY"/>
      <sheetName val="ใบสรุปราคา_EE2"/>
      <sheetName val="sum(อาคารหลัก_A)2"/>
      <sheetName val="อาคารหลัก_A2"/>
      <sheetName val="sum(อาคารจอดรถ_A)2"/>
      <sheetName val="อาคารจอดรถ_A2"/>
      <sheetName val="RACK_WAY2"/>
      <sheetName val="ใบสรุปราคา_EE1"/>
      <sheetName val="sum(อาคารหลัก_A)1"/>
      <sheetName val="อาคารหลัก_A1"/>
      <sheetName val="sum(อาคารจอดรถ_A)1"/>
      <sheetName val="อาคารจอดรถ_A1"/>
      <sheetName val="RACK_WAY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GF"/>
      <sheetName val="2nd"/>
      <sheetName val="3rd-9th"/>
      <sheetName val="Deck-Roof"/>
      <sheetName val="Guard  hou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 F อาคาร"/>
      <sheetName val="Factor F งาน DB."/>
      <sheetName val="Check F"/>
      <sheetName val="ข้อมูลงานและราคา"/>
      <sheetName val="สรุปประมาณการ"/>
      <sheetName val="ประมาณการ"/>
      <sheetName val="สรุปรายการเสนอราคา"/>
      <sheetName val="รายการเสนอราคา"/>
    </sheetNames>
    <sheetDataSet>
      <sheetData sheetId="0"/>
      <sheetData sheetId="1"/>
      <sheetData sheetId="2"/>
      <sheetData sheetId="3">
        <row r="3">
          <cell r="A3" t="str">
            <v>a</v>
          </cell>
          <cell r="B3" t="str">
            <v>อื่นๆ</v>
          </cell>
          <cell r="C3" t="str">
            <v xml:space="preserve"> </v>
          </cell>
          <cell r="D3">
            <v>0</v>
          </cell>
          <cell r="E3">
            <v>0</v>
          </cell>
          <cell r="F3" t="str">
            <v>สำหรับบรรทัดว่างๆ</v>
          </cell>
        </row>
        <row r="4">
          <cell r="B4" t="str">
            <v>ค่าใช้จ่ายตามเงื่อนไขและตามความจำเป็น</v>
          </cell>
        </row>
        <row r="5">
          <cell r="A5" t="str">
            <v>A-001</v>
          </cell>
          <cell r="B5" t="str">
            <v>การจัดสร้างสำนักงานสนาม สำหรับผู้ว่าจ้างและผู้ควบคุมงาน</v>
          </cell>
          <cell r="C5" t="str">
            <v>รายการ</v>
          </cell>
          <cell r="D5">
            <v>120000</v>
          </cell>
          <cell r="E5">
            <v>0</v>
          </cell>
        </row>
        <row r="6">
          <cell r="A6" t="str">
            <v>A-002</v>
          </cell>
          <cell r="B6" t="str">
            <v>การทำระบบป้องกันฝุ่นตามข้อบังคับ</v>
          </cell>
          <cell r="C6" t="str">
            <v>รายการ</v>
          </cell>
          <cell r="D6">
            <v>50000</v>
          </cell>
          <cell r="E6">
            <v>0</v>
          </cell>
        </row>
        <row r="7">
          <cell r="A7" t="str">
            <v>A-003</v>
          </cell>
          <cell r="B7" t="str">
            <v>การทำระบบป้องกันดินพัง</v>
          </cell>
          <cell r="C7" t="str">
            <v>รายการ</v>
          </cell>
          <cell r="D7">
            <v>1450000</v>
          </cell>
          <cell r="E7">
            <v>0</v>
          </cell>
        </row>
        <row r="8">
          <cell r="A8" t="str">
            <v>A-004</v>
          </cell>
          <cell r="B8" t="str">
            <v>ค่าใช้จ่ายสำหรับอุปกรณ์เครื่องจักรกลพิเศษในการก่อสร้าง</v>
          </cell>
          <cell r="C8" t="str">
            <v>รายการ</v>
          </cell>
          <cell r="D8">
            <v>1500000</v>
          </cell>
          <cell r="E8">
            <v>0</v>
          </cell>
        </row>
        <row r="9">
          <cell r="A9" t="str">
            <v>A-005</v>
          </cell>
          <cell r="B9" t="str">
            <v>ค่าใช้จ่ายในกรรมวิธีป้องกันชีวิตและทรัพย์สินของบุคคลที่ 3</v>
          </cell>
          <cell r="C9" t="str">
            <v>รายการ</v>
          </cell>
          <cell r="D9">
            <v>30000</v>
          </cell>
          <cell r="E9">
            <v>0</v>
          </cell>
        </row>
        <row r="10">
          <cell r="A10" t="str">
            <v>A-006</v>
          </cell>
          <cell r="B10" t="str">
            <v>ค่าใช้จ่ายการป้องกันอุบัติภัย</v>
          </cell>
          <cell r="C10" t="str">
            <v>รายการ</v>
          </cell>
          <cell r="D10">
            <v>80000</v>
          </cell>
          <cell r="E10">
            <v>0</v>
          </cell>
        </row>
        <row r="11">
          <cell r="A11" t="str">
            <v>A-007</v>
          </cell>
          <cell r="B11" t="str">
            <v xml:space="preserve"> ปักผัง</v>
          </cell>
          <cell r="C11" t="str">
            <v>รายการ</v>
          </cell>
          <cell r="D11">
            <v>30000</v>
          </cell>
        </row>
        <row r="12">
          <cell r="A12" t="str">
            <v>A-008</v>
          </cell>
          <cell r="B12" t="str">
            <v>งานถมที่ดิน</v>
          </cell>
          <cell r="C12" t="str">
            <v>ลบ.ม.</v>
          </cell>
        </row>
        <row r="13">
          <cell r="A13" t="str">
            <v>A-009</v>
          </cell>
          <cell r="B13" t="str">
            <v>รื้อถอนฐานอุปกรณ์ต่างๆ กีดขวางแนวเขตก่อสร้างอาคาร</v>
          </cell>
          <cell r="C13" t="str">
            <v>รายการ</v>
          </cell>
          <cell r="D13">
            <v>149500</v>
          </cell>
        </row>
        <row r="14">
          <cell r="A14" t="str">
            <v>A-010</v>
          </cell>
          <cell r="B14" t="str">
            <v>ค่าดำเนินการขอติดตั้งมาตรวัดและใช้น้ำประปาประเภทถาวร ขนาด 3/4 นิ้ว</v>
          </cell>
          <cell r="C14" t="str">
            <v>รายการ</v>
          </cell>
          <cell r="D14">
            <v>9000</v>
          </cell>
        </row>
        <row r="15">
          <cell r="A15" t="str">
            <v>A-011</v>
          </cell>
          <cell r="B15" t="str">
            <v>ค่าดำเนินการขอใช้โทรศัพท์ จำนวน 2 เลขหมาย</v>
          </cell>
          <cell r="C15" t="str">
            <v>รายการ</v>
          </cell>
          <cell r="D15">
            <v>1000</v>
          </cell>
        </row>
        <row r="16">
          <cell r="B16" t="str">
            <v>งานเครื่องจักรกล</v>
          </cell>
        </row>
        <row r="17">
          <cell r="A17" t="str">
            <v>B-001</v>
          </cell>
          <cell r="B17" t="str">
            <v>เครื่องลมพร้อมหัวสกัด</v>
          </cell>
          <cell r="C17" t="str">
            <v>วัน</v>
          </cell>
          <cell r="D17">
            <v>1000</v>
          </cell>
          <cell r="E17">
            <v>0</v>
          </cell>
        </row>
        <row r="18">
          <cell r="A18" t="str">
            <v>B-002</v>
          </cell>
          <cell r="B18" t="str">
            <v>รถแบคโฮ PC 120</v>
          </cell>
          <cell r="C18" t="str">
            <v>วัน</v>
          </cell>
          <cell r="D18">
            <v>5000</v>
          </cell>
          <cell r="E18">
            <v>0</v>
          </cell>
        </row>
        <row r="19">
          <cell r="A19" t="str">
            <v>B-003</v>
          </cell>
          <cell r="B19" t="str">
            <v>รถแบคโฮ PC 200</v>
          </cell>
          <cell r="C19" t="str">
            <v>วัน</v>
          </cell>
          <cell r="D19">
            <v>7000</v>
          </cell>
          <cell r="E19">
            <v>0</v>
          </cell>
        </row>
        <row r="20">
          <cell r="A20" t="str">
            <v>B-004</v>
          </cell>
          <cell r="B20" t="str">
            <v>รถแบคโฮ PC 400</v>
          </cell>
          <cell r="C20" t="str">
            <v>วัน</v>
          </cell>
          <cell r="D20">
            <v>10000</v>
          </cell>
          <cell r="E20">
            <v>0</v>
          </cell>
        </row>
        <row r="21">
          <cell r="A21" t="str">
            <v>B-005</v>
          </cell>
          <cell r="B21" t="str">
            <v>รถขนย้ายเครื่องจักรกล</v>
          </cell>
          <cell r="C21" t="str">
            <v>เที่ยว</v>
          </cell>
          <cell r="D21">
            <v>2500</v>
          </cell>
          <cell r="E21">
            <v>0</v>
          </cell>
        </row>
        <row r="22">
          <cell r="A22" t="str">
            <v>B-006</v>
          </cell>
          <cell r="B22" t="str">
            <v>รถขนวัสดุทิ้ง</v>
          </cell>
          <cell r="C22" t="str">
            <v>เที่ยว</v>
          </cell>
          <cell r="D22">
            <v>1000</v>
          </cell>
          <cell r="E22">
            <v>0</v>
          </cell>
        </row>
        <row r="24">
          <cell r="B24" t="str">
            <v>งานเสาเข็มและโครงสร้างสำเร็จรูป</v>
          </cell>
        </row>
        <row r="25">
          <cell r="A25" t="str">
            <v>C-001</v>
          </cell>
          <cell r="B25" t="str">
            <v xml:space="preserve"> เสาเข็ม คสล.หกเหลี่ยม 0.15x2.00 ม.</v>
          </cell>
          <cell r="C25" t="str">
            <v>ต้น</v>
          </cell>
          <cell r="D25">
            <v>120</v>
          </cell>
          <cell r="E25">
            <v>50</v>
          </cell>
        </row>
        <row r="26">
          <cell r="A26" t="str">
            <v>C-002</v>
          </cell>
          <cell r="B26" t="str">
            <v xml:space="preserve"> เสาเข็ม คสล.หกเหลี่ยม 0.15x4.00 ม.</v>
          </cell>
          <cell r="C26" t="str">
            <v>ต้น</v>
          </cell>
          <cell r="D26">
            <v>240</v>
          </cell>
          <cell r="E26">
            <v>100</v>
          </cell>
        </row>
        <row r="27">
          <cell r="A27" t="str">
            <v>C-003</v>
          </cell>
          <cell r="B27" t="str">
            <v>เสาเข็มสี่เหลี่ยม  0.10x0.10 x 2.00 ม.</v>
          </cell>
          <cell r="C27" t="str">
            <v>ต้น</v>
          </cell>
          <cell r="D27">
            <v>120</v>
          </cell>
          <cell r="E27">
            <v>50</v>
          </cell>
        </row>
        <row r="28">
          <cell r="A28" t="str">
            <v>C-004</v>
          </cell>
          <cell r="B28" t="str">
            <v xml:space="preserve"> เสาเข็ม คสล. 6"x6.00 ม.</v>
          </cell>
          <cell r="C28" t="str">
            <v>ต้น</v>
          </cell>
          <cell r="D28">
            <v>450</v>
          </cell>
          <cell r="E28">
            <v>200</v>
          </cell>
        </row>
        <row r="29">
          <cell r="A29" t="str">
            <v>C-005</v>
          </cell>
          <cell r="B29" t="str">
            <v>เสาเข็มสี่เหลี่ยม คอร. 0.18x0.18 x 6.00 ม.</v>
          </cell>
          <cell r="C29" t="str">
            <v>ต้น</v>
          </cell>
          <cell r="D29">
            <v>700</v>
          </cell>
          <cell r="E29">
            <v>120</v>
          </cell>
        </row>
        <row r="30">
          <cell r="A30" t="str">
            <v>C-006</v>
          </cell>
          <cell r="B30" t="str">
            <v>เสาเข็ม I  0.30x0.30 x 10.00 ม.</v>
          </cell>
          <cell r="C30" t="str">
            <v>ต้น</v>
          </cell>
        </row>
        <row r="31">
          <cell r="A31" t="str">
            <v>C-007</v>
          </cell>
          <cell r="B31" t="str">
            <v>เสาเข็ม คอร. Spun 0.40 x ( 8.50 x 8.50) ม.</v>
          </cell>
          <cell r="C31" t="str">
            <v>ต้น</v>
          </cell>
        </row>
        <row r="32">
          <cell r="A32" t="str">
            <v>C-008</v>
          </cell>
          <cell r="B32" t="str">
            <v>เสาเข็มเจาะ 0.35 ม .x 21.00 ม. ชนิดแห้ง</v>
          </cell>
          <cell r="C32" t="str">
            <v>ต้น</v>
          </cell>
        </row>
        <row r="33">
          <cell r="A33" t="str">
            <v>C-009</v>
          </cell>
          <cell r="B33" t="str">
            <v>เสาเข็มเจาะ 0.60 ม .x 21.00 ม. ชนิดแห้ง</v>
          </cell>
          <cell r="C33" t="str">
            <v>ต้น</v>
          </cell>
          <cell r="D33">
            <v>25000</v>
          </cell>
          <cell r="E33">
            <v>0</v>
          </cell>
        </row>
        <row r="34">
          <cell r="A34" t="str">
            <v>C-010</v>
          </cell>
          <cell r="B34" t="str">
            <v>เสาเข็มเจาะ 0.60 ม .x 23.00 ม. ชนิดแห้ง</v>
          </cell>
          <cell r="C34" t="str">
            <v>ต้น</v>
          </cell>
          <cell r="D34">
            <v>27000</v>
          </cell>
          <cell r="E34">
            <v>0</v>
          </cell>
        </row>
        <row r="35">
          <cell r="A35" t="str">
            <v>C-011</v>
          </cell>
          <cell r="B35" t="str">
            <v>เสาเข็มเจาะ 0.80 ม .x 35.00 ม. ชนิดเปียก</v>
          </cell>
          <cell r="C35" t="str">
            <v>ต้น</v>
          </cell>
          <cell r="D35">
            <v>95000</v>
          </cell>
          <cell r="E35">
            <v>0</v>
          </cell>
        </row>
        <row r="36">
          <cell r="A36" t="str">
            <v>C-012</v>
          </cell>
          <cell r="B36" t="str">
            <v>ตัดหัวเสาเข็มขนาด 0.60 ม.</v>
          </cell>
          <cell r="C36" t="str">
            <v>ต้น</v>
          </cell>
          <cell r="D36">
            <v>0</v>
          </cell>
          <cell r="E36">
            <v>500</v>
          </cell>
        </row>
        <row r="37">
          <cell r="A37" t="str">
            <v>C-013</v>
          </cell>
          <cell r="B37" t="str">
            <v>ตัดหัวเสาเข็มขนาด 0.80 ม.</v>
          </cell>
          <cell r="C37" t="str">
            <v>ต้น</v>
          </cell>
          <cell r="D37">
            <v>0</v>
          </cell>
          <cell r="E37">
            <v>1200</v>
          </cell>
        </row>
        <row r="38">
          <cell r="A38" t="str">
            <v>C-014</v>
          </cell>
          <cell r="B38" t="str">
            <v>ทดสอบเสาเข็ม  (Seicamic  LOAD  TEST)</v>
          </cell>
          <cell r="C38" t="str">
            <v>ต้น</v>
          </cell>
          <cell r="D38">
            <v>0</v>
          </cell>
          <cell r="E38">
            <v>300</v>
          </cell>
        </row>
        <row r="39">
          <cell r="A39" t="str">
            <v>C-015</v>
          </cell>
          <cell r="B39" t="str">
            <v>ทดสอบเสาเข็ม  (DYNAMIC  LOAD  TEST)</v>
          </cell>
          <cell r="C39" t="str">
            <v>ต้น</v>
          </cell>
          <cell r="D39">
            <v>0</v>
          </cell>
          <cell r="E39">
            <v>18000</v>
          </cell>
        </row>
        <row r="40">
          <cell r="A40" t="str">
            <v>C-016</v>
          </cell>
          <cell r="B40" t="str">
            <v>ทดสอบความหนาแน่นไม่น้อยกว่า 95 %ตามมาตรฐาน MODIFY AASHO.</v>
          </cell>
          <cell r="C40" t="str">
            <v>รายการ</v>
          </cell>
          <cell r="D40">
            <v>5000</v>
          </cell>
          <cell r="E40">
            <v>0</v>
          </cell>
        </row>
        <row r="41">
          <cell r="A41" t="str">
            <v>C-017</v>
          </cell>
          <cell r="B41" t="str">
            <v>แผง คสล.ขนาด 0.50x0.82x0.09 m.</v>
          </cell>
          <cell r="C41" t="str">
            <v>แผง</v>
          </cell>
          <cell r="D41">
            <v>220</v>
          </cell>
          <cell r="E41">
            <v>15</v>
          </cell>
        </row>
        <row r="44">
          <cell r="B44" t="str">
            <v>งานโครงสร้าง</v>
          </cell>
        </row>
        <row r="45">
          <cell r="A45" t="str">
            <v>D-001</v>
          </cell>
          <cell r="B45" t="str">
            <v>ขุดดิน</v>
          </cell>
          <cell r="C45" t="str">
            <v>ลบ.ม.</v>
          </cell>
          <cell r="E45">
            <v>60</v>
          </cell>
        </row>
        <row r="46">
          <cell r="A46" t="str">
            <v>D-002</v>
          </cell>
          <cell r="B46" t="str">
            <v>ทรายถม</v>
          </cell>
          <cell r="C46" t="str">
            <v>ลบ.ม.</v>
          </cell>
          <cell r="D46">
            <v>250</v>
          </cell>
          <cell r="E46">
            <v>60</v>
          </cell>
        </row>
        <row r="47">
          <cell r="A47" t="str">
            <v>D-003</v>
          </cell>
          <cell r="B47" t="str">
            <v>ทรายถมบดอัดแน่น</v>
          </cell>
          <cell r="C47" t="str">
            <v>ลบ.ม.</v>
          </cell>
          <cell r="D47">
            <v>250</v>
          </cell>
          <cell r="E47">
            <v>60</v>
          </cell>
        </row>
        <row r="48">
          <cell r="A48" t="str">
            <v>D-004</v>
          </cell>
          <cell r="B48" t="str">
            <v>หินคลุกบดอัดแน่น</v>
          </cell>
          <cell r="C48" t="str">
            <v>ลบ.ม.</v>
          </cell>
          <cell r="D48">
            <v>280</v>
          </cell>
          <cell r="E48">
            <v>60</v>
          </cell>
        </row>
        <row r="49">
          <cell r="A49" t="str">
            <v>D-005</v>
          </cell>
          <cell r="B49" t="str">
            <v>ทรายหยาบอัดแน่น</v>
          </cell>
          <cell r="C49" t="str">
            <v>ลบ.ม.</v>
          </cell>
          <cell r="D49">
            <v>330</v>
          </cell>
          <cell r="E49">
            <v>60</v>
          </cell>
        </row>
        <row r="50">
          <cell r="A50" t="str">
            <v>D-006</v>
          </cell>
          <cell r="B50" t="str">
            <v>คอนกรีตหยาบ</v>
          </cell>
          <cell r="C50" t="str">
            <v>ลบ.ม.</v>
          </cell>
          <cell r="D50">
            <v>2200</v>
          </cell>
          <cell r="E50">
            <v>300</v>
          </cell>
        </row>
        <row r="51">
          <cell r="A51" t="str">
            <v>D-007</v>
          </cell>
          <cell r="B51" t="str">
            <v>คอนกรีตโครงสร้าง  240  KSC.</v>
          </cell>
          <cell r="C51" t="str">
            <v>ลบ.ม.</v>
          </cell>
          <cell r="D51">
            <v>2500</v>
          </cell>
          <cell r="E51">
            <v>300</v>
          </cell>
        </row>
        <row r="52">
          <cell r="A52" t="str">
            <v>D-008</v>
          </cell>
          <cell r="B52" t="str">
            <v>ไม้แบบ</v>
          </cell>
          <cell r="C52" t="str">
            <v>ตร.ม.</v>
          </cell>
          <cell r="D52">
            <v>250</v>
          </cell>
          <cell r="E52">
            <v>100</v>
          </cell>
        </row>
        <row r="53">
          <cell r="A53" t="str">
            <v>D-009</v>
          </cell>
          <cell r="B53" t="str">
            <v>เหล็กเส้นกลม 6 มม.</v>
          </cell>
          <cell r="C53" t="str">
            <v>กก.</v>
          </cell>
          <cell r="D53">
            <v>21</v>
          </cell>
          <cell r="E53">
            <v>3</v>
          </cell>
        </row>
        <row r="54">
          <cell r="A54" t="str">
            <v>D-010</v>
          </cell>
          <cell r="B54" t="str">
            <v>เหล็กเส้นกลม 9 มม.</v>
          </cell>
          <cell r="C54" t="str">
            <v>กก.</v>
          </cell>
          <cell r="D54">
            <v>21</v>
          </cell>
          <cell r="E54">
            <v>3</v>
          </cell>
        </row>
        <row r="55">
          <cell r="A55" t="str">
            <v>D-011</v>
          </cell>
          <cell r="B55" t="str">
            <v>เหล็กเส้นกลม 12 มม.</v>
          </cell>
          <cell r="C55" t="str">
            <v>กก.</v>
          </cell>
          <cell r="D55">
            <v>21</v>
          </cell>
          <cell r="E55">
            <v>3</v>
          </cell>
        </row>
        <row r="56">
          <cell r="A56" t="str">
            <v>D-012</v>
          </cell>
          <cell r="B56" t="str">
            <v>เหล็กเส้นกลม 15 มม.</v>
          </cell>
          <cell r="C56" t="str">
            <v>กก.</v>
          </cell>
          <cell r="D56">
            <v>21</v>
          </cell>
          <cell r="E56">
            <v>3</v>
          </cell>
        </row>
        <row r="57">
          <cell r="A57" t="str">
            <v>D-013</v>
          </cell>
          <cell r="B57" t="str">
            <v>เหล็กเส้นกลม 19 มม.</v>
          </cell>
          <cell r="C57" t="str">
            <v>กก.</v>
          </cell>
          <cell r="D57">
            <v>21</v>
          </cell>
          <cell r="E57">
            <v>3</v>
          </cell>
        </row>
        <row r="58">
          <cell r="A58" t="str">
            <v>D-014</v>
          </cell>
          <cell r="B58" t="str">
            <v>เหล็กเส้นกลม 25 มม.</v>
          </cell>
          <cell r="C58" t="str">
            <v>กก.</v>
          </cell>
          <cell r="D58">
            <v>21</v>
          </cell>
          <cell r="E58">
            <v>3</v>
          </cell>
        </row>
        <row r="59">
          <cell r="A59" t="str">
            <v>D-015</v>
          </cell>
          <cell r="B59" t="str">
            <v>เหล็กข้ออ้อย 12 มม.</v>
          </cell>
          <cell r="C59" t="str">
            <v>กก.</v>
          </cell>
          <cell r="D59">
            <v>21</v>
          </cell>
          <cell r="E59">
            <v>3</v>
          </cell>
        </row>
        <row r="60">
          <cell r="A60" t="str">
            <v>D-016</v>
          </cell>
          <cell r="B60" t="str">
            <v>เหล็กข้ออ้อย 16 มม.</v>
          </cell>
          <cell r="C60" t="str">
            <v>กก.</v>
          </cell>
          <cell r="D60">
            <v>21</v>
          </cell>
          <cell r="E60">
            <v>3</v>
          </cell>
        </row>
        <row r="61">
          <cell r="A61" t="str">
            <v>D-017</v>
          </cell>
          <cell r="B61" t="str">
            <v>เหล็กข้ออ้อย 20 มม.</v>
          </cell>
          <cell r="C61" t="str">
            <v>กก.</v>
          </cell>
          <cell r="D61">
            <v>21</v>
          </cell>
          <cell r="E61">
            <v>3</v>
          </cell>
        </row>
        <row r="62">
          <cell r="A62" t="str">
            <v>D-018</v>
          </cell>
          <cell r="B62" t="str">
            <v>เหล็กข้ออ้อย 25 มม.</v>
          </cell>
          <cell r="C62" t="str">
            <v>กก.</v>
          </cell>
          <cell r="D62">
            <v>21</v>
          </cell>
          <cell r="E62">
            <v>3</v>
          </cell>
        </row>
        <row r="63">
          <cell r="A63" t="str">
            <v>D-019</v>
          </cell>
          <cell r="B63" t="str">
            <v>เหล็กข้ออ้อย 28 มม.</v>
          </cell>
          <cell r="C63" t="str">
            <v>กก.</v>
          </cell>
          <cell r="D63">
            <v>21</v>
          </cell>
          <cell r="E63">
            <v>3</v>
          </cell>
        </row>
        <row r="64">
          <cell r="A64" t="str">
            <v>D-020</v>
          </cell>
          <cell r="B64" t="str">
            <v>ลวดผูกเหล็ก</v>
          </cell>
          <cell r="C64" t="str">
            <v>กก.</v>
          </cell>
          <cell r="D64">
            <v>40</v>
          </cell>
          <cell r="E64">
            <v>0</v>
          </cell>
        </row>
        <row r="65">
          <cell r="A65" t="str">
            <v>D-021</v>
          </cell>
          <cell r="B65" t="str">
            <v>ตะปู</v>
          </cell>
          <cell r="C65" t="str">
            <v>กก.</v>
          </cell>
          <cell r="D65">
            <v>40</v>
          </cell>
          <cell r="E65">
            <v>0</v>
          </cell>
        </row>
        <row r="70">
          <cell r="B70" t="str">
            <v>งานพื้น</v>
          </cell>
        </row>
        <row r="71">
          <cell r="A71" t="str">
            <v>E-001</v>
          </cell>
          <cell r="B71" t="str">
            <v>สกัดพื้นคอนกรีตเดิม ขนาด 1.50 x 36.00 ม. ลึก 0.05 ม.</v>
          </cell>
          <cell r="C71" t="str">
            <v>ตร.ม.</v>
          </cell>
          <cell r="D71">
            <v>0</v>
          </cell>
          <cell r="E71">
            <v>100</v>
          </cell>
        </row>
        <row r="72">
          <cell r="A72" t="str">
            <v>E-002</v>
          </cell>
          <cell r="B72" t="str">
            <v>พื้นโรยหิน  No. 2</v>
          </cell>
          <cell r="C72" t="str">
            <v>ลบ.ม.</v>
          </cell>
          <cell r="D72">
            <v>350</v>
          </cell>
          <cell r="E72">
            <v>60</v>
          </cell>
        </row>
        <row r="73">
          <cell r="A73" t="str">
            <v>E-003</v>
          </cell>
          <cell r="B73" t="str">
            <v>ถนนแอสฟัสท์ หนา 0.07 ม.</v>
          </cell>
          <cell r="C73" t="str">
            <v>ตร.ม.</v>
          </cell>
          <cell r="D73">
            <v>200</v>
          </cell>
          <cell r="E73">
            <v>100</v>
          </cell>
        </row>
        <row r="74">
          <cell r="A74" t="str">
            <v>E-004</v>
          </cell>
          <cell r="B74" t="str">
            <v>ถนนแอสฟัสท์ หนา 0.10 ม.</v>
          </cell>
          <cell r="C74" t="str">
            <v>ตร.ม.</v>
          </cell>
        </row>
        <row r="75">
          <cell r="A75" t="str">
            <v>E-005</v>
          </cell>
          <cell r="B75" t="str">
            <v>เทคอนกรีต Topping หนา 0.05 ม.</v>
          </cell>
          <cell r="C75" t="str">
            <v>ตร.ม.</v>
          </cell>
          <cell r="D75">
            <v>120</v>
          </cell>
          <cell r="E75">
            <v>100</v>
          </cell>
        </row>
        <row r="76">
          <cell r="A76" t="str">
            <v>E-006</v>
          </cell>
          <cell r="B76" t="str">
            <v>เทคอนกรีต Topping หนา 0.07 ม.</v>
          </cell>
          <cell r="C76" t="str">
            <v>ตร.ม.</v>
          </cell>
          <cell r="D76">
            <v>140</v>
          </cell>
          <cell r="E76">
            <v>20</v>
          </cell>
        </row>
        <row r="77">
          <cell r="A77" t="str">
            <v>E-007</v>
          </cell>
          <cell r="B77" t="str">
            <v>ถนน คสล.หนา 0.20 ม.</v>
          </cell>
          <cell r="C77" t="str">
            <v>ตร.ม.</v>
          </cell>
          <cell r="D77">
            <v>800</v>
          </cell>
          <cell r="E77">
            <v>240</v>
          </cell>
        </row>
        <row r="78">
          <cell r="A78" t="str">
            <v>E-008</v>
          </cell>
          <cell r="B78" t="str">
            <v>ซ่อมสนามหญ้าบริเวณสนามเด็กเล่น</v>
          </cell>
          <cell r="C78" t="str">
            <v>ตร.ม.</v>
          </cell>
          <cell r="D78">
            <v>20</v>
          </cell>
          <cell r="E78">
            <v>20</v>
          </cell>
        </row>
        <row r="79">
          <cell r="A79" t="str">
            <v>E-009</v>
          </cell>
          <cell r="B79" t="str">
            <v>พื้นผิว Paving Block</v>
          </cell>
          <cell r="C79" t="str">
            <v>ตร.ม.</v>
          </cell>
          <cell r="D79">
            <v>570</v>
          </cell>
          <cell r="E79">
            <v>70</v>
          </cell>
        </row>
        <row r="80">
          <cell r="A80" t="str">
            <v>E-010</v>
          </cell>
          <cell r="B80" t="str">
            <v xml:space="preserve">พื้นผิวขัดมัน  </v>
          </cell>
          <cell r="C80" t="str">
            <v>ตร.ม.</v>
          </cell>
          <cell r="D80">
            <v>60</v>
          </cell>
          <cell r="E80">
            <v>60</v>
          </cell>
        </row>
        <row r="81">
          <cell r="A81" t="str">
            <v>E-011</v>
          </cell>
          <cell r="B81" t="str">
            <v>พื้นกระเบืองยาง 8"x8"x2 มม.</v>
          </cell>
          <cell r="C81" t="str">
            <v>ตร.ม.</v>
          </cell>
          <cell r="D81">
            <v>200</v>
          </cell>
          <cell r="E81">
            <v>50</v>
          </cell>
        </row>
        <row r="82">
          <cell r="A82" t="str">
            <v>E-012</v>
          </cell>
          <cell r="B82" t="str">
            <v xml:space="preserve">พื้นผิวกระเบื้องเซรามิค 8" x 8"   </v>
          </cell>
          <cell r="C82" t="str">
            <v>ตร.ม.</v>
          </cell>
          <cell r="D82">
            <v>330</v>
          </cell>
          <cell r="E82">
            <v>130</v>
          </cell>
        </row>
        <row r="83">
          <cell r="A83" t="str">
            <v>E-0121</v>
          </cell>
          <cell r="B83" t="str">
            <v>พื้นบุแผ่นกันซึม</v>
          </cell>
          <cell r="C83" t="str">
            <v>ตร.ม.</v>
          </cell>
          <cell r="D83">
            <v>850</v>
          </cell>
          <cell r="E83">
            <v>100</v>
          </cell>
        </row>
        <row r="84">
          <cell r="A84" t="str">
            <v>E-0122</v>
          </cell>
          <cell r="B84" t="str">
            <v>Ceramic tile 8" x 8"   ( Granite Type)</v>
          </cell>
          <cell r="C84" t="str">
            <v>ตร.ม.</v>
          </cell>
          <cell r="D84">
            <v>330</v>
          </cell>
          <cell r="E84">
            <v>130</v>
          </cell>
        </row>
        <row r="85">
          <cell r="A85" t="str">
            <v>E-0123</v>
          </cell>
          <cell r="B85" t="str">
            <v>Ceramic tile 12" x 12"   ( Granite Type)</v>
          </cell>
          <cell r="C85" t="str">
            <v>ตร.ม.</v>
          </cell>
          <cell r="D85">
            <v>330</v>
          </cell>
          <cell r="E85">
            <v>130</v>
          </cell>
        </row>
        <row r="86">
          <cell r="A86" t="str">
            <v>E-013</v>
          </cell>
          <cell r="B86" t="str">
            <v xml:space="preserve">พื้นผิวกระเบื้องเซรามิค 12" x 12"   </v>
          </cell>
          <cell r="C86" t="str">
            <v>ตร.ม.</v>
          </cell>
          <cell r="D86">
            <v>330</v>
          </cell>
          <cell r="E86">
            <v>130</v>
          </cell>
        </row>
        <row r="87">
          <cell r="A87" t="str">
            <v>E-014</v>
          </cell>
          <cell r="B87" t="str">
            <v xml:space="preserve">พื้นผิวหินขัด  </v>
          </cell>
          <cell r="C87" t="str">
            <v>ตร.ม.</v>
          </cell>
          <cell r="D87">
            <v>300</v>
          </cell>
          <cell r="E87">
            <v>120</v>
          </cell>
        </row>
        <row r="88">
          <cell r="A88" t="str">
            <v>E-015</v>
          </cell>
          <cell r="B88" t="str">
            <v xml:space="preserve"> Granite Tile</v>
          </cell>
          <cell r="C88" t="str">
            <v>ตร.ม.</v>
          </cell>
        </row>
        <row r="89">
          <cell r="A89" t="str">
            <v>E-016</v>
          </cell>
          <cell r="B89" t="str">
            <v>พื้น Access Floor 0.60x0.60ม.35 mm thk.</v>
          </cell>
          <cell r="C89" t="str">
            <v>ตร.ม.</v>
          </cell>
          <cell r="D89">
            <v>2500</v>
          </cell>
          <cell r="E89">
            <v>300</v>
          </cell>
        </row>
        <row r="90">
          <cell r="A90" t="str">
            <v>E-017</v>
          </cell>
          <cell r="B90" t="str">
            <v>พื้นผิว  Epoxy</v>
          </cell>
          <cell r="C90" t="str">
            <v>ตร.ม.</v>
          </cell>
          <cell r="D90">
            <v>800</v>
          </cell>
          <cell r="E90">
            <v>150</v>
          </cell>
        </row>
        <row r="91">
          <cell r="A91" t="str">
            <v>E-018</v>
          </cell>
          <cell r="B91" t="str">
            <v xml:space="preserve">พื้น  WATER  PROOFING  MEMBRANE  </v>
          </cell>
          <cell r="C91" t="str">
            <v>ตร.ม.</v>
          </cell>
          <cell r="D91">
            <v>0</v>
          </cell>
          <cell r="E91">
            <v>0</v>
          </cell>
        </row>
        <row r="92">
          <cell r="A92" t="str">
            <v>E-019</v>
          </cell>
          <cell r="B92" t="str">
            <v>Floor Hardener</v>
          </cell>
          <cell r="C92" t="str">
            <v>ตร.ม.</v>
          </cell>
        </row>
        <row r="93">
          <cell r="B93" t="str">
            <v>งานผนัง</v>
          </cell>
        </row>
        <row r="95">
          <cell r="A95" t="str">
            <v>F-001</v>
          </cell>
          <cell r="B95" t="str">
            <v>RC.Wall</v>
          </cell>
          <cell r="C95" t="str">
            <v>ตร.ม.</v>
          </cell>
          <cell r="D95">
            <v>60</v>
          </cell>
          <cell r="E95">
            <v>60</v>
          </cell>
        </row>
        <row r="96">
          <cell r="A96" t="str">
            <v>F-002</v>
          </cell>
          <cell r="B96" t="str">
            <v xml:space="preserve">ผนัง White Brick หนา 7 ซม.  </v>
          </cell>
          <cell r="C96" t="str">
            <v>ตร.ม.</v>
          </cell>
          <cell r="D96">
            <v>360</v>
          </cell>
          <cell r="E96">
            <v>70</v>
          </cell>
        </row>
        <row r="97">
          <cell r="A97" t="str">
            <v>F-003</v>
          </cell>
          <cell r="B97" t="str">
            <v>White Brick  7 ซม.  Double Wall</v>
          </cell>
          <cell r="C97" t="str">
            <v>ตร.ม.</v>
          </cell>
          <cell r="D97">
            <v>720</v>
          </cell>
          <cell r="E97">
            <v>140</v>
          </cell>
        </row>
        <row r="98">
          <cell r="A98" t="str">
            <v>F-004</v>
          </cell>
          <cell r="B98" t="str">
            <v>ผนัง G.R.C. Wall (Removable Wall )</v>
          </cell>
          <cell r="C98" t="str">
            <v>ตร.ม.</v>
          </cell>
          <cell r="D98">
            <v>500</v>
          </cell>
          <cell r="E98">
            <v>450</v>
          </cell>
        </row>
        <row r="99">
          <cell r="A99" t="str">
            <v>F-005</v>
          </cell>
          <cell r="B99" t="str">
            <v xml:space="preserve">ผนัง  GLASS  BLOCK  190x190x100mm.  </v>
          </cell>
          <cell r="C99" t="str">
            <v>ตร.ม.</v>
          </cell>
          <cell r="D99">
            <v>1500</v>
          </cell>
          <cell r="E99">
            <v>100</v>
          </cell>
        </row>
        <row r="100">
          <cell r="A100" t="str">
            <v>F-006</v>
          </cell>
          <cell r="B100" t="str">
            <v xml:space="preserve"> GLASS  Blue  View  </v>
          </cell>
          <cell r="C100" t="str">
            <v>ตร.ม.</v>
          </cell>
        </row>
        <row r="101">
          <cell r="A101" t="str">
            <v>F-007</v>
          </cell>
          <cell r="B101" t="str">
            <v xml:space="preserve">ผนัง Curtain Wall  Blue  View  </v>
          </cell>
          <cell r="C101" t="str">
            <v>ตร.ม.</v>
          </cell>
          <cell r="D101">
            <v>3500</v>
          </cell>
          <cell r="E101">
            <v>800</v>
          </cell>
        </row>
        <row r="102">
          <cell r="A102" t="str">
            <v>F-008</v>
          </cell>
          <cell r="B102" t="str">
            <v xml:space="preserve">Concrete Brick  7 ซม.  </v>
          </cell>
          <cell r="C102" t="str">
            <v>ตร.ม.</v>
          </cell>
        </row>
        <row r="103">
          <cell r="A103" t="str">
            <v>F-009</v>
          </cell>
          <cell r="B103" t="str">
            <v>ผนังผิวปูนฉาบเรียบ</v>
          </cell>
          <cell r="C103" t="str">
            <v>ตร.ม.</v>
          </cell>
          <cell r="D103">
            <v>60</v>
          </cell>
          <cell r="E103">
            <v>60</v>
          </cell>
        </row>
        <row r="104">
          <cell r="A104" t="str">
            <v>F-010</v>
          </cell>
          <cell r="B104" t="str">
            <v>ผนังพ่น Granite Texture</v>
          </cell>
          <cell r="C104" t="str">
            <v>ตร.ม.</v>
          </cell>
          <cell r="D104">
            <v>1000</v>
          </cell>
          <cell r="E104">
            <v>120</v>
          </cell>
        </row>
        <row r="105">
          <cell r="A105" t="str">
            <v>F-011</v>
          </cell>
          <cell r="B105" t="str">
            <v xml:space="preserve"> Texture Paint</v>
          </cell>
          <cell r="C105" t="str">
            <v>ตร.ม.</v>
          </cell>
          <cell r="D105">
            <v>300</v>
          </cell>
          <cell r="E105">
            <v>30</v>
          </cell>
        </row>
        <row r="106">
          <cell r="A106" t="str">
            <v>F-012</v>
          </cell>
          <cell r="B106" t="str">
            <v>Ceramic tile 8" x 8"   ( Granite Type)</v>
          </cell>
          <cell r="C106" t="str">
            <v>ตร.ม.</v>
          </cell>
          <cell r="D106">
            <v>330</v>
          </cell>
          <cell r="E106">
            <v>130</v>
          </cell>
        </row>
        <row r="107">
          <cell r="A107" t="str">
            <v>F-013</v>
          </cell>
          <cell r="B107" t="str">
            <v>ผนังอิฐมอญ 1/2 แผ่น</v>
          </cell>
          <cell r="C107" t="str">
            <v>ตร.ม.</v>
          </cell>
          <cell r="D107">
            <v>60</v>
          </cell>
          <cell r="E107">
            <v>60</v>
          </cell>
        </row>
        <row r="108">
          <cell r="A108" t="str">
            <v>F-014</v>
          </cell>
          <cell r="B108" t="str">
            <v>ผนังอิฐมอญเต็มแผ่น</v>
          </cell>
          <cell r="C108" t="str">
            <v>ตร.ม.</v>
          </cell>
          <cell r="D108">
            <v>150</v>
          </cell>
          <cell r="E108">
            <v>60</v>
          </cell>
        </row>
        <row r="109">
          <cell r="A109" t="str">
            <v>F-015</v>
          </cell>
          <cell r="B109" t="str">
            <v xml:space="preserve">ผนังผิวบุกระเบื้องเซรามิค  8" x 8"       </v>
          </cell>
          <cell r="C109" t="str">
            <v>ตร.ม.</v>
          </cell>
          <cell r="D109">
            <v>330</v>
          </cell>
          <cell r="E109">
            <v>130</v>
          </cell>
        </row>
        <row r="110">
          <cell r="A110" t="str">
            <v>F-016</v>
          </cell>
          <cell r="B110" t="str">
            <v>ผนังฝังเส้น  PVC.  สำหรับแนวเซาะร่อง</v>
          </cell>
          <cell r="C110" t="str">
            <v>ตร.ม.</v>
          </cell>
          <cell r="D110">
            <v>45</v>
          </cell>
          <cell r="E110">
            <v>15</v>
          </cell>
        </row>
        <row r="111">
          <cell r="A111" t="str">
            <v>F-017</v>
          </cell>
          <cell r="B111" t="str">
            <v>ผนังพ่น Granite Mist Coat</v>
          </cell>
          <cell r="C111" t="str">
            <v>ตร.ม.</v>
          </cell>
          <cell r="D111">
            <v>1000</v>
          </cell>
          <cell r="E111">
            <v>120</v>
          </cell>
        </row>
        <row r="112">
          <cell r="A112" t="str">
            <v>F-018</v>
          </cell>
          <cell r="B112" t="str">
            <v>ผนังปู REX SYONE</v>
          </cell>
          <cell r="C112" t="str">
            <v>ตร.ม.</v>
          </cell>
          <cell r="D112">
            <v>1500</v>
          </cell>
          <cell r="E112">
            <v>250</v>
          </cell>
        </row>
        <row r="113">
          <cell r="A113" t="str">
            <v>F-019</v>
          </cell>
          <cell r="B113" t="str">
            <v>บัวเชิงผนัง  Granite</v>
          </cell>
          <cell r="C113" t="str">
            <v>ม.</v>
          </cell>
          <cell r="D113">
            <v>600</v>
          </cell>
          <cell r="E113">
            <v>100</v>
          </cell>
        </row>
        <row r="114">
          <cell r="A114" t="str">
            <v>F-020</v>
          </cell>
          <cell r="B114" t="str">
            <v>บัวเชิงผนัง เซรามิค</v>
          </cell>
          <cell r="C114" t="str">
            <v>ม.</v>
          </cell>
          <cell r="D114">
            <v>150</v>
          </cell>
          <cell r="E114">
            <v>50</v>
          </cell>
        </row>
        <row r="115">
          <cell r="A115" t="str">
            <v>F-021</v>
          </cell>
          <cell r="B115" t="str">
            <v xml:space="preserve">บัวเชิงผนัง  PVC.  </v>
          </cell>
          <cell r="C115" t="str">
            <v>ตร.ม.</v>
          </cell>
          <cell r="D115">
            <v>80</v>
          </cell>
          <cell r="E115">
            <v>20</v>
          </cell>
        </row>
        <row r="116">
          <cell r="A116" t="str">
            <v>F-022</v>
          </cell>
          <cell r="B116" t="str">
            <v>ผนังกรวดล้าง</v>
          </cell>
          <cell r="C116" t="str">
            <v>ตร.ม.</v>
          </cell>
          <cell r="D116">
            <v>350</v>
          </cell>
          <cell r="E116">
            <v>120</v>
          </cell>
        </row>
        <row r="117">
          <cell r="A117" t="str">
            <v>F-023</v>
          </cell>
          <cell r="B117" t="str">
            <v>ผนัง Steel sheet ferforeted</v>
          </cell>
          <cell r="C117" t="str">
            <v>ตร.ม.</v>
          </cell>
          <cell r="D117">
            <v>3500</v>
          </cell>
          <cell r="E117">
            <v>500</v>
          </cell>
        </row>
        <row r="118">
          <cell r="B118" t="str">
            <v>งานฝ้าเพดาน</v>
          </cell>
        </row>
        <row r="119">
          <cell r="A119" t="str">
            <v>G-001</v>
          </cell>
          <cell r="B119" t="str">
            <v>ฝ้าเพดานฉาบปูนเรียบ</v>
          </cell>
          <cell r="C119" t="str">
            <v>ตร.ม.</v>
          </cell>
          <cell r="D119">
            <v>60</v>
          </cell>
          <cell r="E119">
            <v>60</v>
          </cell>
        </row>
        <row r="120">
          <cell r="A120" t="str">
            <v>G-002</v>
          </cell>
          <cell r="B120" t="str">
            <v>ฝ้ายิปซั่มบอร์ด  9  มม. ฉาบเรียบโครงเคร่าเหล็กชุบสังกะสี</v>
          </cell>
          <cell r="C120" t="str">
            <v>ตร.ม.</v>
          </cell>
          <cell r="D120">
            <v>250</v>
          </cell>
          <cell r="E120">
            <v>60</v>
          </cell>
        </row>
        <row r="121">
          <cell r="A121" t="str">
            <v>G-003</v>
          </cell>
          <cell r="B121" t="str">
            <v>ฝ้ายิปซั่มบอร์ด  9  มม.ฉาบเรียบชนิดกันชื้นโครงเคร่าเหล็กชุบสังกะสี</v>
          </cell>
          <cell r="C121" t="str">
            <v>ตร.ม.</v>
          </cell>
          <cell r="D121">
            <v>280</v>
          </cell>
          <cell r="E121">
            <v>60</v>
          </cell>
        </row>
        <row r="122">
          <cell r="A122" t="str">
            <v>G-004</v>
          </cell>
          <cell r="B122" t="str">
            <v>ฝ้า Acoustic Board 15 mm. โครงเคร่าอลูมิเนียม T-bar</v>
          </cell>
          <cell r="C122" t="str">
            <v>ตร.ม.</v>
          </cell>
          <cell r="D122">
            <v>250</v>
          </cell>
          <cell r="E122">
            <v>60</v>
          </cell>
        </row>
        <row r="123">
          <cell r="A123" t="str">
            <v>G-005</v>
          </cell>
          <cell r="B123" t="str">
            <v>ฝ้าพ่น  Fire Proof  ( Fire Rated 2Hr.0)</v>
          </cell>
          <cell r="C123" t="str">
            <v>ตร.ม.</v>
          </cell>
          <cell r="D123">
            <v>500</v>
          </cell>
          <cell r="E123">
            <v>200</v>
          </cell>
        </row>
        <row r="124">
          <cell r="A124" t="str">
            <v>G-006</v>
          </cell>
          <cell r="B124" t="str">
            <v>ฝ้า Texture Painted</v>
          </cell>
          <cell r="C124" t="str">
            <v>ตร.ม.</v>
          </cell>
          <cell r="D124">
            <v>300</v>
          </cell>
          <cell r="E124">
            <v>30</v>
          </cell>
        </row>
        <row r="125">
          <cell r="A125" t="str">
            <v>G-007</v>
          </cell>
          <cell r="B125" t="str">
            <v>ฝ้าผิวคอนกรีตท้องพื้น</v>
          </cell>
          <cell r="C125" t="str">
            <v>ตร.ม.</v>
          </cell>
          <cell r="D125">
            <v>50</v>
          </cell>
          <cell r="E125">
            <v>45</v>
          </cell>
        </row>
        <row r="126">
          <cell r="B126" t="str">
            <v>งานสี</v>
          </cell>
        </row>
        <row r="127">
          <cell r="A127" t="str">
            <v>H-001</v>
          </cell>
          <cell r="B127" t="str">
            <v>ลอกสีเดิมออกและซ่อมแซมส่วนที่ชำรุด</v>
          </cell>
          <cell r="C127" t="str">
            <v>ตร.ม.</v>
          </cell>
          <cell r="D127">
            <v>5</v>
          </cell>
          <cell r="E127">
            <v>5</v>
          </cell>
        </row>
        <row r="128">
          <cell r="A128" t="str">
            <v>H-002</v>
          </cell>
          <cell r="B128" t="str">
            <v>ทำความสะอาดบริเวณก่อสร้าง</v>
          </cell>
        </row>
        <row r="129">
          <cell r="A129" t="str">
            <v>H-003</v>
          </cell>
          <cell r="B129" t="str">
            <v>ทาสีพลาสติค  ภายนอก</v>
          </cell>
          <cell r="C129" t="str">
            <v>ตร.ม.</v>
          </cell>
          <cell r="D129">
            <v>60</v>
          </cell>
          <cell r="E129">
            <v>30</v>
          </cell>
        </row>
        <row r="130">
          <cell r="A130" t="str">
            <v>H-004</v>
          </cell>
          <cell r="B130" t="str">
            <v>ทาสีพลาสติค  ภายใน</v>
          </cell>
          <cell r="C130" t="str">
            <v>ตร.ม.</v>
          </cell>
          <cell r="D130">
            <v>45</v>
          </cell>
          <cell r="E130">
            <v>30</v>
          </cell>
        </row>
        <row r="131">
          <cell r="A131" t="str">
            <v>H-005</v>
          </cell>
          <cell r="B131" t="str">
            <v>Interior Enamel Paint 1.50 m. Height</v>
          </cell>
          <cell r="C131" t="str">
            <v>ตร.ม.</v>
          </cell>
          <cell r="D131">
            <v>150</v>
          </cell>
          <cell r="E131">
            <v>45</v>
          </cell>
        </row>
        <row r="132">
          <cell r="A132" t="str">
            <v>H-006</v>
          </cell>
          <cell r="B132" t="str">
            <v>ทาสีเรืองแสง  (ทางหนีไฟ)</v>
          </cell>
          <cell r="C132" t="str">
            <v>รายการ</v>
          </cell>
          <cell r="D132">
            <v>30000</v>
          </cell>
          <cell r="E132">
            <v>0</v>
          </cell>
        </row>
        <row r="135">
          <cell r="D135">
            <v>0</v>
          </cell>
          <cell r="E135">
            <v>0</v>
          </cell>
        </row>
        <row r="137">
          <cell r="B137" t="str">
            <v>งานระบบสุขาภิบาล ลานและถนน</v>
          </cell>
          <cell r="D137">
            <v>0</v>
          </cell>
          <cell r="E137">
            <v>0</v>
          </cell>
        </row>
        <row r="138">
          <cell r="A138" t="str">
            <v>I-001</v>
          </cell>
          <cell r="B138" t="str">
            <v>รางระบายน้ำ " U" พร้อมฝาตะแกรงเหล็กชุบ Galvanized</v>
          </cell>
          <cell r="C138" t="str">
            <v>เมตร</v>
          </cell>
          <cell r="D138">
            <v>1400</v>
          </cell>
          <cell r="E138">
            <v>0</v>
          </cell>
        </row>
        <row r="139">
          <cell r="A139" t="str">
            <v>I-002</v>
          </cell>
          <cell r="B139" t="str">
            <v>บ่อพักรางระบายน้ำ พร้อมฝาตะแกรงเหล็กชุบ Galvanized</v>
          </cell>
          <cell r="C139" t="str">
            <v>บ่อ</v>
          </cell>
          <cell r="D139">
            <v>3500</v>
          </cell>
          <cell r="E139">
            <v>0</v>
          </cell>
        </row>
        <row r="140">
          <cell r="A140" t="str">
            <v>I-003</v>
          </cell>
          <cell r="B140" t="str">
            <v>บ่อดูดน้ำทิ้ง sump Pump</v>
          </cell>
          <cell r="C140" t="str">
            <v>บ่อ</v>
          </cell>
          <cell r="D140">
            <v>11500</v>
          </cell>
          <cell r="E140">
            <v>0</v>
          </cell>
        </row>
        <row r="141">
          <cell r="A141" t="str">
            <v>I-004</v>
          </cell>
          <cell r="B141" t="str">
            <v>บ่อดักไขมันและบ่อดักขยะ</v>
          </cell>
          <cell r="C141" t="str">
            <v>บ่อ</v>
          </cell>
          <cell r="D141">
            <v>31500</v>
          </cell>
          <cell r="E141">
            <v>0</v>
          </cell>
        </row>
        <row r="142">
          <cell r="A142" t="str">
            <v>I-005</v>
          </cell>
          <cell r="B142" t="str">
            <v>บ่อพักน้ำฝน</v>
          </cell>
          <cell r="C142" t="str">
            <v>บ่อ</v>
          </cell>
          <cell r="D142">
            <v>850</v>
          </cell>
          <cell r="E142">
            <v>0</v>
          </cell>
        </row>
        <row r="143">
          <cell r="A143" t="str">
            <v>I-006</v>
          </cell>
          <cell r="B143" t="str">
            <v>ถนน คสล.หนา0.20 ม.(ภายใน)</v>
          </cell>
          <cell r="C143" t="str">
            <v>ตรม.</v>
          </cell>
          <cell r="D143">
            <v>700</v>
          </cell>
          <cell r="E143">
            <v>250</v>
          </cell>
        </row>
        <row r="144">
          <cell r="A144" t="str">
            <v>I-007</v>
          </cell>
          <cell r="B144" t="str">
            <v>งานทางลาดเข้าสถานีย่อย.(ภายใน)</v>
          </cell>
          <cell r="C144" t="str">
            <v>ตรม.</v>
          </cell>
          <cell r="D144">
            <v>1100</v>
          </cell>
          <cell r="E144">
            <v>0</v>
          </cell>
        </row>
        <row r="145">
          <cell r="A145" t="str">
            <v>I-008</v>
          </cell>
          <cell r="B145" t="str">
            <v>งานพื้น Paving block</v>
          </cell>
          <cell r="C145" t="str">
            <v>ตรม.</v>
          </cell>
          <cell r="D145">
            <v>450</v>
          </cell>
          <cell r="E145">
            <v>0</v>
          </cell>
        </row>
        <row r="146">
          <cell r="A146" t="str">
            <v>I-009</v>
          </cell>
          <cell r="B146" t="str">
            <v>งานคันหิน(ภายใน)</v>
          </cell>
          <cell r="C146" t="str">
            <v>เมตร</v>
          </cell>
          <cell r="D146">
            <v>350</v>
          </cell>
          <cell r="E146">
            <v>0</v>
          </cell>
        </row>
        <row r="147">
          <cell r="A147" t="str">
            <v>I-010</v>
          </cell>
          <cell r="B147" t="str">
            <v>งานเดินท่อประปาภายใน-ภายนอกอาคาร</v>
          </cell>
          <cell r="C147" t="str">
            <v>รายการ</v>
          </cell>
          <cell r="D147">
            <v>17000</v>
          </cell>
          <cell r="E147">
            <v>0</v>
          </cell>
        </row>
        <row r="148">
          <cell r="A148" t="str">
            <v>I-011</v>
          </cell>
          <cell r="B148" t="str">
            <v>งานเดินท่อโสโครกและท่อน้ำทิ้ง</v>
          </cell>
          <cell r="C148" t="str">
            <v>รายการ</v>
          </cell>
          <cell r="D148">
            <v>9000</v>
          </cell>
          <cell r="E148">
            <v>0</v>
          </cell>
        </row>
        <row r="149">
          <cell r="A149" t="str">
            <v>I-012</v>
          </cell>
          <cell r="B149" t="str">
            <v>งานเดินท่ออากาศ</v>
          </cell>
          <cell r="C149" t="str">
            <v>รายการ</v>
          </cell>
          <cell r="D149">
            <v>2500</v>
          </cell>
          <cell r="E149">
            <v>0</v>
          </cell>
        </row>
        <row r="150">
          <cell r="A150" t="str">
            <v>I-013</v>
          </cell>
          <cell r="B150" t="str">
            <v>งานเดินท่อน้ำฝน</v>
          </cell>
          <cell r="C150" t="str">
            <v>รายการ</v>
          </cell>
          <cell r="D150">
            <v>20000</v>
          </cell>
          <cell r="E150">
            <v>0</v>
          </cell>
        </row>
        <row r="151">
          <cell r="A151" t="str">
            <v>I-014</v>
          </cell>
          <cell r="B151" t="str">
            <v>ถังเก็บน้ำสแตนเลสบนดินขนาด 2,500 ลิตร</v>
          </cell>
          <cell r="C151" t="str">
            <v>ชุด</v>
          </cell>
          <cell r="D151">
            <v>12000</v>
          </cell>
          <cell r="E151">
            <v>0</v>
          </cell>
        </row>
        <row r="152">
          <cell r="A152" t="str">
            <v>I-015</v>
          </cell>
          <cell r="B152" t="str">
            <v>ถังเก็บน้ำสแตนเลสบนดาดฟ้าขนาด 2,500 ลิตร</v>
          </cell>
          <cell r="C152" t="str">
            <v>ชุด</v>
          </cell>
          <cell r="D152">
            <v>8000</v>
          </cell>
          <cell r="E152">
            <v>0</v>
          </cell>
        </row>
        <row r="153">
          <cell r="A153" t="str">
            <v>I-016</v>
          </cell>
          <cell r="B153" t="str">
            <v>Septic Tank พร้อมอุปกรณ์</v>
          </cell>
          <cell r="C153" t="str">
            <v>ชุด</v>
          </cell>
          <cell r="D153">
            <v>23000</v>
          </cell>
          <cell r="E153">
            <v>0</v>
          </cell>
        </row>
        <row r="154">
          <cell r="A154" t="str">
            <v>I-017</v>
          </cell>
          <cell r="B154" t="str">
            <v>เครื่องปั้มน้ำพร้อมอุปกรณ์ควบคุม</v>
          </cell>
          <cell r="C154" t="str">
            <v>ชุด</v>
          </cell>
          <cell r="D154">
            <v>10000</v>
          </cell>
        </row>
        <row r="155">
          <cell r="A155" t="str">
            <v>I-018</v>
          </cell>
          <cell r="B155" t="str">
            <v>เครื่องสูบน้ำพร้อมอุปกรณ์ควบคุม Cable Trench</v>
          </cell>
          <cell r="C155" t="str">
            <v>ชุด</v>
          </cell>
          <cell r="D155">
            <v>7500</v>
          </cell>
        </row>
        <row r="156">
          <cell r="A156" t="str">
            <v>I-019</v>
          </cell>
          <cell r="B156" t="str">
            <v>เครื่องสูบน้ำพร้อมอุปกรณ์ควบคุม Transformer</v>
          </cell>
          <cell r="C156" t="str">
            <v>ชุด</v>
          </cell>
          <cell r="D156">
            <v>7500</v>
          </cell>
        </row>
        <row r="157">
          <cell r="A157" t="str">
            <v>I-020</v>
          </cell>
          <cell r="B157" t="str">
            <v>ท่อระบายน้ำจากฐานหม้อแปลง PVC 6"</v>
          </cell>
          <cell r="C157" t="str">
            <v>เมตร</v>
          </cell>
          <cell r="D157">
            <v>650</v>
          </cell>
        </row>
        <row r="158">
          <cell r="A158" t="str">
            <v>I-021</v>
          </cell>
          <cell r="B158" t="str">
            <v>ท่อระบายน้ำจาก Cable Trench  หลังฐานหม้อแปลง PVC 6"</v>
          </cell>
          <cell r="C158" t="str">
            <v>เมตร</v>
          </cell>
          <cell r="D158">
            <v>650</v>
          </cell>
        </row>
        <row r="159">
          <cell r="A159" t="str">
            <v>I-022</v>
          </cell>
          <cell r="B159" t="str">
            <v>ท่อระบายน้ำจาก MH1,MH2    ท่อเหล็กอาบสังกะสี ขนาด 3"</v>
          </cell>
          <cell r="C159" t="str">
            <v>เมตร</v>
          </cell>
          <cell r="D159">
            <v>650</v>
          </cell>
          <cell r="E159">
            <v>70</v>
          </cell>
        </row>
        <row r="160">
          <cell r="A160" t="str">
            <v>I-023</v>
          </cell>
          <cell r="B160" t="str">
            <v>งานเชื่อมท่อระบายน้ำใหม่กับบ่อพักสาธารณะ</v>
          </cell>
          <cell r="E160">
            <v>5000</v>
          </cell>
        </row>
        <row r="161">
          <cell r="A161" t="str">
            <v>I-024</v>
          </cell>
          <cell r="B161" t="str">
            <v>ปักเสาคอนกรีตอัดแรงความสูง 8.5 เมตร (  กฟน.จัดหาและจัดส่งวัสดุให้ )</v>
          </cell>
          <cell r="E161">
            <v>3000</v>
          </cell>
        </row>
        <row r="162">
          <cell r="A162" t="str">
            <v>I-025</v>
          </cell>
          <cell r="B162" t="str">
            <v>ท่อ HDPE Dia.110 mm.</v>
          </cell>
          <cell r="C162" t="str">
            <v>เมตร</v>
          </cell>
          <cell r="D162">
            <v>150</v>
          </cell>
          <cell r="E162">
            <v>30</v>
          </cell>
        </row>
        <row r="163">
          <cell r="A163" t="str">
            <v>I-026</v>
          </cell>
          <cell r="B163" t="str">
            <v>Elbow 90  HDPE Dia.110 mm.</v>
          </cell>
          <cell r="C163" t="str">
            <v>ชุด</v>
          </cell>
          <cell r="D163">
            <v>1500</v>
          </cell>
          <cell r="E163">
            <v>300</v>
          </cell>
        </row>
        <row r="164">
          <cell r="A164" t="str">
            <v>I-027</v>
          </cell>
        </row>
        <row r="165">
          <cell r="A165" t="str">
            <v>I-028</v>
          </cell>
          <cell r="B165" t="str">
            <v xml:space="preserve">ท่อระบายน้ำ คสล.0.30 ชนิดปากรางลิ้นชั้นที่ 3 </v>
          </cell>
          <cell r="C165" t="str">
            <v>ท่อน</v>
          </cell>
          <cell r="D165">
            <v>220</v>
          </cell>
          <cell r="E165">
            <v>30</v>
          </cell>
        </row>
        <row r="166">
          <cell r="A166" t="str">
            <v>I-029</v>
          </cell>
          <cell r="B166" t="str">
            <v>ท่อคอนกรีตกลวง ขนาด 0.80 x 0.33 ม.</v>
          </cell>
          <cell r="C166" t="str">
            <v>ท่อน</v>
          </cell>
          <cell r="D166">
            <v>200</v>
          </cell>
          <cell r="E166">
            <v>20</v>
          </cell>
        </row>
        <row r="167">
          <cell r="A167" t="str">
            <v>I-030</v>
          </cell>
          <cell r="B167" t="str">
            <v>ท่อคอนกรีตกลวง ขนาด 1.00 x 0.33 ม.</v>
          </cell>
          <cell r="C167" t="str">
            <v>ท่อน</v>
          </cell>
          <cell r="D167">
            <v>260</v>
          </cell>
          <cell r="E167">
            <v>20</v>
          </cell>
        </row>
        <row r="168">
          <cell r="A168" t="str">
            <v>I-031</v>
          </cell>
          <cell r="B168" t="str">
            <v>ท่อแอสเบสตอสชนิดปากระฆัง 8"</v>
          </cell>
          <cell r="C168" t="str">
            <v>ม.</v>
          </cell>
          <cell r="D168">
            <v>100</v>
          </cell>
          <cell r="E168">
            <v>20</v>
          </cell>
        </row>
        <row r="169">
          <cell r="A169" t="str">
            <v>I-032</v>
          </cell>
          <cell r="B169" t="str">
            <v>ท่อ PVC 6" ชั้น 8.5</v>
          </cell>
          <cell r="C169" t="str">
            <v>ม.</v>
          </cell>
          <cell r="D169">
            <v>300</v>
          </cell>
          <cell r="E169">
            <v>30</v>
          </cell>
        </row>
        <row r="170">
          <cell r="A170" t="str">
            <v>I-033</v>
          </cell>
          <cell r="B170" t="str">
            <v>ท่อ PVC 4" ชั้น 13.5</v>
          </cell>
          <cell r="C170" t="str">
            <v>รายการ</v>
          </cell>
          <cell r="D170">
            <v>500</v>
          </cell>
          <cell r="E170">
            <v>0</v>
          </cell>
          <cell r="F170" t="str">
            <v>สำหรับช่องวางท่อจากคอกหม้อแปลงเข้าอาคารต่อ1 หม้อแปลง</v>
          </cell>
        </row>
        <row r="171">
          <cell r="A171" t="str">
            <v>I-034</v>
          </cell>
          <cell r="B171" t="str">
            <v>ท่อ PVC 5" ชั้น 13.5</v>
          </cell>
          <cell r="C171" t="str">
            <v>ม.</v>
          </cell>
          <cell r="D171">
            <v>320</v>
          </cell>
          <cell r="E171">
            <v>30</v>
          </cell>
        </row>
        <row r="172">
          <cell r="A172" t="str">
            <v>I-035</v>
          </cell>
          <cell r="B172" t="str">
            <v xml:space="preserve"> ท่อเหล็กอาบสังกะสี ขนาด 2" ประเภท BS-M </v>
          </cell>
          <cell r="C172" t="str">
            <v>ม.</v>
          </cell>
          <cell r="D172">
            <v>100</v>
          </cell>
          <cell r="E172">
            <v>20</v>
          </cell>
          <cell r="F172">
            <v>15.3125</v>
          </cell>
        </row>
        <row r="173">
          <cell r="A173" t="str">
            <v>I-036</v>
          </cell>
          <cell r="B173" t="str">
            <v xml:space="preserve"> ท่อเหล็กอาบสังกะสี ขนาด 3" ประเภท BS-M </v>
          </cell>
          <cell r="C173" t="str">
            <v>ม.</v>
          </cell>
          <cell r="D173">
            <v>200</v>
          </cell>
          <cell r="E173">
            <v>30</v>
          </cell>
        </row>
        <row r="174">
          <cell r="A174" t="str">
            <v>I-037</v>
          </cell>
          <cell r="B174" t="str">
            <v xml:space="preserve"> ข้องอ 90 ขนาด 2"</v>
          </cell>
          <cell r="C174" t="str">
            <v>ชุด</v>
          </cell>
          <cell r="D174">
            <v>140</v>
          </cell>
        </row>
        <row r="175">
          <cell r="A175" t="str">
            <v>I-038</v>
          </cell>
          <cell r="B175" t="str">
            <v>ข้อต่อลด 3" ลง  2"</v>
          </cell>
          <cell r="C175" t="str">
            <v>ชุด</v>
          </cell>
        </row>
        <row r="176">
          <cell r="A176" t="str">
            <v>I-039</v>
          </cell>
          <cell r="B176" t="str">
            <v xml:space="preserve"> เช็ควาล์ว 2"</v>
          </cell>
          <cell r="C176" t="str">
            <v>ชุด</v>
          </cell>
          <cell r="D176">
            <v>1000</v>
          </cell>
        </row>
        <row r="177">
          <cell r="A177" t="str">
            <v>I-040</v>
          </cell>
          <cell r="B177" t="str">
            <v xml:space="preserve"> ประตูน้ำ 2"</v>
          </cell>
          <cell r="C177" t="str">
            <v>ชุด</v>
          </cell>
          <cell r="D177">
            <v>1000</v>
          </cell>
        </row>
        <row r="178">
          <cell r="A178" t="str">
            <v>I-041</v>
          </cell>
          <cell r="B178" t="str">
            <v xml:space="preserve">Roof Drain </v>
          </cell>
          <cell r="C178" t="str">
            <v>ชุด</v>
          </cell>
          <cell r="D178">
            <v>500</v>
          </cell>
          <cell r="E178">
            <v>100</v>
          </cell>
        </row>
        <row r="179">
          <cell r="A179" t="str">
            <v>I-042</v>
          </cell>
          <cell r="B179" t="str">
            <v xml:space="preserve"> ตู้ควบคุมระบบปั๊มน้ำพร้อมเดิยสายไฟฟ้า</v>
          </cell>
          <cell r="C179" t="str">
            <v>ชุด</v>
          </cell>
          <cell r="D179">
            <v>5000</v>
          </cell>
        </row>
        <row r="180">
          <cell r="A180" t="str">
            <v>I-043</v>
          </cell>
          <cell r="B180" t="str">
            <v xml:space="preserve"> ปั๊มสูบน้ำ มาตรฐานคลองจั่น</v>
          </cell>
          <cell r="C180" t="str">
            <v>ชุด</v>
          </cell>
          <cell r="D180">
            <v>21000</v>
          </cell>
          <cell r="E180">
            <v>0</v>
          </cell>
        </row>
        <row r="181">
          <cell r="A181" t="str">
            <v>I-044</v>
          </cell>
          <cell r="B181" t="str">
            <v>เครื่องสูบน้ำพร้อมตู้ควบคุมและอุปกรณ์ครบชุดติดตั้งที่ห้องควบคุม</v>
          </cell>
          <cell r="C181" t="str">
            <v>ชุด</v>
          </cell>
          <cell r="D181">
            <v>35000</v>
          </cell>
          <cell r="E181">
            <v>0</v>
          </cell>
        </row>
        <row r="182">
          <cell r="A182" t="str">
            <v>I-045</v>
          </cell>
          <cell r="B182" t="str">
            <v>ตะแกรงสแตนเลสดักขยะ</v>
          </cell>
          <cell r="C182" t="str">
            <v>ชุด</v>
          </cell>
          <cell r="D182">
            <v>500</v>
          </cell>
        </row>
        <row r="183">
          <cell r="A183" t="str">
            <v>I-046</v>
          </cell>
          <cell r="B183" t="str">
            <v>Med.Sink พร้อมอุปกรณ์ครบชุด ( เปิดน้ำด้วยเข่า )</v>
          </cell>
          <cell r="C183" t="str">
            <v>ชุด</v>
          </cell>
          <cell r="D183">
            <v>35000</v>
          </cell>
          <cell r="E183">
            <v>2000</v>
          </cell>
        </row>
        <row r="184">
          <cell r="A184" t="str">
            <v>I-047</v>
          </cell>
          <cell r="B184" t="str">
            <v>โถปัสสาวะชาย</v>
          </cell>
          <cell r="C184" t="str">
            <v>ชุด</v>
          </cell>
          <cell r="D184">
            <v>1500</v>
          </cell>
          <cell r="E184">
            <v>300</v>
          </cell>
        </row>
        <row r="185">
          <cell r="A185" t="str">
            <v>I-048</v>
          </cell>
          <cell r="B185" t="str">
            <v>โถส้วมนั่งราบ</v>
          </cell>
          <cell r="C185" t="str">
            <v>ชุด</v>
          </cell>
          <cell r="D185">
            <v>2700</v>
          </cell>
          <cell r="E185">
            <v>300</v>
          </cell>
        </row>
        <row r="186">
          <cell r="A186" t="str">
            <v>I-049</v>
          </cell>
          <cell r="B186" t="str">
            <v>กระจกเงา</v>
          </cell>
          <cell r="C186" t="str">
            <v>ชุด</v>
          </cell>
          <cell r="D186">
            <v>1500</v>
          </cell>
          <cell r="E186">
            <v>60</v>
          </cell>
        </row>
        <row r="187">
          <cell r="A187" t="str">
            <v>I-050</v>
          </cell>
          <cell r="B187" t="str">
            <v>ตะแกรงกรองผง</v>
          </cell>
          <cell r="C187" t="str">
            <v>ชุด</v>
          </cell>
          <cell r="D187">
            <v>80</v>
          </cell>
          <cell r="E187">
            <v>50</v>
          </cell>
        </row>
        <row r="188">
          <cell r="A188" t="str">
            <v>I-051</v>
          </cell>
          <cell r="B188" t="str">
            <v>ที่ใส่กระดาษชำระ</v>
          </cell>
          <cell r="C188" t="str">
            <v>ชุด</v>
          </cell>
          <cell r="D188">
            <v>350</v>
          </cell>
          <cell r="E188">
            <v>60</v>
          </cell>
        </row>
        <row r="189">
          <cell r="A189" t="str">
            <v>I-052</v>
          </cell>
          <cell r="B189" t="str">
            <v>ที่วางสบู่</v>
          </cell>
          <cell r="C189" t="str">
            <v>ชุด</v>
          </cell>
          <cell r="D189">
            <v>150</v>
          </cell>
          <cell r="E189">
            <v>60</v>
          </cell>
        </row>
        <row r="190">
          <cell r="A190" t="str">
            <v>I-053</v>
          </cell>
          <cell r="B190" t="str">
            <v>ฝักบัวสายอ่อน</v>
          </cell>
          <cell r="C190" t="str">
            <v>ชุด</v>
          </cell>
          <cell r="D190">
            <v>700</v>
          </cell>
          <cell r="E190">
            <v>100</v>
          </cell>
        </row>
        <row r="191">
          <cell r="A191" t="str">
            <v>I-054</v>
          </cell>
          <cell r="B191" t="str">
            <v>ราวแขวนผ้า</v>
          </cell>
          <cell r="C191" t="str">
            <v>ชุด</v>
          </cell>
          <cell r="D191">
            <v>250</v>
          </cell>
          <cell r="E191">
            <v>100</v>
          </cell>
        </row>
        <row r="192">
          <cell r="A192" t="str">
            <v>I-055</v>
          </cell>
          <cell r="B192" t="str">
            <v>สายชำระ</v>
          </cell>
          <cell r="C192" t="str">
            <v>ชุด</v>
          </cell>
          <cell r="D192">
            <v>350</v>
          </cell>
          <cell r="E192">
            <v>100</v>
          </cell>
        </row>
        <row r="193">
          <cell r="A193" t="str">
            <v>I-056</v>
          </cell>
          <cell r="B193" t="str">
            <v>อ่างล้างหน้า</v>
          </cell>
          <cell r="C193" t="str">
            <v>ชุด</v>
          </cell>
          <cell r="D193">
            <v>1000</v>
          </cell>
          <cell r="E193">
            <v>300</v>
          </cell>
        </row>
        <row r="194">
          <cell r="A194" t="str">
            <v>I-057</v>
          </cell>
          <cell r="B194" t="str">
            <v>ม่านกั้นห้องอาบน้ำ</v>
          </cell>
          <cell r="C194" t="str">
            <v>ชุด</v>
          </cell>
          <cell r="D194">
            <v>500</v>
          </cell>
          <cell r="E194">
            <v>60</v>
          </cell>
        </row>
        <row r="195">
          <cell r="A195" t="str">
            <v>I-058</v>
          </cell>
          <cell r="B195" t="str">
            <v>หิ้งวางของหน้ากระจก</v>
          </cell>
          <cell r="C195" t="str">
            <v>ชุด</v>
          </cell>
          <cell r="D195">
            <v>200</v>
          </cell>
          <cell r="E195">
            <v>60</v>
          </cell>
        </row>
        <row r="196">
          <cell r="A196" t="str">
            <v>I-059</v>
          </cell>
          <cell r="B196" t="str">
            <v>เคาว์เตอร์ คสล.</v>
          </cell>
          <cell r="C196" t="str">
            <v>ชุด</v>
          </cell>
          <cell r="D196">
            <v>3000</v>
          </cell>
          <cell r="E196">
            <v>0</v>
          </cell>
        </row>
        <row r="198">
          <cell r="B198" t="str">
            <v>งานโครงสร้างเหล็ก</v>
          </cell>
        </row>
        <row r="199">
          <cell r="A199" t="str">
            <v>J-001</v>
          </cell>
          <cell r="B199" t="str">
            <v>CHANNEL  150 x 75 x 9 x 12.5 mm.  (240 Kg/m.)</v>
          </cell>
          <cell r="C199" t="str">
            <v>กก.</v>
          </cell>
          <cell r="D199">
            <v>30</v>
          </cell>
          <cell r="E199">
            <v>5</v>
          </cell>
          <cell r="F199" t="str">
            <v>J-001</v>
          </cell>
        </row>
        <row r="200">
          <cell r="A200" t="str">
            <v>J-002</v>
          </cell>
          <cell r="B200" t="str">
            <v xml:space="preserve"> C 25 x 25 x 2.3 มม.</v>
          </cell>
          <cell r="C200" t="str">
            <v>กก.</v>
          </cell>
          <cell r="D200">
            <v>30</v>
          </cell>
          <cell r="E200">
            <v>5</v>
          </cell>
          <cell r="F200" t="str">
            <v>J-008</v>
          </cell>
        </row>
        <row r="201">
          <cell r="A201" t="str">
            <v>J-003</v>
          </cell>
          <cell r="B201" t="str">
            <v xml:space="preserve"> C 50 x 50 x 2.0 มม.</v>
          </cell>
          <cell r="C201" t="str">
            <v>กก.</v>
          </cell>
          <cell r="D201">
            <v>30</v>
          </cell>
          <cell r="E201">
            <v>5</v>
          </cell>
          <cell r="F201" t="str">
            <v>J-010</v>
          </cell>
        </row>
        <row r="202">
          <cell r="A202" t="str">
            <v>J-0031</v>
          </cell>
          <cell r="B202" t="str">
            <v>I-Beam. 400 x 200 x 66.0  Kg./m.</v>
          </cell>
          <cell r="C202" t="str">
            <v>กก.</v>
          </cell>
          <cell r="D202">
            <v>30</v>
          </cell>
          <cell r="E202">
            <v>5</v>
          </cell>
          <cell r="F202" t="str">
            <v>J-011</v>
          </cell>
        </row>
        <row r="203">
          <cell r="A203" t="str">
            <v>J-004</v>
          </cell>
          <cell r="B203" t="str">
            <v>WF. 300 x 150 x 36.7  Kg./m.</v>
          </cell>
          <cell r="C203" t="str">
            <v>กก.</v>
          </cell>
          <cell r="D203">
            <v>30</v>
          </cell>
          <cell r="E203">
            <v>5</v>
          </cell>
          <cell r="F203" t="str">
            <v>J-015</v>
          </cell>
        </row>
        <row r="204">
          <cell r="A204" t="str">
            <v>J-005</v>
          </cell>
          <cell r="B204" t="str">
            <v>WF.350 x 250 x 79.7  Kg./m.</v>
          </cell>
          <cell r="C204" t="str">
            <v>กก.</v>
          </cell>
          <cell r="D204">
            <v>30</v>
          </cell>
          <cell r="E204">
            <v>5</v>
          </cell>
          <cell r="F204" t="str">
            <v>J-012</v>
          </cell>
        </row>
        <row r="205">
          <cell r="A205" t="str">
            <v>J-006</v>
          </cell>
          <cell r="B205" t="str">
            <v>WF. 400 x 200 x 13  mm.</v>
          </cell>
          <cell r="C205" t="str">
            <v>กก.</v>
          </cell>
          <cell r="D205">
            <v>30</v>
          </cell>
          <cell r="E205">
            <v>5</v>
          </cell>
          <cell r="F205" t="str">
            <v>J-013</v>
          </cell>
        </row>
        <row r="206">
          <cell r="A206" t="str">
            <v>J-007</v>
          </cell>
          <cell r="B206" t="str">
            <v>L 40 x 40 x 5 mm.</v>
          </cell>
          <cell r="C206" t="str">
            <v>กก.</v>
          </cell>
          <cell r="D206">
            <v>30</v>
          </cell>
          <cell r="E206">
            <v>5</v>
          </cell>
          <cell r="F206" t="str">
            <v>J-022</v>
          </cell>
        </row>
        <row r="207">
          <cell r="A207" t="str">
            <v>J-008</v>
          </cell>
          <cell r="B207" t="str">
            <v>L 50 x 50 x 4  mm.</v>
          </cell>
          <cell r="C207" t="str">
            <v>กก.</v>
          </cell>
          <cell r="D207">
            <v>30</v>
          </cell>
          <cell r="E207">
            <v>5</v>
          </cell>
          <cell r="F207" t="str">
            <v>J-035</v>
          </cell>
        </row>
        <row r="208">
          <cell r="A208" t="str">
            <v>J-009</v>
          </cell>
          <cell r="B208" t="str">
            <v>L 50 x 50 x 6  mm.</v>
          </cell>
          <cell r="C208" t="str">
            <v>กก.</v>
          </cell>
          <cell r="D208">
            <v>30</v>
          </cell>
          <cell r="E208">
            <v>5</v>
          </cell>
          <cell r="F208" t="str">
            <v>J-036</v>
          </cell>
        </row>
        <row r="209">
          <cell r="A209" t="str">
            <v>J-010</v>
          </cell>
          <cell r="B209" t="str">
            <v>L 75 x 75 x 6  mm.</v>
          </cell>
          <cell r="C209" t="str">
            <v>กก.</v>
          </cell>
          <cell r="D209">
            <v>30</v>
          </cell>
          <cell r="E209">
            <v>5</v>
          </cell>
        </row>
        <row r="210">
          <cell r="A210" t="str">
            <v>J-0101</v>
          </cell>
          <cell r="B210" t="str">
            <v>L 100 x 100 x 6  mm.</v>
          </cell>
          <cell r="C210" t="str">
            <v>กก.</v>
          </cell>
          <cell r="D210">
            <v>30</v>
          </cell>
          <cell r="E210">
            <v>5</v>
          </cell>
        </row>
        <row r="211">
          <cell r="A211" t="str">
            <v>J-011</v>
          </cell>
          <cell r="B211" t="str">
            <v>L 150 x 150 x 12 mm. (27.3 Kg/m.)</v>
          </cell>
          <cell r="C211" t="str">
            <v>กก.</v>
          </cell>
          <cell r="D211">
            <v>30</v>
          </cell>
          <cell r="E211">
            <v>5</v>
          </cell>
        </row>
        <row r="212">
          <cell r="A212" t="str">
            <v>J-012</v>
          </cell>
          <cell r="B212" t="str">
            <v>BOLT  Dia.  9  mm.</v>
          </cell>
          <cell r="C212" t="str">
            <v>ตัว</v>
          </cell>
          <cell r="D212">
            <v>10</v>
          </cell>
          <cell r="E212">
            <v>5</v>
          </cell>
        </row>
        <row r="213">
          <cell r="A213" t="str">
            <v>J-013</v>
          </cell>
          <cell r="B213" t="str">
            <v>BOLT  Dia.  16  mm.</v>
          </cell>
          <cell r="C213" t="str">
            <v>ตัว</v>
          </cell>
          <cell r="D213">
            <v>20</v>
          </cell>
          <cell r="E213">
            <v>5</v>
          </cell>
        </row>
        <row r="214">
          <cell r="A214" t="str">
            <v>J-014</v>
          </cell>
          <cell r="B214" t="str">
            <v>BOLT  Dia.  25  mm.</v>
          </cell>
          <cell r="C214" t="str">
            <v>ตัว</v>
          </cell>
        </row>
        <row r="215">
          <cell r="A215" t="str">
            <v>J-0141</v>
          </cell>
          <cell r="B215" t="str">
            <v>Expansion Bolt ø 9 mm. ชุบ Galvanize</v>
          </cell>
          <cell r="C215" t="str">
            <v>ชุด</v>
          </cell>
          <cell r="D215">
            <v>30</v>
          </cell>
          <cell r="E215">
            <v>0</v>
          </cell>
        </row>
        <row r="216">
          <cell r="A216" t="str">
            <v>J-015</v>
          </cell>
          <cell r="B216" t="str">
            <v>Expansion Bolt ø 25 mm.</v>
          </cell>
          <cell r="C216" t="str">
            <v>ชุด</v>
          </cell>
          <cell r="D216">
            <v>100</v>
          </cell>
          <cell r="E216">
            <v>20</v>
          </cell>
        </row>
        <row r="217">
          <cell r="A217" t="str">
            <v>J-016</v>
          </cell>
          <cell r="B217" t="str">
            <v>Anchor Bolt M 12  ขนาด 100 x 100 มม.</v>
          </cell>
          <cell r="C217" t="str">
            <v>ชุด</v>
          </cell>
          <cell r="D217">
            <v>20</v>
          </cell>
          <cell r="E217">
            <v>5</v>
          </cell>
        </row>
        <row r="218">
          <cell r="A218" t="str">
            <v>J-017</v>
          </cell>
          <cell r="B218" t="str">
            <v>Anchor Bolt M20 ขนาด 3/4 " x 0.3 m. กฟน.จัดหาวัสดุให้</v>
          </cell>
          <cell r="C218" t="str">
            <v>ชุด</v>
          </cell>
          <cell r="D218">
            <v>0</v>
          </cell>
          <cell r="E218">
            <v>20</v>
          </cell>
        </row>
        <row r="219">
          <cell r="A219" t="str">
            <v>J-018</v>
          </cell>
          <cell r="B219" t="str">
            <v xml:space="preserve">Anchor Bolt M20 ขนาด 400 x 10 mm. </v>
          </cell>
          <cell r="C219" t="str">
            <v>ชุด</v>
          </cell>
          <cell r="D219">
            <v>50</v>
          </cell>
          <cell r="E219">
            <v>20</v>
          </cell>
        </row>
        <row r="220">
          <cell r="A220" t="str">
            <v>J-019</v>
          </cell>
          <cell r="B220" t="str">
            <v xml:space="preserve"> Pleteเหล็กกลม ขนาด 0.15 ม.หนา 3 มม.</v>
          </cell>
          <cell r="C220" t="str">
            <v>ชุด</v>
          </cell>
          <cell r="D220">
            <v>40</v>
          </cell>
          <cell r="E220">
            <v>10</v>
          </cell>
        </row>
        <row r="221">
          <cell r="A221" t="str">
            <v>J-0191</v>
          </cell>
          <cell r="B221" t="str">
            <v>Plate ขนาด 100x100x9 mm.</v>
          </cell>
          <cell r="C221" t="str">
            <v>ชุด</v>
          </cell>
          <cell r="D221">
            <v>200</v>
          </cell>
          <cell r="E221">
            <v>50</v>
          </cell>
        </row>
        <row r="222">
          <cell r="A222" t="str">
            <v>J-020</v>
          </cell>
          <cell r="B222" t="str">
            <v>Plate ขนาด 450x400x12 mm.</v>
          </cell>
          <cell r="C222" t="str">
            <v>ชุด</v>
          </cell>
          <cell r="D222">
            <v>850</v>
          </cell>
          <cell r="E222">
            <v>100</v>
          </cell>
        </row>
        <row r="223">
          <cell r="A223" t="str">
            <v>J-021</v>
          </cell>
          <cell r="B223" t="str">
            <v>Plate ขนาด 450x400x15 mm.</v>
          </cell>
          <cell r="C223" t="str">
            <v>ชุด</v>
          </cell>
          <cell r="D223">
            <v>950</v>
          </cell>
          <cell r="E223">
            <v>100</v>
          </cell>
        </row>
        <row r="224">
          <cell r="A224" t="str">
            <v>J-022</v>
          </cell>
          <cell r="B224" t="str">
            <v>Bucket  Steel Plate  12 mm Thk.</v>
          </cell>
          <cell r="C224" t="str">
            <v>กก.</v>
          </cell>
          <cell r="D224">
            <v>30</v>
          </cell>
          <cell r="E224">
            <v>10</v>
          </cell>
          <cell r="F224" t="str">
            <v>สำหรับงาน Terminator ในคอกหม้อแปลง</v>
          </cell>
        </row>
        <row r="225">
          <cell r="A225" t="str">
            <v>J-023</v>
          </cell>
          <cell r="B225" t="str">
            <v>แผ่นเหล็กเรียบหนา  4  มม.</v>
          </cell>
          <cell r="C225" t="str">
            <v>กก.</v>
          </cell>
          <cell r="D225">
            <v>30</v>
          </cell>
          <cell r="E225">
            <v>5</v>
          </cell>
        </row>
        <row r="226">
          <cell r="A226" t="str">
            <v>J-024</v>
          </cell>
          <cell r="B226" t="str">
            <v>แผ่นเหล็กเรียบหนา  10  มม.</v>
          </cell>
          <cell r="C226" t="str">
            <v>กก.</v>
          </cell>
        </row>
        <row r="227">
          <cell r="A227" t="str">
            <v>J-025</v>
          </cell>
          <cell r="B227" t="str">
            <v>แผ่นเหล็กเรียบหนา  12  มม.</v>
          </cell>
          <cell r="C227" t="str">
            <v>กก.</v>
          </cell>
        </row>
        <row r="228">
          <cell r="A228" t="str">
            <v>J-0251</v>
          </cell>
          <cell r="B228" t="str">
            <v>แผ่นเหล็กกันลื่นหนา  3.2  มม.</v>
          </cell>
          <cell r="C228" t="str">
            <v>กก.</v>
          </cell>
          <cell r="D228">
            <v>30</v>
          </cell>
          <cell r="E228">
            <v>5</v>
          </cell>
        </row>
        <row r="229">
          <cell r="A229" t="str">
            <v>J-026</v>
          </cell>
          <cell r="B229" t="str">
            <v>แผ่นเหล็กกันลื่นหนา  4  มม.</v>
          </cell>
          <cell r="C229" t="str">
            <v>กก.</v>
          </cell>
          <cell r="D229">
            <v>30</v>
          </cell>
          <cell r="E229">
            <v>5</v>
          </cell>
        </row>
        <row r="230">
          <cell r="A230" t="str">
            <v>J-027</v>
          </cell>
          <cell r="B230" t="str">
            <v>แผ่นเหล็กกันลื่นหนา  4.5  มม.</v>
          </cell>
          <cell r="C230" t="str">
            <v>กก.</v>
          </cell>
          <cell r="D230">
            <v>30</v>
          </cell>
          <cell r="E230">
            <v>5</v>
          </cell>
        </row>
        <row r="231">
          <cell r="A231" t="str">
            <v>J-028</v>
          </cell>
          <cell r="B231" t="str">
            <v xml:space="preserve"> ตาข่ายถัก 2" เบอร์ 11</v>
          </cell>
          <cell r="C231" t="str">
            <v>ตร.ม.</v>
          </cell>
          <cell r="D231">
            <v>75</v>
          </cell>
          <cell r="E231">
            <v>20</v>
          </cell>
        </row>
        <row r="232">
          <cell r="A232" t="str">
            <v>J-029</v>
          </cell>
          <cell r="B232" t="str">
            <v>ลวดหนามเบอร์ 14</v>
          </cell>
          <cell r="C232" t="str">
            <v>ม.</v>
          </cell>
        </row>
        <row r="233">
          <cell r="A233" t="str">
            <v>J-030</v>
          </cell>
          <cell r="B233" t="str">
            <v>ตะแกรงเหล็กรองหิน</v>
          </cell>
          <cell r="C233" t="str">
            <v>ตร.ม.</v>
          </cell>
          <cell r="D233">
            <v>0</v>
          </cell>
          <cell r="E233">
            <v>0</v>
          </cell>
        </row>
        <row r="234">
          <cell r="A234" t="str">
            <v>J-031</v>
          </cell>
          <cell r="B234" t="str">
            <v>ฝาเหล็กราง Cable Trench</v>
          </cell>
          <cell r="C234" t="str">
            <v>ตร.ม.</v>
          </cell>
          <cell r="D234">
            <v>0</v>
          </cell>
          <cell r="E234">
            <v>0</v>
          </cell>
        </row>
        <row r="235">
          <cell r="A235" t="str">
            <v>J-032</v>
          </cell>
          <cell r="B235" t="str">
            <v>บานพับเดือยเหล็ก 1 1/2"</v>
          </cell>
          <cell r="C235" t="str">
            <v>ชุด</v>
          </cell>
          <cell r="D235">
            <v>200</v>
          </cell>
        </row>
        <row r="236">
          <cell r="A236" t="str">
            <v>J-033</v>
          </cell>
          <cell r="B236" t="str">
            <v xml:space="preserve">คล้องกุญแจพร้อมมือจับ </v>
          </cell>
          <cell r="C236" t="str">
            <v>ชุด</v>
          </cell>
          <cell r="D236">
            <v>200</v>
          </cell>
        </row>
        <row r="237">
          <cell r="A237" t="str">
            <v>J-034</v>
          </cell>
          <cell r="B237" t="str">
            <v xml:space="preserve"> หลังคาเหล็กเคลือบสังกะสี</v>
          </cell>
          <cell r="C237" t="str">
            <v>ตร.ม.</v>
          </cell>
        </row>
        <row r="238">
          <cell r="A238" t="str">
            <v>J-035</v>
          </cell>
          <cell r="B238" t="str">
            <v>งานชุบ Galvanize 120 ไมครอน</v>
          </cell>
          <cell r="C238" t="str">
            <v>กก.</v>
          </cell>
          <cell r="D238">
            <v>15</v>
          </cell>
          <cell r="E238">
            <v>0</v>
          </cell>
        </row>
        <row r="239">
          <cell r="A239" t="str">
            <v>J-036</v>
          </cell>
          <cell r="B239" t="str">
            <v xml:space="preserve">งานติดตั้ง Terminator </v>
          </cell>
          <cell r="C239" t="str">
            <v>ชุด</v>
          </cell>
          <cell r="D239">
            <v>0</v>
          </cell>
          <cell r="E239">
            <v>3000</v>
          </cell>
        </row>
        <row r="240">
          <cell r="A240" t="str">
            <v>J-037</v>
          </cell>
          <cell r="B240" t="str">
            <v>ราวบันไดสแตนเลส St-1,St-2</v>
          </cell>
          <cell r="C240" t="str">
            <v>ม.</v>
          </cell>
          <cell r="D240">
            <v>1800</v>
          </cell>
          <cell r="E240">
            <v>200</v>
          </cell>
        </row>
        <row r="241">
          <cell r="A241" t="str">
            <v>J-0371</v>
          </cell>
          <cell r="B241" t="str">
            <v>ราวกันตกสแตนเลส บนดาดฟ้า</v>
          </cell>
          <cell r="C241" t="str">
            <v>ม.</v>
          </cell>
          <cell r="D241">
            <v>1800</v>
          </cell>
          <cell r="E241">
            <v>200</v>
          </cell>
        </row>
        <row r="242">
          <cell r="A242" t="str">
            <v>J-0372</v>
          </cell>
          <cell r="B242" t="str">
            <v>ราวกันตกสแตนเลส ภายในอาคาร</v>
          </cell>
          <cell r="C242" t="str">
            <v>ม.</v>
          </cell>
          <cell r="D242">
            <v>1800</v>
          </cell>
          <cell r="E242">
            <v>200</v>
          </cell>
        </row>
        <row r="243">
          <cell r="A243" t="str">
            <v>J-0373</v>
          </cell>
          <cell r="B243" t="str">
            <v>จมูกบันได</v>
          </cell>
          <cell r="C243" t="str">
            <v>ม.</v>
          </cell>
          <cell r="D243">
            <v>200</v>
          </cell>
          <cell r="E243">
            <v>0</v>
          </cell>
        </row>
        <row r="244">
          <cell r="A244" t="str">
            <v>J-0374</v>
          </cell>
          <cell r="B244" t="str">
            <v>ท่อ Stainless Steel  1 นิ้ว</v>
          </cell>
          <cell r="C244" t="str">
            <v>ม.</v>
          </cell>
          <cell r="D244">
            <v>300</v>
          </cell>
          <cell r="E244">
            <v>100</v>
          </cell>
        </row>
        <row r="245">
          <cell r="A245" t="str">
            <v>J-0375</v>
          </cell>
          <cell r="B245" t="str">
            <v>ท่อ Stainless Steel  1 1/2 นิ้ว</v>
          </cell>
          <cell r="C245" t="str">
            <v>ม.</v>
          </cell>
          <cell r="D245">
            <v>450</v>
          </cell>
          <cell r="E245">
            <v>100</v>
          </cell>
        </row>
        <row r="246">
          <cell r="A246" t="str">
            <v>J-0376</v>
          </cell>
          <cell r="B246" t="str">
            <v>เหล็กกลมกลวงO. D. 34.13  x 2.30  mm.x 1.80 kg/m</v>
          </cell>
          <cell r="C246" t="str">
            <v>ท่อน</v>
          </cell>
          <cell r="D246">
            <v>270</v>
          </cell>
          <cell r="E246">
            <v>95</v>
          </cell>
        </row>
        <row r="247">
          <cell r="A247" t="str">
            <v>J-0377</v>
          </cell>
          <cell r="B247" t="str">
            <v>เหล็กกลมกลวงO. D. 48.6  x 3.2  mm.x 3.58 kg/m</v>
          </cell>
          <cell r="C247" t="str">
            <v>ท่อน</v>
          </cell>
          <cell r="D247">
            <v>537</v>
          </cell>
          <cell r="E247">
            <v>187</v>
          </cell>
        </row>
        <row r="248">
          <cell r="A248" t="str">
            <v>J-038</v>
          </cell>
          <cell r="B248" t="str">
            <v>ทาสีรองพื้นและทาสีโครงเหล็ก</v>
          </cell>
          <cell r="C248" t="str">
            <v>รายการ</v>
          </cell>
        </row>
        <row r="249">
          <cell r="A249" t="str">
            <v>J-039</v>
          </cell>
          <cell r="B249" t="str">
            <v>Steel Hook       กฟน.จัดหาวัสดุให้</v>
          </cell>
          <cell r="C249" t="str">
            <v>จุด</v>
          </cell>
          <cell r="D249">
            <v>0</v>
          </cell>
          <cell r="E249">
            <v>30</v>
          </cell>
        </row>
        <row r="250">
          <cell r="A250" t="str">
            <v>J-040</v>
          </cell>
          <cell r="B250" t="str">
            <v>แผ่นเหล็กแบนขนาด 50 x 9 มม.</v>
          </cell>
          <cell r="C250" t="str">
            <v>กก.</v>
          </cell>
          <cell r="D250">
            <v>30</v>
          </cell>
          <cell r="E250">
            <v>5</v>
          </cell>
        </row>
        <row r="251">
          <cell r="A251" t="str">
            <v>J-041</v>
          </cell>
          <cell r="B251" t="str">
            <v>แผ่นเหล็กแบนขนาด 70 x 6 มม.</v>
          </cell>
          <cell r="C251" t="str">
            <v>กก.</v>
          </cell>
          <cell r="D251">
            <v>30</v>
          </cell>
          <cell r="E251">
            <v>5</v>
          </cell>
        </row>
        <row r="252">
          <cell r="B252" t="str">
            <v>งานก่อสร้างบ่อพักและท่อร้ยสายไฟฟ้าใต้ดิน</v>
          </cell>
          <cell r="C252" t="str">
            <v xml:space="preserve"> </v>
          </cell>
          <cell r="D252">
            <v>0</v>
          </cell>
          <cell r="E252">
            <v>0</v>
          </cell>
        </row>
        <row r="253">
          <cell r="B253" t="str">
            <v>ก่อสร้างท่อร้อยสายไฟฟ้าใต้ดินวิธี  Open  Cut</v>
          </cell>
          <cell r="D253">
            <v>0</v>
          </cell>
          <cell r="E253">
            <v>0</v>
          </cell>
        </row>
        <row r="254">
          <cell r="A254" t="str">
            <v>K-001</v>
          </cell>
          <cell r="B254" t="str">
            <v xml:space="preserve">ท่อร้อยสายชนิด 2 ท่อ </v>
          </cell>
          <cell r="C254" t="str">
            <v>ม.</v>
          </cell>
          <cell r="D254">
            <v>2600</v>
          </cell>
          <cell r="E254">
            <v>800</v>
          </cell>
        </row>
        <row r="255">
          <cell r="A255" t="str">
            <v>K-002</v>
          </cell>
          <cell r="B255" t="str">
            <v xml:space="preserve">ท่อร้อยสายชนิด 3 ท่อ  </v>
          </cell>
          <cell r="C255" t="str">
            <v>ม.</v>
          </cell>
          <cell r="D255">
            <v>3200</v>
          </cell>
          <cell r="E255">
            <v>800</v>
          </cell>
        </row>
        <row r="256">
          <cell r="A256" t="str">
            <v>K-003</v>
          </cell>
          <cell r="B256" t="str">
            <v xml:space="preserve">ท่อร้อยสายชนิด 4 ท่อ  </v>
          </cell>
          <cell r="C256" t="str">
            <v>ม.</v>
          </cell>
          <cell r="D256">
            <v>3400</v>
          </cell>
          <cell r="E256">
            <v>1200</v>
          </cell>
        </row>
        <row r="257">
          <cell r="A257" t="str">
            <v>K-004</v>
          </cell>
          <cell r="B257" t="str">
            <v xml:space="preserve">ท่อร้อยสายชนิด 6 ท่อ  </v>
          </cell>
          <cell r="C257" t="str">
            <v>ม.</v>
          </cell>
          <cell r="D257">
            <v>5200</v>
          </cell>
          <cell r="E257">
            <v>1600</v>
          </cell>
        </row>
        <row r="258">
          <cell r="A258" t="str">
            <v>K-005</v>
          </cell>
          <cell r="B258" t="str">
            <v xml:space="preserve">ท่อร้อยสายชนิด 12 ท่อ  </v>
          </cell>
          <cell r="C258" t="str">
            <v>ม.</v>
          </cell>
          <cell r="D258">
            <v>10700</v>
          </cell>
          <cell r="E258">
            <v>2500</v>
          </cell>
        </row>
        <row r="259">
          <cell r="A259" t="str">
            <v>K-006</v>
          </cell>
          <cell r="B259" t="str">
            <v xml:space="preserve">ท่อร้อยสายชนิด 15 ท่อ </v>
          </cell>
          <cell r="C259" t="str">
            <v>ม.</v>
          </cell>
          <cell r="D259">
            <v>11600</v>
          </cell>
          <cell r="E259">
            <v>3000</v>
          </cell>
        </row>
        <row r="260">
          <cell r="A260" t="str">
            <v>K-007</v>
          </cell>
          <cell r="B260" t="str">
            <v xml:space="preserve">ท่อร้อยสายชนิด 18 ท่อ </v>
          </cell>
          <cell r="C260" t="str">
            <v>ม.</v>
          </cell>
          <cell r="D260">
            <v>14400</v>
          </cell>
          <cell r="E260">
            <v>3800</v>
          </cell>
        </row>
        <row r="261">
          <cell r="A261" t="str">
            <v>K-008</v>
          </cell>
          <cell r="B261" t="str">
            <v xml:space="preserve">ท่อร้อยสายชนิด 24 ท่อ  </v>
          </cell>
          <cell r="C261" t="str">
            <v>ม.</v>
          </cell>
          <cell r="D261">
            <v>17900</v>
          </cell>
          <cell r="E261">
            <v>4500</v>
          </cell>
        </row>
        <row r="262">
          <cell r="A262" t="str">
            <v>K-009</v>
          </cell>
          <cell r="B262" t="str">
            <v xml:space="preserve">ท่อร้อยสายชนิด 26 ท่อ  </v>
          </cell>
          <cell r="C262" t="str">
            <v>ม.</v>
          </cell>
          <cell r="D262">
            <v>0</v>
          </cell>
          <cell r="E262">
            <v>0</v>
          </cell>
        </row>
        <row r="263">
          <cell r="A263" t="str">
            <v>K-010</v>
          </cell>
          <cell r="B263" t="str">
            <v xml:space="preserve">ท่อร้อยสายชนิด 28 ท่อ  </v>
          </cell>
          <cell r="C263" t="str">
            <v>ม.</v>
          </cell>
          <cell r="D263">
            <v>20000</v>
          </cell>
          <cell r="E263">
            <v>5000</v>
          </cell>
        </row>
        <row r="264">
          <cell r="A264" t="str">
            <v>K-011</v>
          </cell>
          <cell r="B264" t="str">
            <v xml:space="preserve">ท่อร้อยสายชนิด 30 ท่อ  </v>
          </cell>
          <cell r="C264" t="str">
            <v>ม.</v>
          </cell>
          <cell r="D264">
            <v>21000</v>
          </cell>
          <cell r="E264">
            <v>5500</v>
          </cell>
        </row>
        <row r="265">
          <cell r="A265" t="str">
            <v>K-012</v>
          </cell>
          <cell r="B265" t="str">
            <v xml:space="preserve">ท่อร้อยสายชนิด 33 ท่อ  </v>
          </cell>
          <cell r="C265" t="str">
            <v>ม.</v>
          </cell>
          <cell r="D265">
            <v>23100</v>
          </cell>
          <cell r="E265">
            <v>5500</v>
          </cell>
        </row>
        <row r="266">
          <cell r="A266" t="str">
            <v>K-013</v>
          </cell>
          <cell r="B266" t="str">
            <v xml:space="preserve">ท่อร้อยสายชนิด 36 ท่อ  </v>
          </cell>
          <cell r="C266" t="str">
            <v>ม.</v>
          </cell>
          <cell r="D266">
            <v>25100</v>
          </cell>
          <cell r="E266">
            <v>6000</v>
          </cell>
        </row>
        <row r="267">
          <cell r="A267" t="str">
            <v>K-014</v>
          </cell>
          <cell r="B267" t="str">
            <v>บ่อพักหมายเลข 300/1    Type Special</v>
          </cell>
          <cell r="C267" t="str">
            <v>บ่อ</v>
          </cell>
          <cell r="D267">
            <v>447600</v>
          </cell>
          <cell r="E267">
            <v>0</v>
          </cell>
        </row>
        <row r="268">
          <cell r="A268" t="str">
            <v>K-015</v>
          </cell>
          <cell r="B268" t="str">
            <v xml:space="preserve">บ่อพักหมายเลข 300/2    Type L-1/1 </v>
          </cell>
          <cell r="C268" t="str">
            <v>บ่อ</v>
          </cell>
          <cell r="D268">
            <v>447600</v>
          </cell>
          <cell r="E268">
            <v>0</v>
          </cell>
        </row>
        <row r="269">
          <cell r="A269" t="str">
            <v>K-016</v>
          </cell>
          <cell r="B269" t="str">
            <v>บ่อพักหมายเลข 300/3    Type L-1/1</v>
          </cell>
          <cell r="C269" t="str">
            <v>บ่อ</v>
          </cell>
          <cell r="D269">
            <v>447600</v>
          </cell>
          <cell r="E269">
            <v>0</v>
          </cell>
        </row>
        <row r="270">
          <cell r="A270" t="str">
            <v>K-017</v>
          </cell>
          <cell r="B270" t="str">
            <v>ติดตั้งฝาคอบ่อ           ( ฝาบ่อ กฟน.จัดหาวัสดุให้ )</v>
          </cell>
          <cell r="C270" t="str">
            <v>บ่อ</v>
          </cell>
          <cell r="D270">
            <v>0</v>
          </cell>
          <cell r="E270">
            <v>500</v>
          </cell>
        </row>
        <row r="271">
          <cell r="A271" t="str">
            <v>K-018</v>
          </cell>
          <cell r="B271" t="str">
            <v xml:space="preserve">ยกคอบ่อของเดิม           </v>
          </cell>
          <cell r="C271" t="str">
            <v>บ่อ</v>
          </cell>
          <cell r="D271">
            <v>0</v>
          </cell>
          <cell r="E271">
            <v>1000</v>
          </cell>
        </row>
        <row r="272">
          <cell r="A272" t="str">
            <v>K-019</v>
          </cell>
          <cell r="B272" t="str">
            <v xml:space="preserve">แผ่นพื้นสำเร็จหนา  5  ซม.ปิดหน้าต่าง Box Culvert </v>
          </cell>
          <cell r="C272" t="str">
            <v>ตร.ม.</v>
          </cell>
          <cell r="D272">
            <v>250</v>
          </cell>
          <cell r="E272">
            <v>40</v>
          </cell>
        </row>
        <row r="273">
          <cell r="A273" t="str">
            <v>K-020</v>
          </cell>
          <cell r="B273" t="str">
            <v>ซ่อมรางระบายน้ำรูปตัวยู</v>
          </cell>
          <cell r="C273" t="str">
            <v>ม.</v>
          </cell>
          <cell r="D273">
            <v>100</v>
          </cell>
          <cell r="E273">
            <v>50</v>
          </cell>
        </row>
        <row r="274">
          <cell r="A274" t="str">
            <v>K-021</v>
          </cell>
          <cell r="B274" t="str">
            <v>จัดทำ Cable Route Marker</v>
          </cell>
          <cell r="C274" t="str">
            <v>รายการ</v>
          </cell>
          <cell r="D274">
            <v>2000</v>
          </cell>
          <cell r="E274">
            <v>0</v>
          </cell>
        </row>
        <row r="275">
          <cell r="A275" t="str">
            <v>K-022</v>
          </cell>
          <cell r="B275" t="str">
            <v>ติดตั้งติดตั้งอุปกรณ์ภายในบ่อ           (  กฟน.จัดหาวัสดุให้ )</v>
          </cell>
          <cell r="C275" t="str">
            <v>รายการ</v>
          </cell>
          <cell r="D275">
            <v>0</v>
          </cell>
          <cell r="E275">
            <v>3000</v>
          </cell>
        </row>
        <row r="276">
          <cell r="A276" t="str">
            <v>K-023</v>
          </cell>
          <cell r="B276" t="str">
            <v>ติดตั้ง Pulling Iron และ Anchor Bolt      (  กฟน.จัดหาวัสดุให้ )</v>
          </cell>
          <cell r="C276" t="str">
            <v>รายการ</v>
          </cell>
          <cell r="D276">
            <v>0</v>
          </cell>
          <cell r="E276">
            <v>5000</v>
          </cell>
        </row>
        <row r="277">
          <cell r="A277" t="str">
            <v>K-024</v>
          </cell>
          <cell r="B277" t="str">
            <v>สกัดท่อร้อยสายไฟฟ้าใต้ดินเดิมเข้าผนัง Cable Trench ของอาคาร</v>
          </cell>
          <cell r="C277" t="str">
            <v>จุด</v>
          </cell>
          <cell r="E277">
            <v>10000</v>
          </cell>
        </row>
        <row r="278">
          <cell r="B278" t="str">
            <v>งานตกแต่งสถานีย่อย</v>
          </cell>
        </row>
        <row r="279">
          <cell r="A279" t="str">
            <v>L001</v>
          </cell>
          <cell r="B279" t="str">
            <v>โต๊ะทานอาหารพร้อมเก้าอี้</v>
          </cell>
          <cell r="C279" t="str">
            <v>ชุด</v>
          </cell>
          <cell r="D279">
            <v>6000</v>
          </cell>
          <cell r="E279">
            <v>0</v>
          </cell>
        </row>
        <row r="280">
          <cell r="A280" t="str">
            <v>L002</v>
          </cell>
          <cell r="B280" t="str">
            <v>Locker</v>
          </cell>
          <cell r="C280" t="str">
            <v>ชุด</v>
          </cell>
          <cell r="D280">
            <v>2000</v>
          </cell>
          <cell r="E280">
            <v>0</v>
          </cell>
        </row>
        <row r="281">
          <cell r="A281" t="str">
            <v>L003</v>
          </cell>
          <cell r="B281" t="str">
            <v>Sliding Doors Locker</v>
          </cell>
          <cell r="C281" t="str">
            <v>ชุด</v>
          </cell>
          <cell r="D281">
            <v>2000</v>
          </cell>
          <cell r="E281">
            <v>0</v>
          </cell>
        </row>
        <row r="282">
          <cell r="A282" t="str">
            <v>L004</v>
          </cell>
          <cell r="B282" t="str">
            <v>Table Control</v>
          </cell>
          <cell r="C282" t="str">
            <v>ชุด</v>
          </cell>
          <cell r="D282">
            <v>2000</v>
          </cell>
          <cell r="E282">
            <v>0</v>
          </cell>
        </row>
        <row r="283">
          <cell r="A283" t="str">
            <v>L005</v>
          </cell>
          <cell r="B283" t="str">
            <v>Chair  Control</v>
          </cell>
          <cell r="C283" t="str">
            <v>ชุด</v>
          </cell>
          <cell r="D283">
            <v>1500</v>
          </cell>
          <cell r="E283">
            <v>0</v>
          </cell>
        </row>
        <row r="284">
          <cell r="A284" t="str">
            <v>L0051</v>
          </cell>
          <cell r="B284" t="str">
            <v>White Board Wall Type</v>
          </cell>
          <cell r="C284" t="str">
            <v>ชุด</v>
          </cell>
          <cell r="D284">
            <v>300</v>
          </cell>
          <cell r="E284">
            <v>0</v>
          </cell>
        </row>
        <row r="285">
          <cell r="A285" t="str">
            <v>L006</v>
          </cell>
          <cell r="B285" t="str">
            <v>ป้ายสถานีย่อย สแตนเลส บริเวณตัวอาคาร</v>
          </cell>
          <cell r="C285" t="str">
            <v>ชุด</v>
          </cell>
          <cell r="D285">
            <v>30000</v>
          </cell>
          <cell r="E285">
            <v>5000</v>
          </cell>
        </row>
        <row r="286">
          <cell r="A286" t="str">
            <v>L007</v>
          </cell>
          <cell r="B286" t="str">
            <v>ป้ายสถานีย่อย หินแกรนิต บริเวณรั้วด้านหน้า</v>
          </cell>
          <cell r="C286" t="str">
            <v>ชุด</v>
          </cell>
          <cell r="D286">
            <v>22000</v>
          </cell>
          <cell r="E286">
            <v>7000</v>
          </cell>
        </row>
        <row r="287">
          <cell r="A287" t="str">
            <v>L008</v>
          </cell>
          <cell r="B287" t="str">
            <v>เสาเหล็กบนหลังคา</v>
          </cell>
          <cell r="C287" t="str">
            <v>ต้น</v>
          </cell>
          <cell r="D287">
            <v>12000</v>
          </cell>
          <cell r="E287">
            <v>3000</v>
          </cell>
        </row>
        <row r="288">
          <cell r="A288" t="str">
            <v>L009</v>
          </cell>
          <cell r="B288" t="str">
            <v>เสาธงเหล็กชุบ Galvanize สูง 3.00 เมตร พร้อมอุปกรณ์ติดตั้งครบชุด</v>
          </cell>
          <cell r="C288" t="str">
            <v>ต้น</v>
          </cell>
          <cell r="D288">
            <v>2000</v>
          </cell>
          <cell r="E288">
            <v>0</v>
          </cell>
        </row>
        <row r="289">
          <cell r="A289" t="str">
            <v>L0091</v>
          </cell>
          <cell r="B289" t="str">
            <v>เสาธงเหล็กชุบ Galvanize สูง 3.50 เมตร พร้อมอุปกรณ์ติดตั้งครบชุด</v>
          </cell>
          <cell r="C289" t="str">
            <v>ต้น</v>
          </cell>
          <cell r="D289">
            <v>2500</v>
          </cell>
          <cell r="E289">
            <v>0</v>
          </cell>
        </row>
        <row r="290">
          <cell r="A290" t="str">
            <v>L0092</v>
          </cell>
          <cell r="B290" t="str">
            <v>เสาธงเหล็กชุบ Galvanize สูง 5.00 เมตร พร้อมอุปกรณ์ติดตั้งครบชุด</v>
          </cell>
          <cell r="C290" t="str">
            <v>ต้น</v>
          </cell>
          <cell r="D290">
            <v>3000</v>
          </cell>
          <cell r="E290">
            <v>0</v>
          </cell>
        </row>
        <row r="291">
          <cell r="A291" t="str">
            <v>L010</v>
          </cell>
          <cell r="B291" t="str">
            <v>ประตูเหล็กบานเลื่อนด้านหน้า พร้อมอุปกรณ์</v>
          </cell>
          <cell r="C291" t="str">
            <v>ชุด</v>
          </cell>
          <cell r="D291">
            <v>25000</v>
          </cell>
          <cell r="E291">
            <v>0</v>
          </cell>
        </row>
        <row r="292">
          <cell r="A292" t="str">
            <v>L011</v>
          </cell>
          <cell r="B292" t="str">
            <v>ประตูเหล็กบานเล็กด้านหน้า พร้อมอุปกรณ์</v>
          </cell>
          <cell r="C292" t="str">
            <v>ชุด</v>
          </cell>
          <cell r="D292">
            <v>5500</v>
          </cell>
          <cell r="E292">
            <v>0</v>
          </cell>
        </row>
        <row r="293">
          <cell r="A293" t="str">
            <v>L012</v>
          </cell>
          <cell r="B293" t="str">
            <v>รั้วด้าน 1 และ 2</v>
          </cell>
          <cell r="C293" t="str">
            <v>เมตร</v>
          </cell>
          <cell r="D293">
            <v>7500</v>
          </cell>
          <cell r="E293">
            <v>0</v>
          </cell>
        </row>
        <row r="294">
          <cell r="A294" t="str">
            <v>L013</v>
          </cell>
          <cell r="B294" t="str">
            <v>รั้วด้าน 3 และ 4</v>
          </cell>
          <cell r="C294" t="str">
            <v>เมตร</v>
          </cell>
          <cell r="D294">
            <v>6200</v>
          </cell>
          <cell r="E294">
            <v>0</v>
          </cell>
        </row>
        <row r="295">
          <cell r="A295" t="str">
            <v>L014</v>
          </cell>
          <cell r="B295" t="str">
            <v>งานรั้วตาข่ายเหล็กหุ้ม PVC</v>
          </cell>
          <cell r="C295" t="str">
            <v>เมตร</v>
          </cell>
          <cell r="D295">
            <v>3500</v>
          </cell>
          <cell r="E295">
            <v>500</v>
          </cell>
        </row>
        <row r="296">
          <cell r="A296" t="str">
            <v>L015</v>
          </cell>
          <cell r="B296" t="str">
            <v>ซ่อมประตูใหญ่ทางเข้า</v>
          </cell>
          <cell r="C296" t="str">
            <v>รายการ</v>
          </cell>
          <cell r="D296">
            <v>10000</v>
          </cell>
          <cell r="E296">
            <v>0</v>
          </cell>
        </row>
        <row r="297">
          <cell r="A297" t="str">
            <v>L016</v>
          </cell>
          <cell r="B297" t="str">
            <v>ซ่อมรั้วคอนกรีตบล็อกบริเวณก่อสร้างท่อระบายน้ำ</v>
          </cell>
          <cell r="C297" t="str">
            <v>รายการ</v>
          </cell>
          <cell r="D297">
            <v>10000</v>
          </cell>
          <cell r="E297">
            <v>0</v>
          </cell>
        </row>
        <row r="298">
          <cell r="A298" t="str">
            <v>L017</v>
          </cell>
          <cell r="B298" t="str">
            <v>ซ่อมรั้วตาข่ายบริเวณก่อสร้างท่อร้อยสายใต้ดิน</v>
          </cell>
          <cell r="C298" t="str">
            <v>รายการ</v>
          </cell>
          <cell r="D298">
            <v>10000</v>
          </cell>
          <cell r="E298">
            <v>0</v>
          </cell>
        </row>
        <row r="299">
          <cell r="A299" t="str">
            <v>L018</v>
          </cell>
          <cell r="B299" t="str">
            <v xml:space="preserve"> ก่อสร้างถนน คสล.โดยรอบอาคารก่อสร้างใหม่หนา0.15 ม.</v>
          </cell>
          <cell r="C299" t="str">
            <v>ตร.ม.</v>
          </cell>
          <cell r="D299">
            <v>650</v>
          </cell>
          <cell r="E299">
            <v>200</v>
          </cell>
        </row>
        <row r="300">
          <cell r="A300" t="str">
            <v>L019</v>
          </cell>
          <cell r="B300" t="str">
            <v xml:space="preserve">รั้วก่ออิฐบล๊อคขนาด 19x39x9 ซม.สูง 2.00 เมตร </v>
          </cell>
          <cell r="C300" t="str">
            <v>เมตร</v>
          </cell>
          <cell r="D300">
            <v>2600</v>
          </cell>
          <cell r="E300">
            <v>0</v>
          </cell>
        </row>
        <row r="301">
          <cell r="A301" t="str">
            <v>L020</v>
          </cell>
          <cell r="B301" t="str">
            <v>รั้วก่ออิฐบล๊อคขนาด 19x39x9 ซม.สูง 2.50 เมตร เซาะร่อง ทาสี  ทั้งสองด้าน</v>
          </cell>
          <cell r="C301" t="str">
            <v>เมตร</v>
          </cell>
          <cell r="D301">
            <v>3250</v>
          </cell>
          <cell r="E301">
            <v>0</v>
          </cell>
        </row>
        <row r="302">
          <cell r="A302" t="str">
            <v>L021</v>
          </cell>
          <cell r="B302" t="str">
            <v>รั้วก่ออิฐบล๊อคขนาด 19x39x9 ซม.สูง 2.50 เมตร ฉาบเรียบและทาสี  ทั้งสองด้าน</v>
          </cell>
          <cell r="C302" t="str">
            <v>เมตร</v>
          </cell>
          <cell r="D302">
            <v>3850</v>
          </cell>
          <cell r="E302">
            <v>0</v>
          </cell>
        </row>
        <row r="303">
          <cell r="A303" t="str">
            <v>L022</v>
          </cell>
          <cell r="B303" t="str">
            <v>รั้วก่ออิฐบล๊อคขนาด 19x39x9 ซม.สูง 2.50 เมตร ฉาบเรียบและทาสี 1 ด้านทำผิวทรายล้าง 1 ด้าน</v>
          </cell>
          <cell r="C303" t="str">
            <v>เมตร</v>
          </cell>
          <cell r="D303">
            <v>4450</v>
          </cell>
          <cell r="E303">
            <v>0</v>
          </cell>
        </row>
        <row r="304">
          <cell r="A304" t="str">
            <v>L023</v>
          </cell>
        </row>
        <row r="305">
          <cell r="B305" t="str">
            <v>งานประตู</v>
          </cell>
        </row>
        <row r="306">
          <cell r="A306" t="str">
            <v>M-001</v>
          </cell>
          <cell r="B306" t="str">
            <v>ประตูเหล็กม้วน ป.1</v>
          </cell>
          <cell r="C306" t="str">
            <v>ชุด</v>
          </cell>
          <cell r="D306">
            <v>45000</v>
          </cell>
          <cell r="E306">
            <v>0</v>
          </cell>
          <cell r="F306" t="str">
            <v>ประตูเหล็กม้วนขนาด 4.40*3.40 ระบบมอเตอร์ไฟฟ้า</v>
          </cell>
        </row>
        <row r="307">
          <cell r="A307" t="str">
            <v>M-002</v>
          </cell>
          <cell r="B307" t="str">
            <v>ประตู ป.1</v>
          </cell>
          <cell r="C307" t="str">
            <v>ชุด</v>
          </cell>
          <cell r="D307">
            <v>45000</v>
          </cell>
          <cell r="E307">
            <v>3000</v>
          </cell>
          <cell r="F307" t="str">
            <v>ประตูเหล็กม้วนขนาด 4.00*3.00 ระบบมอเตอร์ไฟฟ้า</v>
          </cell>
        </row>
        <row r="308">
          <cell r="A308" t="str">
            <v>M-003</v>
          </cell>
          <cell r="B308" t="str">
            <v>ประตู ป.2</v>
          </cell>
          <cell r="C308" t="str">
            <v>ชุด</v>
          </cell>
          <cell r="D308">
            <v>40000</v>
          </cell>
          <cell r="E308">
            <v>3000</v>
          </cell>
        </row>
        <row r="309">
          <cell r="A309" t="str">
            <v>M-004</v>
          </cell>
          <cell r="B309" t="str">
            <v>ประตู ป.3</v>
          </cell>
          <cell r="C309" t="str">
            <v>ชุด</v>
          </cell>
          <cell r="D309">
            <v>15000</v>
          </cell>
          <cell r="E309">
            <v>1500</v>
          </cell>
        </row>
        <row r="310">
          <cell r="A310" t="str">
            <v>M-005</v>
          </cell>
          <cell r="B310" t="str">
            <v>ประตู ป.4</v>
          </cell>
          <cell r="C310" t="str">
            <v>ชุด</v>
          </cell>
          <cell r="D310">
            <v>24000</v>
          </cell>
          <cell r="E310">
            <v>2400</v>
          </cell>
        </row>
        <row r="311">
          <cell r="A311" t="str">
            <v>M-006</v>
          </cell>
          <cell r="B311" t="str">
            <v>ประตู ป.5</v>
          </cell>
          <cell r="C311" t="str">
            <v>ชุด</v>
          </cell>
          <cell r="D311">
            <v>30000</v>
          </cell>
          <cell r="E311">
            <v>3000</v>
          </cell>
        </row>
        <row r="312">
          <cell r="A312" t="str">
            <v>M-007</v>
          </cell>
          <cell r="B312" t="str">
            <v>ประตู ป.6</v>
          </cell>
          <cell r="C312" t="str">
            <v>ชุด</v>
          </cell>
          <cell r="D312">
            <v>35000</v>
          </cell>
          <cell r="E312">
            <v>3500</v>
          </cell>
        </row>
        <row r="313">
          <cell r="A313" t="str">
            <v>M-008</v>
          </cell>
          <cell r="B313" t="str">
            <v>ประตู ป.7</v>
          </cell>
          <cell r="C313" t="str">
            <v>ชุด</v>
          </cell>
          <cell r="D313">
            <v>20000</v>
          </cell>
          <cell r="E313">
            <v>2000</v>
          </cell>
        </row>
        <row r="314">
          <cell r="A314" t="str">
            <v>M-009</v>
          </cell>
          <cell r="B314" t="str">
            <v>ประตู ป.8</v>
          </cell>
          <cell r="C314" t="str">
            <v>ชุด</v>
          </cell>
          <cell r="D314">
            <v>22000</v>
          </cell>
          <cell r="E314">
            <v>2200</v>
          </cell>
        </row>
        <row r="315">
          <cell r="A315" t="str">
            <v>M-010</v>
          </cell>
          <cell r="B315" t="str">
            <v>ประตู ป.9</v>
          </cell>
          <cell r="C315" t="str">
            <v>ชุด</v>
          </cell>
          <cell r="D315">
            <v>15000</v>
          </cell>
          <cell r="E315">
            <v>1500</v>
          </cell>
        </row>
        <row r="316">
          <cell r="A316" t="str">
            <v>M-011</v>
          </cell>
          <cell r="B316" t="str">
            <v>ประตู ป.10</v>
          </cell>
          <cell r="C316" t="str">
            <v>ชุด</v>
          </cell>
          <cell r="D316">
            <v>2200</v>
          </cell>
          <cell r="E316">
            <v>500</v>
          </cell>
        </row>
        <row r="317">
          <cell r="A317" t="str">
            <v>M-012</v>
          </cell>
          <cell r="B317" t="str">
            <v>ประตู ป.11</v>
          </cell>
          <cell r="C317" t="str">
            <v>ชุด</v>
          </cell>
          <cell r="D317">
            <v>2000</v>
          </cell>
          <cell r="E317">
            <v>500</v>
          </cell>
        </row>
        <row r="318">
          <cell r="A318" t="str">
            <v>M-013</v>
          </cell>
          <cell r="B318" t="str">
            <v>ประตู ป.12</v>
          </cell>
          <cell r="C318" t="str">
            <v>ชุด</v>
          </cell>
          <cell r="D318">
            <v>1500</v>
          </cell>
          <cell r="E318">
            <v>300</v>
          </cell>
        </row>
        <row r="319">
          <cell r="A319" t="str">
            <v>M-014</v>
          </cell>
          <cell r="B319" t="str">
            <v>หน้าต่าง น.1</v>
          </cell>
          <cell r="C319" t="str">
            <v>ชุด</v>
          </cell>
          <cell r="D319">
            <v>20000</v>
          </cell>
          <cell r="E319">
            <v>2000</v>
          </cell>
          <cell r="F319">
            <v>8400</v>
          </cell>
        </row>
        <row r="320">
          <cell r="A320" t="str">
            <v>M-015</v>
          </cell>
          <cell r="B320" t="str">
            <v>หน้าต่าง น.1'</v>
          </cell>
          <cell r="C320" t="str">
            <v>ชุด</v>
          </cell>
          <cell r="D320">
            <v>14000</v>
          </cell>
          <cell r="E320">
            <v>1000</v>
          </cell>
        </row>
        <row r="321">
          <cell r="A321" t="str">
            <v>M-016</v>
          </cell>
          <cell r="B321" t="str">
            <v>หน้าต่าง น.2</v>
          </cell>
          <cell r="C321" t="str">
            <v>ชุด</v>
          </cell>
          <cell r="D321">
            <v>13500</v>
          </cell>
          <cell r="E321">
            <v>1000</v>
          </cell>
        </row>
        <row r="322">
          <cell r="A322" t="str">
            <v>M-017</v>
          </cell>
          <cell r="B322" t="str">
            <v>หน้าต่าง น.3</v>
          </cell>
          <cell r="C322" t="str">
            <v>ชุด</v>
          </cell>
          <cell r="D322">
            <v>14500</v>
          </cell>
          <cell r="E322">
            <v>1000</v>
          </cell>
        </row>
        <row r="323">
          <cell r="A323" t="str">
            <v>M-018</v>
          </cell>
          <cell r="B323" t="str">
            <v>หน้าต่าง น.4</v>
          </cell>
          <cell r="C323" t="str">
            <v>ชุด</v>
          </cell>
          <cell r="D323">
            <v>9500</v>
          </cell>
          <cell r="E323">
            <v>1500</v>
          </cell>
        </row>
        <row r="324">
          <cell r="A324" t="str">
            <v>M-0181</v>
          </cell>
          <cell r="B324" t="str">
            <v>หน้าต่าง น.4.1</v>
          </cell>
          <cell r="C324" t="str">
            <v>ชุด</v>
          </cell>
        </row>
        <row r="325">
          <cell r="A325" t="str">
            <v>M-019</v>
          </cell>
          <cell r="B325" t="str">
            <v>หน้าต่าง น.5</v>
          </cell>
          <cell r="C325" t="str">
            <v>ชุด</v>
          </cell>
          <cell r="D325">
            <v>3000</v>
          </cell>
          <cell r="E325">
            <v>1000</v>
          </cell>
        </row>
        <row r="326">
          <cell r="A326" t="str">
            <v>M-020</v>
          </cell>
          <cell r="B326" t="str">
            <v>หน้าต่าง น.6</v>
          </cell>
          <cell r="C326" t="str">
            <v>ชุด</v>
          </cell>
          <cell r="D326">
            <v>5000</v>
          </cell>
          <cell r="E326">
            <v>500</v>
          </cell>
        </row>
        <row r="327">
          <cell r="A327" t="str">
            <v>M-021</v>
          </cell>
          <cell r="B327" t="str">
            <v>หน้าต่าง น.7</v>
          </cell>
          <cell r="C327" t="str">
            <v>ชุด</v>
          </cell>
          <cell r="D327">
            <v>3500</v>
          </cell>
          <cell r="E327">
            <v>500</v>
          </cell>
        </row>
        <row r="328">
          <cell r="A328" t="str">
            <v>M-022</v>
          </cell>
          <cell r="B328" t="str">
            <v>หน้าต่าง น.8</v>
          </cell>
          <cell r="C328" t="str">
            <v>ชุด</v>
          </cell>
          <cell r="D328">
            <v>2000</v>
          </cell>
          <cell r="E328">
            <v>300</v>
          </cell>
        </row>
        <row r="329">
          <cell r="A329" t="str">
            <v>M-023</v>
          </cell>
          <cell r="B329" t="str">
            <v>ช่องระบายอากาศ อลูมิเนียมขนาด 0.50x1.60 พร้อมตาข่ายกันแมลง</v>
          </cell>
          <cell r="C329" t="str">
            <v>ชุด</v>
          </cell>
          <cell r="D329">
            <v>1200</v>
          </cell>
          <cell r="E329">
            <v>0</v>
          </cell>
        </row>
        <row r="330">
          <cell r="A330" t="str">
            <v>M-024</v>
          </cell>
          <cell r="B330" t="str">
            <v>ประตูทนไฟ</v>
          </cell>
          <cell r="F330" t="str">
            <v>ประตูเหล็กบานเดี่ยวทนไฟ ขนาด 0.90*2.00มีPanic Bar และ Door Closer</v>
          </cell>
        </row>
        <row r="331">
          <cell r="A331" t="str">
            <v>M-025</v>
          </cell>
        </row>
        <row r="340">
          <cell r="B340" t="str">
            <v>งานระบบไฟฟ้า</v>
          </cell>
        </row>
        <row r="341">
          <cell r="B341" t="str">
            <v xml:space="preserve">งานแผงเมน, สายเมนไฟฟ้าพร้อมท่อร้อยสาย  </v>
          </cell>
        </row>
        <row r="342">
          <cell r="A342" t="str">
            <v>N-001</v>
          </cell>
          <cell r="B342" t="str">
            <v>มอเตอร์ไฟฟ้า ขนาด 1 HP พร้อมเดินสายไฟฟ้าและติดตั้งอุปกรณ์ครบชุด สำหรับ งานประตูม้วน</v>
          </cell>
          <cell r="C342">
            <v>1</v>
          </cell>
          <cell r="E342">
            <v>30000</v>
          </cell>
        </row>
        <row r="343">
          <cell r="A343" t="str">
            <v>N-002</v>
          </cell>
          <cell r="B343" t="str">
            <v xml:space="preserve">แผงจ่ายไฟแสงสว่าง (AC Panel No.2) </v>
          </cell>
          <cell r="C343" t="str">
            <v>ชุด</v>
          </cell>
          <cell r="D343">
            <v>150000</v>
          </cell>
          <cell r="E343">
            <v>15000</v>
          </cell>
        </row>
        <row r="344">
          <cell r="A344" t="str">
            <v>N-003</v>
          </cell>
          <cell r="B344" t="str">
            <v xml:space="preserve">แผงจ่ายไฟแสงสว่าง (LP1) </v>
          </cell>
          <cell r="C344" t="str">
            <v>ชุด</v>
          </cell>
          <cell r="D344">
            <v>12000</v>
          </cell>
          <cell r="E344">
            <v>1200</v>
          </cell>
        </row>
        <row r="345">
          <cell r="A345" t="str">
            <v>N-004</v>
          </cell>
          <cell r="B345" t="str">
            <v xml:space="preserve">แผงจ่ายไฟแสงสว่าง (LP2) </v>
          </cell>
          <cell r="C345" t="str">
            <v>ชุด</v>
          </cell>
          <cell r="D345">
            <v>10000</v>
          </cell>
          <cell r="E345">
            <v>1000</v>
          </cell>
        </row>
        <row r="346">
          <cell r="A346" t="str">
            <v>N-005</v>
          </cell>
          <cell r="B346" t="str">
            <v xml:space="preserve">แผงจ่ายไฟแสงสว่าง (LP4) </v>
          </cell>
          <cell r="C346" t="str">
            <v>ชุด</v>
          </cell>
          <cell r="D346">
            <v>12000</v>
          </cell>
          <cell r="E346">
            <v>1200</v>
          </cell>
        </row>
        <row r="347">
          <cell r="A347" t="str">
            <v>N-006</v>
          </cell>
          <cell r="B347" t="str">
            <v xml:space="preserve">แผงจ่ายไฟกระแสตรงฉุกเฉิน(ELP) </v>
          </cell>
          <cell r="C347" t="str">
            <v>ชุด</v>
          </cell>
          <cell r="D347">
            <v>6000</v>
          </cell>
          <cell r="E347">
            <v>600</v>
          </cell>
        </row>
        <row r="348">
          <cell r="A348" t="str">
            <v>N-007</v>
          </cell>
          <cell r="B348" t="str">
            <v>แผงจ่ายไฟกระแสตรงฉุกเฉิน (ELP2)</v>
          </cell>
          <cell r="C348" t="str">
            <v>ชุด</v>
          </cell>
          <cell r="D348">
            <v>10000</v>
          </cell>
          <cell r="E348">
            <v>1000</v>
          </cell>
        </row>
        <row r="349">
          <cell r="A349" t="str">
            <v>N-008</v>
          </cell>
          <cell r="B349" t="str">
            <v xml:space="preserve">แผงจ่ายไฟระบบระบายอากาศ (VCP#) </v>
          </cell>
          <cell r="C349" t="str">
            <v>ชุด</v>
          </cell>
          <cell r="D349">
            <v>7000</v>
          </cell>
          <cell r="E349">
            <v>700</v>
          </cell>
        </row>
        <row r="350">
          <cell r="A350" t="str">
            <v>N-009</v>
          </cell>
          <cell r="B350" t="str">
            <v>แผงจ่ายไฟระบบระบายอากาศ (VCP#) No.2</v>
          </cell>
          <cell r="C350" t="str">
            <v>ชุด</v>
          </cell>
          <cell r="D350">
            <v>13000</v>
          </cell>
          <cell r="E350">
            <v>1300</v>
          </cell>
        </row>
        <row r="351">
          <cell r="A351" t="str">
            <v>N-010</v>
          </cell>
          <cell r="B351" t="str">
            <v>แผงจ่ายไฟระบบดูดควัน (ECP) สำรับห้อง Battery</v>
          </cell>
          <cell r="C351" t="str">
            <v>ชุด</v>
          </cell>
          <cell r="D351">
            <v>8000</v>
          </cell>
          <cell r="E351">
            <v>800</v>
          </cell>
        </row>
        <row r="352">
          <cell r="A352" t="str">
            <v>N-011</v>
          </cell>
          <cell r="B352" t="str">
            <v>C B 30AT with Encloser ( CB Box)</v>
          </cell>
          <cell r="C352" t="str">
            <v>ชุด</v>
          </cell>
          <cell r="D352">
            <v>3000</v>
          </cell>
          <cell r="E352">
            <v>300</v>
          </cell>
        </row>
        <row r="353">
          <cell r="A353" t="str">
            <v>N-012</v>
          </cell>
          <cell r="B353" t="str">
            <v>C B125AT with Encloser ( CB Box) for Transformer</v>
          </cell>
          <cell r="C353" t="str">
            <v>ชุด</v>
          </cell>
          <cell r="D353">
            <v>6000</v>
          </cell>
          <cell r="E353">
            <v>600</v>
          </cell>
        </row>
        <row r="354">
          <cell r="A354" t="str">
            <v>N-013</v>
          </cell>
          <cell r="B354" t="str">
            <v>สาย THW 1X95 ตร.มม.</v>
          </cell>
          <cell r="C354" t="str">
            <v>ม.</v>
          </cell>
          <cell r="D354">
            <v>120</v>
          </cell>
          <cell r="E354">
            <v>12</v>
          </cell>
        </row>
        <row r="355">
          <cell r="A355" t="str">
            <v>N-014</v>
          </cell>
          <cell r="B355" t="str">
            <v>สาย THW 1X70 ตร.มม.</v>
          </cell>
          <cell r="C355" t="str">
            <v>ม.</v>
          </cell>
          <cell r="D355">
            <v>100</v>
          </cell>
          <cell r="E355">
            <v>10</v>
          </cell>
        </row>
        <row r="356">
          <cell r="A356" t="str">
            <v>N-015</v>
          </cell>
          <cell r="B356" t="str">
            <v>สาย THW 1X50 ตร.มม.</v>
          </cell>
          <cell r="C356" t="str">
            <v>ม.</v>
          </cell>
          <cell r="D356">
            <v>80</v>
          </cell>
          <cell r="E356">
            <v>8</v>
          </cell>
        </row>
        <row r="357">
          <cell r="A357" t="str">
            <v>N-016</v>
          </cell>
          <cell r="B357" t="str">
            <v>สาย THW 1X30 ตร.มม.</v>
          </cell>
          <cell r="C357" t="str">
            <v>ม.</v>
          </cell>
          <cell r="D357">
            <v>55</v>
          </cell>
          <cell r="E357">
            <v>6</v>
          </cell>
        </row>
        <row r="358">
          <cell r="A358" t="str">
            <v>N-017</v>
          </cell>
          <cell r="B358" t="str">
            <v>สาย THW 1X25 ตร.มม.</v>
          </cell>
          <cell r="C358" t="str">
            <v>ม.</v>
          </cell>
          <cell r="D358">
            <v>40</v>
          </cell>
          <cell r="E358">
            <v>4</v>
          </cell>
        </row>
        <row r="359">
          <cell r="A359" t="str">
            <v>N-018</v>
          </cell>
          <cell r="B359" t="str">
            <v>สาย THW 1X16 ตร.มม.</v>
          </cell>
          <cell r="C359" t="str">
            <v>ม.</v>
          </cell>
          <cell r="D359">
            <v>25</v>
          </cell>
          <cell r="E359">
            <v>3</v>
          </cell>
        </row>
        <row r="360">
          <cell r="A360" t="str">
            <v>N-019</v>
          </cell>
          <cell r="B360" t="str">
            <v>สาย THW 1X10 ตร.มม.</v>
          </cell>
          <cell r="C360" t="str">
            <v>ม.</v>
          </cell>
          <cell r="D360">
            <v>15</v>
          </cell>
          <cell r="E360">
            <v>2</v>
          </cell>
        </row>
        <row r="361">
          <cell r="A361" t="str">
            <v>N-020</v>
          </cell>
          <cell r="B361" t="str">
            <v xml:space="preserve"> สาย THW 1X6 ตร.มม.</v>
          </cell>
          <cell r="C361" t="str">
            <v>ม.</v>
          </cell>
          <cell r="D361">
            <v>10</v>
          </cell>
          <cell r="E361">
            <v>2</v>
          </cell>
        </row>
        <row r="362">
          <cell r="A362" t="str">
            <v>N-021</v>
          </cell>
          <cell r="B362" t="str">
            <v xml:space="preserve"> สาย THW 1X4 ตร.มม.</v>
          </cell>
          <cell r="C362" t="str">
            <v>ม.</v>
          </cell>
          <cell r="D362">
            <v>7</v>
          </cell>
          <cell r="E362">
            <v>2</v>
          </cell>
        </row>
        <row r="363">
          <cell r="A363" t="str">
            <v>N-022</v>
          </cell>
          <cell r="B363" t="str">
            <v xml:space="preserve"> สาย THW 1X42.5 ตร.มม.</v>
          </cell>
          <cell r="C363" t="str">
            <v>ม.</v>
          </cell>
          <cell r="D363">
            <v>5</v>
          </cell>
          <cell r="E363">
            <v>2</v>
          </cell>
        </row>
        <row r="364">
          <cell r="A364" t="str">
            <v>N-023</v>
          </cell>
          <cell r="B364" t="str">
            <v xml:space="preserve"> สาย NYY 95 ตร.มม.</v>
          </cell>
          <cell r="C364" t="str">
            <v>ม.</v>
          </cell>
          <cell r="D364">
            <v>140</v>
          </cell>
          <cell r="E364">
            <v>14</v>
          </cell>
        </row>
        <row r="365">
          <cell r="A365" t="str">
            <v>N-024</v>
          </cell>
          <cell r="B365" t="str">
            <v xml:space="preserve"> สาย NYY 70 ตร.มม.</v>
          </cell>
          <cell r="C365" t="str">
            <v>ม.</v>
          </cell>
          <cell r="D365">
            <v>120</v>
          </cell>
          <cell r="E365">
            <v>12</v>
          </cell>
        </row>
        <row r="366">
          <cell r="A366" t="str">
            <v>N-025</v>
          </cell>
          <cell r="B366" t="str">
            <v xml:space="preserve"> สาย NYY 50 ตร.มม.</v>
          </cell>
          <cell r="C366" t="str">
            <v>ม.</v>
          </cell>
          <cell r="D366">
            <v>100</v>
          </cell>
          <cell r="E366">
            <v>10</v>
          </cell>
        </row>
        <row r="367">
          <cell r="A367" t="str">
            <v>N-026</v>
          </cell>
          <cell r="B367" t="str">
            <v xml:space="preserve"> สาย NYY 16 ตร.มม.</v>
          </cell>
          <cell r="C367" t="str">
            <v>ม.</v>
          </cell>
          <cell r="D367">
            <v>50</v>
          </cell>
          <cell r="E367">
            <v>5</v>
          </cell>
        </row>
        <row r="368">
          <cell r="A368" t="str">
            <v>N-027</v>
          </cell>
          <cell r="B368" t="str">
            <v xml:space="preserve"> สาย NYY 10 ตร.มม.</v>
          </cell>
          <cell r="C368" t="str">
            <v>ม.</v>
          </cell>
          <cell r="D368">
            <v>34</v>
          </cell>
          <cell r="E368">
            <v>3</v>
          </cell>
        </row>
        <row r="369">
          <cell r="A369" t="str">
            <v>N-028</v>
          </cell>
          <cell r="B369" t="str">
            <v xml:space="preserve"> สาย NYY 6 ตร.มม.</v>
          </cell>
          <cell r="C369" t="str">
            <v>ม.</v>
          </cell>
          <cell r="D369">
            <v>23</v>
          </cell>
          <cell r="E369">
            <v>2</v>
          </cell>
        </row>
        <row r="370">
          <cell r="A370" t="str">
            <v>N-029</v>
          </cell>
          <cell r="B370" t="str">
            <v>ท่อ HDPE 110 mm.</v>
          </cell>
          <cell r="C370" t="str">
            <v>ม.</v>
          </cell>
          <cell r="D370">
            <v>170</v>
          </cell>
          <cell r="E370">
            <v>17</v>
          </cell>
        </row>
        <row r="371">
          <cell r="A371" t="str">
            <v>N-030</v>
          </cell>
          <cell r="B371" t="str">
            <v>ท่อ HDPE 63 mm.</v>
          </cell>
          <cell r="C371" t="str">
            <v>ม.</v>
          </cell>
          <cell r="D371">
            <v>130</v>
          </cell>
          <cell r="E371">
            <v>13</v>
          </cell>
        </row>
        <row r="372">
          <cell r="A372" t="str">
            <v>N-031</v>
          </cell>
          <cell r="B372" t="str">
            <v>ท่อ IMC 2 1/2"</v>
          </cell>
          <cell r="C372" t="str">
            <v>ม.</v>
          </cell>
          <cell r="D372">
            <v>160</v>
          </cell>
          <cell r="E372">
            <v>16</v>
          </cell>
        </row>
        <row r="373">
          <cell r="A373" t="str">
            <v>N-032</v>
          </cell>
          <cell r="B373" t="str">
            <v>ท่อ IMC 2 "</v>
          </cell>
          <cell r="C373" t="str">
            <v>ม.</v>
          </cell>
          <cell r="D373">
            <v>130</v>
          </cell>
          <cell r="E373">
            <v>13</v>
          </cell>
        </row>
        <row r="374">
          <cell r="A374" t="str">
            <v>N-033</v>
          </cell>
          <cell r="B374" t="str">
            <v>ท่อ IMC 1 1/2"</v>
          </cell>
          <cell r="C374" t="str">
            <v>ม.</v>
          </cell>
          <cell r="D374">
            <v>100</v>
          </cell>
          <cell r="E374">
            <v>10</v>
          </cell>
        </row>
        <row r="375">
          <cell r="A375" t="str">
            <v>N-034</v>
          </cell>
          <cell r="B375" t="str">
            <v>ท่อ IMC 1 1/4"</v>
          </cell>
          <cell r="C375" t="str">
            <v>ม.</v>
          </cell>
          <cell r="D375">
            <v>90</v>
          </cell>
          <cell r="E375">
            <v>9</v>
          </cell>
        </row>
        <row r="376">
          <cell r="A376" t="str">
            <v>N-035</v>
          </cell>
          <cell r="B376" t="str">
            <v>ท่อ IMC 3/4"</v>
          </cell>
          <cell r="C376" t="str">
            <v>ม.</v>
          </cell>
          <cell r="D376">
            <v>50</v>
          </cell>
          <cell r="E376">
            <v>5</v>
          </cell>
        </row>
        <row r="377">
          <cell r="A377" t="str">
            <v>N-036</v>
          </cell>
          <cell r="B377" t="str">
            <v>ท่อ IMC 1/2"</v>
          </cell>
          <cell r="C377" t="str">
            <v>ม.</v>
          </cell>
          <cell r="D377">
            <v>40</v>
          </cell>
          <cell r="E377">
            <v>4</v>
          </cell>
        </row>
        <row r="378">
          <cell r="A378" t="str">
            <v>N-037</v>
          </cell>
          <cell r="B378" t="str">
            <v xml:space="preserve"> ท่อ RSC 2 1/2"</v>
          </cell>
          <cell r="C378" t="str">
            <v>ม.</v>
          </cell>
          <cell r="D378">
            <v>170</v>
          </cell>
          <cell r="E378">
            <v>17</v>
          </cell>
        </row>
        <row r="379">
          <cell r="A379" t="str">
            <v>N-038</v>
          </cell>
          <cell r="B379" t="str">
            <v>ท่อ IMC 1 1/2"</v>
          </cell>
          <cell r="C379" t="str">
            <v>ม.</v>
          </cell>
          <cell r="D379">
            <v>110</v>
          </cell>
          <cell r="E379">
            <v>11</v>
          </cell>
        </row>
        <row r="380">
          <cell r="A380" t="str">
            <v>N-039</v>
          </cell>
          <cell r="B380" t="str">
            <v xml:space="preserve"> อุปกรณ์ประกอบ</v>
          </cell>
          <cell r="C380" t="str">
            <v>รายการ</v>
          </cell>
          <cell r="D380">
            <v>20000</v>
          </cell>
          <cell r="E380">
            <v>2000</v>
          </cell>
        </row>
        <row r="383">
          <cell r="B383" t="str">
            <v>งานระบบไฟฟ้าแสงสว่าง</v>
          </cell>
        </row>
        <row r="384">
          <cell r="A384" t="str">
            <v>O-001</v>
          </cell>
          <cell r="B384" t="str">
            <v>ดวงโคม Fluorescent 1x18 วัตต์แบบโคมเปลือย (Type 'A1 ')</v>
          </cell>
          <cell r="C384" t="str">
            <v>ชุด</v>
          </cell>
          <cell r="D384">
            <v>400</v>
          </cell>
          <cell r="E384">
            <v>40</v>
          </cell>
        </row>
        <row r="385">
          <cell r="A385" t="str">
            <v>O-002</v>
          </cell>
          <cell r="B385" t="str">
            <v>ดวงโคม Fluorescent 1x36 วัตต์แบบโคมเปลือย (Type 'A3 ')</v>
          </cell>
          <cell r="C385" t="str">
            <v>ชุด</v>
          </cell>
          <cell r="D385">
            <v>500</v>
          </cell>
          <cell r="E385">
            <v>50</v>
          </cell>
        </row>
        <row r="386">
          <cell r="A386" t="str">
            <v>O-003</v>
          </cell>
          <cell r="B386" t="str">
            <v>ดวงโคม Fluorescent 2x36 วัตต์แบบโคมเปลือย (Type 'A4 ')</v>
          </cell>
          <cell r="C386" t="str">
            <v>ชุด</v>
          </cell>
          <cell r="D386">
            <v>600</v>
          </cell>
          <cell r="E386">
            <v>60</v>
          </cell>
        </row>
        <row r="387">
          <cell r="A387" t="str">
            <v>O-004</v>
          </cell>
          <cell r="B387" t="str">
            <v>ดวงโคม Fluorescent 1x36 วัตต์แบบโคมเปลือย (Type 'B ')</v>
          </cell>
          <cell r="C387" t="str">
            <v>ชุด</v>
          </cell>
          <cell r="D387">
            <v>575</v>
          </cell>
          <cell r="E387">
            <v>50</v>
          </cell>
        </row>
        <row r="388">
          <cell r="A388" t="str">
            <v>O-005</v>
          </cell>
          <cell r="B388" t="str">
            <v>ดวงโคม Fluorescent 1x18 วัตต์แบบAcrylic diffuser (Type 'B1 ')</v>
          </cell>
          <cell r="C388" t="str">
            <v>ชุด</v>
          </cell>
          <cell r="D388">
            <v>500</v>
          </cell>
          <cell r="E388">
            <v>50</v>
          </cell>
        </row>
        <row r="389">
          <cell r="A389" t="str">
            <v>O-006</v>
          </cell>
          <cell r="B389" t="str">
            <v>ดวงโคม Fluorescent 1x36 วัตต์แบบAcrylic diffuser (Type 'B3 ')</v>
          </cell>
          <cell r="C389" t="str">
            <v>ชุด</v>
          </cell>
          <cell r="D389">
            <v>900</v>
          </cell>
          <cell r="E389">
            <v>90</v>
          </cell>
        </row>
        <row r="390">
          <cell r="A390" t="str">
            <v>O-007</v>
          </cell>
          <cell r="B390" t="str">
            <v>ดวงโคม Fluorescent 2x36 วัตต์แบบAcrylic diffuser (Type 'B4 ')</v>
          </cell>
          <cell r="C390" t="str">
            <v>ชุด</v>
          </cell>
          <cell r="D390">
            <v>1000</v>
          </cell>
          <cell r="E390">
            <v>100</v>
          </cell>
        </row>
        <row r="391">
          <cell r="A391" t="str">
            <v>O-008</v>
          </cell>
          <cell r="B391" t="str">
            <v>ดวงโคม Fluorescent 3x36 วัตต์แบบ Ceiling type  Aluminum Reflextor  (Type 'E')</v>
          </cell>
          <cell r="C391" t="str">
            <v>ชุด</v>
          </cell>
          <cell r="D391">
            <v>1900</v>
          </cell>
          <cell r="E391">
            <v>190</v>
          </cell>
        </row>
        <row r="392">
          <cell r="A392" t="str">
            <v>O-009</v>
          </cell>
          <cell r="B392" t="str">
            <v>ดวงโคม Fluorescent 1x36 วัตต์แบบ  Single Reflextor with Prismatic Acrylic Diffuser (Type 'F')</v>
          </cell>
          <cell r="C392" t="str">
            <v>ชุด</v>
          </cell>
          <cell r="D392">
            <v>550</v>
          </cell>
          <cell r="E392">
            <v>55</v>
          </cell>
        </row>
        <row r="393">
          <cell r="A393" t="str">
            <v>O-010</v>
          </cell>
          <cell r="B393" t="str">
            <v>ดวงโคม Fluorescent 1x36 วัตต์แบบ  Single Reflextor with Prismatic Acrylic Diffuser (Type 'G')</v>
          </cell>
          <cell r="C393" t="str">
            <v>ชุด</v>
          </cell>
          <cell r="D393">
            <v>630</v>
          </cell>
          <cell r="E393">
            <v>55</v>
          </cell>
        </row>
        <row r="394">
          <cell r="A394" t="str">
            <v>O-011</v>
          </cell>
          <cell r="B394" t="str">
            <v>ดวงโคม Fluorescent 2x36 วัตต์แบบ Corrosion proof (Type 'C')</v>
          </cell>
          <cell r="C394" t="str">
            <v>ชุด</v>
          </cell>
          <cell r="D394">
            <v>4000</v>
          </cell>
          <cell r="E394">
            <v>400</v>
          </cell>
        </row>
        <row r="395">
          <cell r="A395" t="str">
            <v>O-012</v>
          </cell>
          <cell r="B395" t="str">
            <v>ดวงโคม Fluorescent 2x36 วัตต์แบบ Industrial type (Type 'G')</v>
          </cell>
          <cell r="C395" t="str">
            <v>ชุด</v>
          </cell>
          <cell r="D395">
            <v>600</v>
          </cell>
          <cell r="E395">
            <v>60</v>
          </cell>
        </row>
        <row r="396">
          <cell r="A396" t="str">
            <v>O-013</v>
          </cell>
          <cell r="B396" t="str">
            <v>ดวงโคม Incandescent Lamp with Aluminum Alloy Case 1x100 วัตต์ สำหรับไฟฉุกเฉิน (Type 'T')</v>
          </cell>
          <cell r="C396" t="str">
            <v>ชุด</v>
          </cell>
          <cell r="D396">
            <v>300</v>
          </cell>
          <cell r="E396">
            <v>30</v>
          </cell>
        </row>
        <row r="397">
          <cell r="A397" t="str">
            <v>O-014</v>
          </cell>
          <cell r="B397" t="str">
            <v>ดวงโคม Incandescent Lamp with Aluminum Alloy Case 1x100 วัตต์ สำหรับไฟฉุกเฉิน (Type 'L')</v>
          </cell>
          <cell r="C397" t="str">
            <v>ชุด</v>
          </cell>
          <cell r="D397">
            <v>345</v>
          </cell>
          <cell r="E397">
            <v>30</v>
          </cell>
        </row>
        <row r="398">
          <cell r="A398" t="str">
            <v>O-015</v>
          </cell>
          <cell r="B398" t="str">
            <v>ดวงโคม Incandescent Lamp with Aluminum Alloy Case 1x100 วัตต์ สำหรับไฟฉุกเฉิน (Type 'P')</v>
          </cell>
          <cell r="C398" t="str">
            <v>ชุด</v>
          </cell>
          <cell r="D398">
            <v>575</v>
          </cell>
          <cell r="E398">
            <v>50</v>
          </cell>
        </row>
        <row r="399">
          <cell r="A399" t="str">
            <v>O-016</v>
          </cell>
          <cell r="B399" t="str">
            <v>ดวงโคม Incandescent Lamp with Aluminum Alloy Case and Glass OVER 1x100 วัตต์ สำหรับไฟฉุกเฉิน (Type 'N')</v>
          </cell>
          <cell r="C399" t="str">
            <v>ชุด</v>
          </cell>
          <cell r="D399">
            <v>500</v>
          </cell>
          <cell r="E399">
            <v>50</v>
          </cell>
        </row>
        <row r="400">
          <cell r="A400" t="str">
            <v>O-017</v>
          </cell>
          <cell r="B400" t="str">
            <v>ดวงโคม Incandescent Down Light  สำหรับไฟฉุกเฉิน (Type 'H')</v>
          </cell>
          <cell r="C400" t="str">
            <v>ชุด</v>
          </cell>
          <cell r="D400">
            <v>500</v>
          </cell>
          <cell r="E400">
            <v>50</v>
          </cell>
        </row>
        <row r="401">
          <cell r="A401" t="str">
            <v>O-018</v>
          </cell>
          <cell r="B401" t="str">
            <v>ดวงโคม Fluorescent 1x36 วัตต์แบบ
  Dust Type Luminaries  Weather Proof (Type 'D')</v>
          </cell>
          <cell r="C401" t="str">
            <v>ชุด</v>
          </cell>
          <cell r="D401">
            <v>2200</v>
          </cell>
          <cell r="E401">
            <v>220</v>
          </cell>
        </row>
        <row r="402">
          <cell r="A402" t="str">
            <v>O-019</v>
          </cell>
          <cell r="B402" t="str">
            <v>ดวงโคม Fluorescent 1x36 วัตต์แบบ
  Dust Type Luminaries  Weather Proof (Type 'J')</v>
          </cell>
          <cell r="C402" t="str">
            <v>ชุด</v>
          </cell>
          <cell r="D402">
            <v>2350</v>
          </cell>
          <cell r="E402">
            <v>235</v>
          </cell>
        </row>
        <row r="403">
          <cell r="A403" t="str">
            <v>O-020</v>
          </cell>
          <cell r="B403" t="str">
            <v>ดวงโคม 1x125 วัตต์แบบ High Pressure Mercury Vapor Floodlight (Type 'J')</v>
          </cell>
          <cell r="C403" t="str">
            <v>ชุด</v>
          </cell>
          <cell r="D403">
            <v>3700</v>
          </cell>
          <cell r="E403">
            <v>370</v>
          </cell>
        </row>
        <row r="404">
          <cell r="A404" t="str">
            <v>O-021</v>
          </cell>
          <cell r="B404" t="str">
            <v>ดวงโคม 1x125 วัตต์แบบ High Pressure Mercury Vapor Floodlight (Type 'L')</v>
          </cell>
          <cell r="C404" t="str">
            <v>ชุด</v>
          </cell>
          <cell r="D404">
            <v>7500</v>
          </cell>
          <cell r="E404">
            <v>750</v>
          </cell>
        </row>
        <row r="405">
          <cell r="A405" t="str">
            <v>O-022</v>
          </cell>
          <cell r="B405" t="str">
            <v>ดวงโคม 1x400 วัตต์แบบ High Pressure Mercury Vapor Floodlight (Type 'K')</v>
          </cell>
          <cell r="C405" t="str">
            <v>ชุด</v>
          </cell>
          <cell r="D405">
            <v>6000</v>
          </cell>
          <cell r="E405">
            <v>600</v>
          </cell>
        </row>
        <row r="406">
          <cell r="A406" t="str">
            <v>O-023</v>
          </cell>
          <cell r="B406" t="str">
            <v>ดวงโคม 1x400 วัตต์แบบ High Pressure Mercury Vapor Floodlight (Type 'M')</v>
          </cell>
          <cell r="C406" t="str">
            <v>ชุด</v>
          </cell>
          <cell r="D406">
            <v>6600</v>
          </cell>
          <cell r="E406">
            <v>660</v>
          </cell>
        </row>
        <row r="407">
          <cell r="A407" t="str">
            <v>O-024</v>
          </cell>
          <cell r="B407" t="str">
            <v>ดวงโคม SL 2x18 วัตต์ Wall Light Luminaries Outdoor (Type 'M')</v>
          </cell>
          <cell r="C407" t="str">
            <v>ชุด</v>
          </cell>
          <cell r="D407">
            <v>1000</v>
          </cell>
          <cell r="E407">
            <v>100</v>
          </cell>
        </row>
        <row r="408">
          <cell r="A408" t="str">
            <v>O-025</v>
          </cell>
          <cell r="B408" t="str">
            <v>ดวงโคม SL 2x18 วัตต์ Wall Light Luminaries Outdoor (Type 'O')</v>
          </cell>
          <cell r="C408" t="str">
            <v>ชุด</v>
          </cell>
          <cell r="D408">
            <v>1100</v>
          </cell>
          <cell r="E408">
            <v>110</v>
          </cell>
        </row>
        <row r="409">
          <cell r="A409" t="str">
            <v>O-026</v>
          </cell>
          <cell r="B409" t="str">
            <v>พัดลมระบายอากาศแบบติดตั้งบนเพดานขนาด 12 นิ้วสำหรับห้อง AC/DC พร้อมท่อ</v>
          </cell>
          <cell r="C409" t="str">
            <v>ชุด</v>
          </cell>
          <cell r="D409">
            <v>15000</v>
          </cell>
          <cell r="E409">
            <v>1500</v>
          </cell>
        </row>
        <row r="410">
          <cell r="A410" t="str">
            <v>O-027</v>
          </cell>
          <cell r="B410" t="str">
            <v>พัดลมระบายอากาศขนาด 16 นิ้ว พร้อม Hood</v>
          </cell>
          <cell r="C410" t="str">
            <v>ชุด</v>
          </cell>
          <cell r="D410">
            <v>10000</v>
          </cell>
          <cell r="E410">
            <v>1000</v>
          </cell>
        </row>
        <row r="411">
          <cell r="A411" t="str">
            <v>O-028</v>
          </cell>
          <cell r="B411" t="str">
            <v>พัดลมระบายอากาศขนาด 12นิ้ว ชนิด Expension Proof</v>
          </cell>
          <cell r="C411" t="str">
            <v>ชุด</v>
          </cell>
          <cell r="D411">
            <v>17000</v>
          </cell>
          <cell r="E411">
            <v>1700</v>
          </cell>
        </row>
        <row r="412">
          <cell r="A412" t="str">
            <v>O-029</v>
          </cell>
          <cell r="B412" t="str">
            <v xml:space="preserve">พัดลมระบายอากาศขนาด 12นิ้ว </v>
          </cell>
          <cell r="C412" t="str">
            <v>ชุด</v>
          </cell>
          <cell r="D412">
            <v>3500</v>
          </cell>
          <cell r="E412">
            <v>350</v>
          </cell>
        </row>
        <row r="413">
          <cell r="A413" t="str">
            <v>O-030</v>
          </cell>
          <cell r="B413" t="str">
            <v xml:space="preserve">พัดลมระบายอากาศขนาด 8 นิ้ว </v>
          </cell>
          <cell r="C413" t="str">
            <v>ชุด</v>
          </cell>
          <cell r="D413">
            <v>2500</v>
          </cell>
          <cell r="E413">
            <v>250</v>
          </cell>
        </row>
        <row r="414">
          <cell r="A414" t="str">
            <v>O-031</v>
          </cell>
          <cell r="B414" t="str">
            <v>สวิทช์ พัดลม</v>
          </cell>
          <cell r="C414" t="str">
            <v>ชุด</v>
          </cell>
          <cell r="D414">
            <v>380</v>
          </cell>
          <cell r="E414">
            <v>38</v>
          </cell>
        </row>
        <row r="415">
          <cell r="A415" t="str">
            <v>O-032</v>
          </cell>
          <cell r="B415" t="str">
            <v>สวิทช์ 1 ทาง</v>
          </cell>
          <cell r="C415" t="str">
            <v>ชุด</v>
          </cell>
          <cell r="D415">
            <v>80</v>
          </cell>
          <cell r="E415">
            <v>8</v>
          </cell>
        </row>
        <row r="416">
          <cell r="A416" t="str">
            <v>O-033</v>
          </cell>
          <cell r="B416" t="str">
            <v>สวิทช์ 1 ทางกันน้ำ</v>
          </cell>
          <cell r="C416" t="str">
            <v>ชุด</v>
          </cell>
          <cell r="D416">
            <v>300</v>
          </cell>
          <cell r="E416">
            <v>30</v>
          </cell>
        </row>
        <row r="417">
          <cell r="A417" t="str">
            <v>O-034</v>
          </cell>
          <cell r="B417" t="str">
            <v xml:space="preserve"> สวิทช์ 2 ทาง (S2)</v>
          </cell>
          <cell r="C417" t="str">
            <v>ชุด</v>
          </cell>
          <cell r="D417">
            <v>120</v>
          </cell>
          <cell r="E417">
            <v>12</v>
          </cell>
        </row>
        <row r="418">
          <cell r="A418" t="str">
            <v>O-035</v>
          </cell>
          <cell r="B418" t="str">
            <v xml:space="preserve"> สวิทช์ 2 ทาง (SL)</v>
          </cell>
          <cell r="C418" t="str">
            <v>ชุด</v>
          </cell>
          <cell r="D418">
            <v>138</v>
          </cell>
          <cell r="E418">
            <v>12</v>
          </cell>
        </row>
        <row r="419">
          <cell r="A419" t="str">
            <v>O-036</v>
          </cell>
          <cell r="B419" t="str">
            <v xml:space="preserve"> สวิทช์ 4 ทาง (S4)</v>
          </cell>
          <cell r="C419" t="str">
            <v>ชุด</v>
          </cell>
          <cell r="D419">
            <v>470</v>
          </cell>
          <cell r="E419">
            <v>47</v>
          </cell>
        </row>
        <row r="420">
          <cell r="A420" t="str">
            <v>O-037</v>
          </cell>
          <cell r="B420" t="str">
            <v xml:space="preserve"> สวิทช์ 4 ทางกันน้ำ</v>
          </cell>
          <cell r="C420" t="str">
            <v>ชุด</v>
          </cell>
          <cell r="D420">
            <v>800</v>
          </cell>
          <cell r="E420">
            <v>80</v>
          </cell>
        </row>
        <row r="421">
          <cell r="A421" t="str">
            <v>O-038</v>
          </cell>
          <cell r="B421" t="str">
            <v>Switch for air conditioner (SA)</v>
          </cell>
          <cell r="C421" t="str">
            <v>ชุด</v>
          </cell>
          <cell r="D421">
            <v>300</v>
          </cell>
          <cell r="E421">
            <v>30</v>
          </cell>
        </row>
        <row r="422">
          <cell r="A422" t="str">
            <v>O-039</v>
          </cell>
          <cell r="B422" t="str">
            <v>เต้ารับเดี่ยว</v>
          </cell>
          <cell r="C422" t="str">
            <v>ชุด</v>
          </cell>
          <cell r="D422">
            <v>100</v>
          </cell>
          <cell r="E422">
            <v>10</v>
          </cell>
        </row>
        <row r="423">
          <cell r="A423" t="str">
            <v>O-040</v>
          </cell>
          <cell r="B423" t="str">
            <v>เต้ารับคู่</v>
          </cell>
          <cell r="C423" t="str">
            <v>ชุด</v>
          </cell>
          <cell r="D423">
            <v>120</v>
          </cell>
          <cell r="E423">
            <v>12</v>
          </cell>
        </row>
        <row r="424">
          <cell r="A424" t="str">
            <v>O-041</v>
          </cell>
          <cell r="B424" t="str">
            <v>สาย THW 1x4 ตร.มม..</v>
          </cell>
          <cell r="C424" t="str">
            <v>ม.</v>
          </cell>
          <cell r="D424">
            <v>6</v>
          </cell>
          <cell r="E424">
            <v>1</v>
          </cell>
        </row>
        <row r="425">
          <cell r="A425" t="str">
            <v>O-042</v>
          </cell>
          <cell r="B425" t="str">
            <v>สาย THW 1x2.5 ตร.มม..</v>
          </cell>
          <cell r="C425" t="str">
            <v>ม.</v>
          </cell>
          <cell r="D425">
            <v>5</v>
          </cell>
          <cell r="E425">
            <v>1</v>
          </cell>
        </row>
        <row r="426">
          <cell r="A426" t="str">
            <v>O-043</v>
          </cell>
          <cell r="B426" t="str">
            <v>สาย THW 1x10 ตร.มม..</v>
          </cell>
          <cell r="C426" t="str">
            <v>ม.</v>
          </cell>
          <cell r="D426">
            <v>20</v>
          </cell>
          <cell r="E426">
            <v>2</v>
          </cell>
        </row>
        <row r="427">
          <cell r="A427" t="str">
            <v>O-044</v>
          </cell>
          <cell r="B427" t="str">
            <v xml:space="preserve"> สาย NYY 1 x 4 ตร.มม.</v>
          </cell>
          <cell r="C427" t="str">
            <v>ม.</v>
          </cell>
          <cell r="D427">
            <v>12</v>
          </cell>
          <cell r="E427">
            <v>1</v>
          </cell>
        </row>
        <row r="428">
          <cell r="A428" t="str">
            <v>O-045</v>
          </cell>
          <cell r="B428" t="str">
            <v xml:space="preserve"> สาย NYY 1 x 2.5 ตร.มม.</v>
          </cell>
          <cell r="C428" t="str">
            <v>ม.</v>
          </cell>
          <cell r="D428">
            <v>9</v>
          </cell>
          <cell r="E428">
            <v>1</v>
          </cell>
        </row>
        <row r="429">
          <cell r="A429" t="str">
            <v>O-046</v>
          </cell>
          <cell r="B429" t="str">
            <v>สาย FR 1x 1.5 ตร.มม..</v>
          </cell>
          <cell r="C429" t="str">
            <v>ม.</v>
          </cell>
          <cell r="D429">
            <v>20</v>
          </cell>
          <cell r="E429">
            <v>3</v>
          </cell>
        </row>
        <row r="430">
          <cell r="A430" t="str">
            <v>O-047</v>
          </cell>
          <cell r="B430" t="str">
            <v>สาย FR 1x 2.5 ตร.มม..</v>
          </cell>
          <cell r="C430" t="str">
            <v>ม.</v>
          </cell>
          <cell r="D430">
            <v>25</v>
          </cell>
          <cell r="E430">
            <v>4</v>
          </cell>
        </row>
        <row r="431">
          <cell r="A431" t="str">
            <v>O-048</v>
          </cell>
          <cell r="B431" t="str">
            <v>สาย FR 1x 4 ตร.มม..</v>
          </cell>
          <cell r="C431" t="str">
            <v>ม.</v>
          </cell>
          <cell r="D431">
            <v>35</v>
          </cell>
          <cell r="E431">
            <v>5</v>
          </cell>
        </row>
        <row r="432">
          <cell r="A432" t="str">
            <v>O-049</v>
          </cell>
          <cell r="B432" t="str">
            <v>สาย FR 1x 16 ตร.มม..</v>
          </cell>
          <cell r="C432" t="str">
            <v>ม.</v>
          </cell>
          <cell r="D432">
            <v>200</v>
          </cell>
          <cell r="E432">
            <v>20</v>
          </cell>
        </row>
        <row r="433">
          <cell r="A433" t="str">
            <v>O-050</v>
          </cell>
          <cell r="B433" t="str">
            <v>ท่อ IMC  1/2"</v>
          </cell>
          <cell r="C433" t="str">
            <v>ม.</v>
          </cell>
          <cell r="D433">
            <v>40</v>
          </cell>
          <cell r="E433">
            <v>4</v>
          </cell>
        </row>
        <row r="434">
          <cell r="A434" t="str">
            <v>O-051</v>
          </cell>
          <cell r="B434" t="str">
            <v>ท่อ IMC  3/4"</v>
          </cell>
          <cell r="C434" t="str">
            <v>ม.</v>
          </cell>
          <cell r="D434">
            <v>50</v>
          </cell>
          <cell r="E434">
            <v>5</v>
          </cell>
        </row>
        <row r="435">
          <cell r="A435" t="str">
            <v>O-052</v>
          </cell>
          <cell r="B435" t="str">
            <v>อุปกรณ์ประกอบ</v>
          </cell>
          <cell r="C435" t="str">
            <v>รายการ</v>
          </cell>
          <cell r="D435">
            <v>70000</v>
          </cell>
          <cell r="E435">
            <v>7000</v>
          </cell>
        </row>
        <row r="438">
          <cell r="B438" t="str">
            <v>งานระบบ PABX</v>
          </cell>
        </row>
        <row r="439">
          <cell r="A439" t="str">
            <v>P-001</v>
          </cell>
          <cell r="B439" t="str">
            <v>PABX พร้อม  Power Supply</v>
          </cell>
          <cell r="C439" t="str">
            <v>ชุด</v>
          </cell>
          <cell r="D439">
            <v>15000</v>
          </cell>
          <cell r="E439">
            <v>1500</v>
          </cell>
        </row>
        <row r="440">
          <cell r="A440" t="str">
            <v>P-002</v>
          </cell>
          <cell r="B440" t="str">
            <v>Telephone Set</v>
          </cell>
          <cell r="C440" t="str">
            <v>ชุด</v>
          </cell>
          <cell r="D440">
            <v>1000</v>
          </cell>
          <cell r="E440">
            <v>100</v>
          </cell>
        </row>
        <row r="441">
          <cell r="A441" t="str">
            <v>P-003</v>
          </cell>
          <cell r="B441" t="str">
            <v xml:space="preserve"> สาย, ท่อร้อยสายและอุปกรณ์ประกอบ</v>
          </cell>
          <cell r="C441" t="str">
            <v>รายการ</v>
          </cell>
          <cell r="D441">
            <v>10000</v>
          </cell>
          <cell r="E441">
            <v>1000</v>
          </cell>
        </row>
        <row r="444">
          <cell r="B444" t="str">
            <v>งานระบบ Grounding</v>
          </cell>
        </row>
        <row r="445">
          <cell r="A445" t="str">
            <v>Q-001</v>
          </cell>
          <cell r="B445" t="str">
            <v xml:space="preserve"> Ground Rod 5/8" x 8'            กฟน.จัดหาวัสดุให้</v>
          </cell>
          <cell r="C445" t="str">
            <v>ชุด</v>
          </cell>
          <cell r="D445">
            <v>0</v>
          </cell>
          <cell r="E445">
            <v>100</v>
          </cell>
        </row>
        <row r="446">
          <cell r="A446" t="str">
            <v>Q-002</v>
          </cell>
          <cell r="B446" t="str">
            <v xml:space="preserve"> Ground Rod 5/8" x 10'            กฟน.จัดหาวัสดุให้</v>
          </cell>
          <cell r="C446" t="str">
            <v>ชุด</v>
          </cell>
          <cell r="D446">
            <v>0</v>
          </cell>
          <cell r="E446">
            <v>100</v>
          </cell>
        </row>
        <row r="447">
          <cell r="A447" t="str">
            <v>Q-003</v>
          </cell>
          <cell r="B447" t="str">
            <v xml:space="preserve"> สายทองแดงขนาด 240 ตร.มม..</v>
          </cell>
          <cell r="C447" t="str">
            <v>ม.</v>
          </cell>
          <cell r="D447">
            <v>210</v>
          </cell>
          <cell r="E447">
            <v>21</v>
          </cell>
        </row>
        <row r="448">
          <cell r="A448" t="str">
            <v>Q-004</v>
          </cell>
          <cell r="B448" t="str">
            <v xml:space="preserve"> สายทองแดงขนาด 120 ตร.มม..</v>
          </cell>
          <cell r="C448" t="str">
            <v>ม.</v>
          </cell>
          <cell r="D448">
            <v>120</v>
          </cell>
          <cell r="E448">
            <v>12</v>
          </cell>
        </row>
        <row r="449">
          <cell r="A449" t="str">
            <v>Q-005</v>
          </cell>
          <cell r="B449" t="str">
            <v xml:space="preserve"> สายทองแดงขนาด 70 ตร.มม..</v>
          </cell>
          <cell r="C449" t="str">
            <v>ม.</v>
          </cell>
          <cell r="D449">
            <v>80</v>
          </cell>
          <cell r="E449">
            <v>8</v>
          </cell>
        </row>
        <row r="450">
          <cell r="A450" t="str">
            <v>Q-006</v>
          </cell>
          <cell r="B450" t="str">
            <v xml:space="preserve"> สายทองแดงขนาด 35 ตร.มม..</v>
          </cell>
          <cell r="C450" t="str">
            <v>ม.</v>
          </cell>
          <cell r="D450">
            <v>50</v>
          </cell>
          <cell r="E450">
            <v>5</v>
          </cell>
        </row>
        <row r="451">
          <cell r="A451" t="str">
            <v>Q-007</v>
          </cell>
          <cell r="B451" t="str">
            <v xml:space="preserve"> Ground Connection for 240 sq.mm.</v>
          </cell>
          <cell r="C451" t="str">
            <v>ชุด</v>
          </cell>
          <cell r="D451">
            <v>300</v>
          </cell>
          <cell r="E451">
            <v>30</v>
          </cell>
        </row>
        <row r="452">
          <cell r="A452" t="str">
            <v>Q-008</v>
          </cell>
          <cell r="B452" t="str">
            <v xml:space="preserve"> Ground Connection for 70 sq.mm.</v>
          </cell>
          <cell r="C452" t="str">
            <v>ชุด</v>
          </cell>
          <cell r="D452">
            <v>230</v>
          </cell>
          <cell r="E452">
            <v>23</v>
          </cell>
        </row>
        <row r="453">
          <cell r="A453" t="str">
            <v>Q-009</v>
          </cell>
          <cell r="B453" t="str">
            <v xml:space="preserve"> อุปกรณ์ประกอบ</v>
          </cell>
          <cell r="C453" t="str">
            <v>รายการ</v>
          </cell>
          <cell r="D453">
            <v>10000</v>
          </cell>
          <cell r="E453">
            <v>1000</v>
          </cell>
        </row>
        <row r="454">
          <cell r="B454" t="str">
            <v xml:space="preserve">         </v>
          </cell>
        </row>
        <row r="455">
          <cell r="B455" t="str">
            <v>งานระบบสัญญาณอัคคีภัย</v>
          </cell>
        </row>
        <row r="456">
          <cell r="A456" t="str">
            <v>R-001</v>
          </cell>
          <cell r="B456" t="str">
            <v xml:space="preserve"> Fire Alarm Control Panel</v>
          </cell>
          <cell r="C456" t="str">
            <v>ชุด</v>
          </cell>
          <cell r="D456">
            <v>50000</v>
          </cell>
          <cell r="E456">
            <v>5000</v>
          </cell>
        </row>
        <row r="457">
          <cell r="A457" t="str">
            <v>R-002</v>
          </cell>
          <cell r="B457" t="str">
            <v xml:space="preserve"> Smoke Detector Ionization type</v>
          </cell>
          <cell r="C457" t="str">
            <v>ชุด</v>
          </cell>
          <cell r="D457">
            <v>2500</v>
          </cell>
          <cell r="E457">
            <v>250</v>
          </cell>
        </row>
        <row r="458">
          <cell r="A458" t="str">
            <v>R-003</v>
          </cell>
          <cell r="B458" t="str">
            <v xml:space="preserve">  Heat Detetector</v>
          </cell>
          <cell r="C458" t="str">
            <v>ชุด</v>
          </cell>
          <cell r="D458">
            <v>800</v>
          </cell>
          <cell r="E458">
            <v>80</v>
          </cell>
        </row>
        <row r="459">
          <cell r="A459" t="str">
            <v>R-004</v>
          </cell>
          <cell r="B459" t="str">
            <v>Manual Station</v>
          </cell>
          <cell r="C459" t="str">
            <v>ชุด</v>
          </cell>
          <cell r="D459">
            <v>900</v>
          </cell>
          <cell r="E459">
            <v>90</v>
          </cell>
        </row>
        <row r="460">
          <cell r="A460" t="str">
            <v>R-005</v>
          </cell>
          <cell r="B460" t="str">
            <v xml:space="preserve"> Fire Alarm Bell</v>
          </cell>
          <cell r="C460" t="str">
            <v>ชุด</v>
          </cell>
          <cell r="D460">
            <v>1000</v>
          </cell>
          <cell r="E460">
            <v>100</v>
          </cell>
        </row>
        <row r="461">
          <cell r="A461" t="str">
            <v>R-006</v>
          </cell>
          <cell r="B461" t="str">
            <v xml:space="preserve"> สาย ทนไฟ FR, ท่อร้อยสายและอุปกรณ์ประกอบ</v>
          </cell>
          <cell r="C461" t="str">
            <v>รายการ</v>
          </cell>
          <cell r="D461">
            <v>15000</v>
          </cell>
          <cell r="E461">
            <v>1500</v>
          </cell>
        </row>
        <row r="463">
          <cell r="B463" t="str">
            <v>งานระบบโทรศัพท์</v>
          </cell>
        </row>
        <row r="464">
          <cell r="A464" t="str">
            <v>S-001</v>
          </cell>
          <cell r="B464" t="str">
            <v>Terminal  Cabinet</v>
          </cell>
          <cell r="C464" t="str">
            <v>รายการ</v>
          </cell>
          <cell r="D464">
            <v>2000</v>
          </cell>
          <cell r="E464">
            <v>200</v>
          </cell>
        </row>
        <row r="465">
          <cell r="A465" t="str">
            <v>S-002</v>
          </cell>
          <cell r="B465" t="str">
            <v>สายโทรศัพท์ภายนอก</v>
          </cell>
          <cell r="C465" t="str">
            <v>รายการ</v>
          </cell>
          <cell r="D465">
            <v>1000</v>
          </cell>
          <cell r="E465">
            <v>100</v>
          </cell>
        </row>
        <row r="466">
          <cell r="A466" t="str">
            <v>S-003</v>
          </cell>
          <cell r="B466" t="str">
            <v>เต้ารับพร้อมเครื่องรับโทรศัพท์</v>
          </cell>
          <cell r="C466" t="str">
            <v>ชุด</v>
          </cell>
          <cell r="D466">
            <v>1500</v>
          </cell>
          <cell r="E466">
            <v>150</v>
          </cell>
        </row>
        <row r="467">
          <cell r="A467" t="str">
            <v>S-004</v>
          </cell>
          <cell r="B467" t="str">
            <v>สายโทรศัพท์ภายใน</v>
          </cell>
          <cell r="D467">
            <v>500</v>
          </cell>
          <cell r="E467">
            <v>50</v>
          </cell>
        </row>
        <row r="468">
          <cell r="A468" t="str">
            <v>S-005</v>
          </cell>
          <cell r="B468" t="str">
            <v xml:space="preserve"> อุปกรณ์ประกอบ</v>
          </cell>
          <cell r="C468" t="str">
            <v>รายการ</v>
          </cell>
          <cell r="D468">
            <v>2500</v>
          </cell>
          <cell r="E468">
            <v>250</v>
          </cell>
        </row>
        <row r="470">
          <cell r="B470" t="str">
            <v>งานระบบปรับอากาศ</v>
          </cell>
        </row>
        <row r="471">
          <cell r="A471" t="str">
            <v>T-001</v>
          </cell>
          <cell r="B471" t="str">
            <v>เครื่องปรับอากาศ Split Type ขนาด 30,000 BTU/Hr</v>
          </cell>
          <cell r="C471" t="str">
            <v>ชุด</v>
          </cell>
          <cell r="D471">
            <v>50000</v>
          </cell>
          <cell r="E471">
            <v>5000</v>
          </cell>
        </row>
        <row r="472">
          <cell r="A472" t="str">
            <v>T-002</v>
          </cell>
          <cell r="B472" t="str">
            <v>เครื่องปรับอากาศ Split Type ขนาด 18,000 BTU/Hr</v>
          </cell>
          <cell r="C472" t="str">
            <v>ชุด</v>
          </cell>
          <cell r="D472">
            <v>30000</v>
          </cell>
          <cell r="E472">
            <v>3000</v>
          </cell>
        </row>
        <row r="473">
          <cell r="A473" t="str">
            <v>T-003</v>
          </cell>
          <cell r="B473" t="str">
            <v>เครื่องปรับอากาศ Split Type ขนาด   9,000 BTU/Hr</v>
          </cell>
          <cell r="C473" t="str">
            <v>ชุด</v>
          </cell>
          <cell r="D473">
            <v>17000</v>
          </cell>
          <cell r="E473">
            <v>2500</v>
          </cell>
        </row>
        <row r="474">
          <cell r="A474" t="str">
            <v>T-004</v>
          </cell>
          <cell r="B474" t="str">
            <v>Circuit Breaker</v>
          </cell>
          <cell r="C474" t="str">
            <v>ชุด</v>
          </cell>
          <cell r="D474">
            <v>300</v>
          </cell>
          <cell r="E474">
            <v>30</v>
          </cell>
        </row>
        <row r="475">
          <cell r="A475" t="str">
            <v>T-005</v>
          </cell>
          <cell r="B475" t="str">
            <v xml:space="preserve"> อุปกรณ์ประกอบ</v>
          </cell>
          <cell r="C475" t="str">
            <v>รายการ</v>
          </cell>
          <cell r="D475">
            <v>8000</v>
          </cell>
          <cell r="E475">
            <v>800</v>
          </cell>
        </row>
        <row r="478">
          <cell r="B478" t="str">
            <v>งานระบบ Public Address</v>
          </cell>
        </row>
        <row r="479">
          <cell r="A479" t="str">
            <v>U-001</v>
          </cell>
          <cell r="B479" t="str">
            <v>Mixing 180 W &amp; Boostre 240 W Amplifier</v>
          </cell>
          <cell r="C479" t="str">
            <v>ชุด</v>
          </cell>
          <cell r="D479">
            <v>50000</v>
          </cell>
          <cell r="E479">
            <v>5000</v>
          </cell>
        </row>
        <row r="480">
          <cell r="A480" t="str">
            <v>U-002</v>
          </cell>
          <cell r="B480" t="str">
            <v>Microphone</v>
          </cell>
          <cell r="C480" t="str">
            <v>ชุด</v>
          </cell>
          <cell r="D480">
            <v>2000</v>
          </cell>
          <cell r="E480">
            <v>200</v>
          </cell>
        </row>
        <row r="481">
          <cell r="A481" t="str">
            <v>U-003</v>
          </cell>
          <cell r="B481" t="str">
            <v>Horn Speaker</v>
          </cell>
          <cell r="C481" t="str">
            <v>ชุด</v>
          </cell>
          <cell r="D481">
            <v>5000</v>
          </cell>
          <cell r="E481">
            <v>500</v>
          </cell>
        </row>
        <row r="482">
          <cell r="A482" t="str">
            <v>U-004</v>
          </cell>
          <cell r="B482" t="str">
            <v>Ceiling Speaker</v>
          </cell>
          <cell r="C482" t="str">
            <v>ชุด</v>
          </cell>
          <cell r="D482">
            <v>2000</v>
          </cell>
          <cell r="E482">
            <v>200</v>
          </cell>
        </row>
        <row r="483">
          <cell r="A483" t="str">
            <v>U-005</v>
          </cell>
          <cell r="B483" t="str">
            <v>สายเคเบิ้ล ,ท่อร้อยสายเคเบิ้ลและอุปกรณ์ประกอบ</v>
          </cell>
          <cell r="C483" t="str">
            <v>รายการ</v>
          </cell>
          <cell r="D483">
            <v>20000</v>
          </cell>
          <cell r="E483">
            <v>2000</v>
          </cell>
        </row>
        <row r="485">
          <cell r="B485" t="str">
            <v>งานระบบเครน</v>
          </cell>
        </row>
        <row r="486">
          <cell r="A486" t="str">
            <v>V-001</v>
          </cell>
          <cell r="B486" t="str">
            <v xml:space="preserve">Wall Mounted Slewing Crane 3 tons </v>
          </cell>
          <cell r="C486" t="str">
            <v>ชุด</v>
          </cell>
          <cell r="D486">
            <v>400000</v>
          </cell>
          <cell r="E486">
            <v>40000</v>
          </cell>
        </row>
        <row r="487">
          <cell r="A487" t="str">
            <v>V-002</v>
          </cell>
          <cell r="B487" t="str">
            <v xml:space="preserve">3-Direction Electric Overhead Crane 3 tons </v>
          </cell>
          <cell r="C487" t="str">
            <v>ชุด</v>
          </cell>
          <cell r="D487">
            <v>600000</v>
          </cell>
          <cell r="E487">
            <v>60000</v>
          </cell>
        </row>
        <row r="488">
          <cell r="A488" t="str">
            <v>V-003</v>
          </cell>
          <cell r="B488" t="str">
            <v xml:space="preserve">3-Direction Electric Overhead Crane 5 tons </v>
          </cell>
          <cell r="C488" t="str">
            <v>ชุด</v>
          </cell>
          <cell r="D488">
            <v>800000</v>
          </cell>
          <cell r="E488">
            <v>80000</v>
          </cell>
        </row>
        <row r="489">
          <cell r="A489" t="str">
            <v>V-004</v>
          </cell>
          <cell r="B489" t="str">
            <v xml:space="preserve"> ตู้ควบคุม,สาย, ท่อร้อยสายและอุปกรณ์ประกอบ</v>
          </cell>
          <cell r="C489" t="str">
            <v>รายการ</v>
          </cell>
          <cell r="D489">
            <v>10000</v>
          </cell>
          <cell r="E489">
            <v>1000</v>
          </cell>
        </row>
        <row r="491">
          <cell r="B491" t="str">
            <v>งานระบบป้องกันฟ้าฝ่า</v>
          </cell>
        </row>
        <row r="492">
          <cell r="A492" t="str">
            <v>W-001</v>
          </cell>
          <cell r="B492" t="str">
            <v xml:space="preserve"> Air Terminal 5/8" x 1.5 m.</v>
          </cell>
          <cell r="C492" t="str">
            <v>ชุด</v>
          </cell>
          <cell r="D492">
            <v>1000</v>
          </cell>
          <cell r="E492">
            <v>80</v>
          </cell>
        </row>
        <row r="493">
          <cell r="A493" t="str">
            <v>W-002</v>
          </cell>
          <cell r="B493" t="str">
            <v xml:space="preserve"> Ground Rod 5/8" x8'               กฟน.จัดหาวัสดุให้</v>
          </cell>
          <cell r="C493" t="str">
            <v>ชุด</v>
          </cell>
          <cell r="D493">
            <v>0</v>
          </cell>
          <cell r="E493">
            <v>100</v>
          </cell>
        </row>
        <row r="494">
          <cell r="A494" t="str">
            <v>W-003</v>
          </cell>
          <cell r="B494" t="str">
            <v>Copper Tape 70 ตร.มม.</v>
          </cell>
          <cell r="C494" t="str">
            <v>เมตร</v>
          </cell>
          <cell r="D494">
            <v>180</v>
          </cell>
          <cell r="E494">
            <v>18</v>
          </cell>
        </row>
        <row r="495">
          <cell r="A495" t="str">
            <v>W-004</v>
          </cell>
          <cell r="B495" t="str">
            <v xml:space="preserve"> สายทองแดงขนาด 70 ตร.มม.</v>
          </cell>
          <cell r="C495" t="str">
            <v>เมตร</v>
          </cell>
          <cell r="D495">
            <v>80</v>
          </cell>
          <cell r="E495">
            <v>8</v>
          </cell>
        </row>
        <row r="496">
          <cell r="A496" t="str">
            <v>W-005</v>
          </cell>
          <cell r="B496" t="str">
            <v xml:space="preserve"> Ground Test Box</v>
          </cell>
          <cell r="C496" t="str">
            <v>ชุด</v>
          </cell>
          <cell r="D496">
            <v>1200</v>
          </cell>
          <cell r="E496">
            <v>120</v>
          </cell>
        </row>
        <row r="497">
          <cell r="A497" t="str">
            <v>W-006</v>
          </cell>
          <cell r="B497" t="str">
            <v xml:space="preserve"> อุปกรณ์ประกอบ</v>
          </cell>
          <cell r="C497" t="str">
            <v>รายการ</v>
          </cell>
          <cell r="D497">
            <v>5000</v>
          </cell>
          <cell r="E497">
            <v>500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Customize Your Purchase Order"/>
      <sheetName val="Purchase Order"/>
      <sheetName val="Macros"/>
      <sheetName val="ATW"/>
      <sheetName val="Lock"/>
      <sheetName val="Intl Data Table"/>
      <sheetName val="TemplateInformation"/>
      <sheetName val="DETAIL "/>
      <sheetName val="List"/>
      <sheetName val="Boq(1)"/>
      <sheetName val="ค่าวัสดุ"/>
      <sheetName val="SAN REDUCED 1"/>
      <sheetName val="外気負荷"/>
      <sheetName val="C-LOAD(L-FACTORY.)"/>
      <sheetName val="SH-D"/>
      <sheetName val="SH-E"/>
      <sheetName val="SH-C"/>
      <sheetName val="summary"/>
      <sheetName val="covere"/>
      <sheetName val="SH-G"/>
      <sheetName val="Purchase Order1"/>
      <sheetName val="Data"/>
      <sheetName val="SOR"/>
      <sheetName val="A กลาง"/>
      <sheetName val="A กลาง เกสร"/>
      <sheetName val="A แฝด"/>
      <sheetName val="A ริม"/>
      <sheetName val="B กลาง"/>
      <sheetName val="B ริม"/>
      <sheetName val="B แฝด"/>
      <sheetName val="C กลาง"/>
      <sheetName val="C ริม"/>
      <sheetName val="C แฝด"/>
      <sheetName val="สรุป"/>
      <sheetName val="เอกสารแนบ"/>
      <sheetName val="cov-estimate"/>
      <sheetName val="EXF"/>
      <sheetName val="Defect Report(M&amp;E)"/>
      <sheetName val="Currency Rate"/>
      <sheetName val="BQ-E20-02(Rp)"/>
      <sheetName val="SILICATE"/>
      <sheetName val="040"/>
      <sheetName val="060"/>
      <sheetName val="Code"/>
      <sheetName val="Price per model"/>
      <sheetName val="建築代価"/>
      <sheetName val="TABLES"/>
      <sheetName val="Intro"/>
      <sheetName val="Template"/>
      <sheetName val="Variables"/>
      <sheetName val="Customize_Your_Purchase_Order"/>
      <sheetName val="Purchase_Order"/>
      <sheetName val="AutoOpen_Stub_Data"/>
      <sheetName val="Intl_Data_Table"/>
      <sheetName val="DETAIL_"/>
      <sheetName val="SAN_REDUCED_1"/>
      <sheetName val="C-LOAD(L-FACTORY_)"/>
      <sheetName val="Purchase_Order1"/>
      <sheetName val="Customize_Your_Purchase_Order1"/>
      <sheetName val="Purchase_Order2"/>
      <sheetName val="AutoOpen_Stub_Data1"/>
      <sheetName val="Intl_Data_Table1"/>
      <sheetName val="DETAIL_1"/>
      <sheetName val="SAN_REDUCED_11"/>
      <sheetName val="C-LOAD(L-FACTORY_)1"/>
      <sheetName val="Purchase_Order11"/>
      <sheetName val="SOURCE"/>
      <sheetName val="Customize_Your_Purchase_Order2"/>
      <sheetName val="AutoOpen_Stub_Data2"/>
      <sheetName val="Intl_Data_Table2"/>
      <sheetName val="SAN_REDUCED_12"/>
      <sheetName val="DETAIL_2"/>
      <sheetName val="C-LOAD(L-FACTORY_)2"/>
      <sheetName val="Report"/>
      <sheetName val="Total"/>
      <sheetName val="Book 1 Summary"/>
      <sheetName val="Invoice"/>
      <sheetName val="Sheet1 (3)"/>
      <sheetName val="APR'09"/>
      <sheetName val="COMMOND LINE"/>
      <sheetName val="sort2"/>
      <sheetName val="COMP"/>
      <sheetName val="cu_ผลรวม"/>
      <sheetName val="cu_รหัส"/>
      <sheetName val="cu_วัน"/>
      <sheetName val="COA-17"/>
      <sheetName val="C-18"/>
      <sheetName val="AC"/>
      <sheetName val="일위대가목차"/>
      <sheetName val="Sheet1"/>
      <sheetName val="CrEstimate"/>
      <sheetName val="Nov.'02"/>
      <sheetName val="Comsole"/>
      <sheetName val="797T輸入部品リスト"/>
      <sheetName val="data list"/>
      <sheetName val="Plate_Bumper"/>
      <sheetName val="CRITERIA1"/>
      <sheetName val="55435-0D060"/>
      <sheetName val="55436-0D060"/>
      <sheetName val="ConfigModel"/>
      <sheetName val="ResourceModel"/>
      <sheetName val="ＦＣ～FT"/>
      <sheetName val="New DYNA"/>
      <sheetName val="CRITERIA2"/>
      <sheetName val="PRODUCT MIX TRUCK"/>
      <sheetName val="BOM 043L,351L,299L"/>
      <sheetName val="DailyInput"/>
      <sheetName val="CODE,NAME"/>
      <sheetName val="Main Summary"/>
      <sheetName val="2.1.1Take pipe"/>
      <sheetName val="2.1.2Take Copper Pipe"/>
      <sheetName val="MASTER"/>
      <sheetName val="Annual Production"/>
      <sheetName val="POV"/>
      <sheetName val="ＴＦ関連Ｐｒｊ日程表"/>
      <sheetName val="FC"/>
      <sheetName val="Evaluation"/>
      <sheetName val="Mat"/>
      <sheetName val="PO(Thai)"/>
      <sheetName val="Customize_Your_Purchase_Order3"/>
      <sheetName val="Purchase_Order3"/>
      <sheetName val="Customize_Your_Purchase_Order4"/>
      <sheetName val="Purchase_Order4"/>
      <sheetName val="日程"/>
      <sheetName val="supp_name"/>
      <sheetName val="Order List"/>
      <sheetName val="Construction cost assumption"/>
      <sheetName val="JLL Assumption"/>
      <sheetName val="Retail Program&amp;Rev Assumption"/>
      <sheetName val="CUSTOMER"/>
      <sheetName val="CST1198"/>
      <sheetName val="Purchases-April"/>
      <sheetName val="JobOrder"/>
      <sheetName val="ค่าโทรศัพท์ค้างจ่าย"/>
      <sheetName val="AutoOpen_Stub_Data4"/>
      <sheetName val="Customize_Your_Purchase_Order5"/>
      <sheetName val="Purchase_Order5"/>
      <sheetName val="Intl_Data_Table4"/>
      <sheetName val="DETAIL_4"/>
      <sheetName val="AutoOpen_Stub_Data3"/>
      <sheetName val="Intl_Data_Table3"/>
      <sheetName val="DETAIL_3"/>
      <sheetName val=" ELECTRICAL ROOM CENTER.xlsx"/>
      <sheetName val="Fill this out first___"/>
      <sheetName val="UP"/>
      <sheetName val="SUM"/>
      <sheetName val="Pipe"/>
      <sheetName val="ITB COST"/>
      <sheetName val="Buy vs. Lease Car"/>
      <sheetName val="gvl"/>
      <sheetName val="電気設備表"/>
      <sheetName val="Cover"/>
      <sheetName val="SH-F"/>
      <sheetName val="Direct Cost"/>
      <sheetName val="Rate"/>
      <sheetName val=""/>
      <sheetName val="boq"/>
      <sheetName val="Sh&amp;Hd"/>
      <sheetName val="Sheet1_(3)"/>
      <sheetName val="COMMOND_LINE"/>
      <sheetName val="Nov_'02"/>
      <sheetName val="data_list"/>
      <sheetName val="New_DYNA"/>
      <sheetName val="PRODUCT_MIX_TRUCK"/>
      <sheetName val="BOM_043L,351L,299L"/>
      <sheetName val="Defect_Report(M&amp;E)"/>
      <sheetName val="ARM 39C "/>
      <sheetName val="n"/>
      <sheetName val="Supplier Master IF"/>
      <sheetName val="IMV"/>
      <sheetName val="Income Statement"/>
      <sheetName val="Balance Sheet"/>
      <sheetName val="Recovered_Sheet1"/>
      <sheetName val="รวมราคาทั้งสิ้น"/>
      <sheetName val="Database"/>
      <sheetName val="Output"/>
      <sheetName val="Cost_Categories"/>
      <sheetName val="Cost Data"/>
      <sheetName val="Material"/>
      <sheetName val="ProductName"/>
      <sheetName val="FS(E)"/>
      <sheetName val="รายละเอียดเสาเข็มที่ใช้แต่ละแบบ"/>
      <sheetName val="Waterg"/>
      <sheetName val="e_test_ผลรวม"/>
      <sheetName val="df_ผลรวม"/>
      <sheetName val="df_รหัส"/>
      <sheetName val="df_วัน"/>
      <sheetName val="Cu1_sample"/>
      <sheetName val="DF_sample"/>
      <sheetName val="MK_sample"/>
      <sheetName val="SM"/>
      <sheetName val="SM_sample"/>
      <sheetName val="v_cut_วัน"/>
      <sheetName val="試作台数"/>
      <sheetName val="dr_ผลรวม"/>
      <sheetName val="dr_รหัส"/>
      <sheetName val="dr_วัน"/>
      <sheetName val="e_test_รหัส"/>
      <sheetName val="e_test_วัน"/>
      <sheetName val="etching_ผลรวม"/>
      <sheetName val="etching_รหัส"/>
      <sheetName val="etching_วัน"/>
      <sheetName val="f_test_ผลรวม"/>
      <sheetName val="f_test_รหัส"/>
      <sheetName val="f_test_วัน"/>
      <sheetName val="fqc_ผลรวม"/>
      <sheetName val="fqc_รหัส"/>
      <sheetName val="fqc_วัน"/>
      <sheetName val="hl_ผลรวม"/>
      <sheetName val="hl_รหัส"/>
      <sheetName val="hl_วัน"/>
      <sheetName val="mk_ผลรวม"/>
      <sheetName val="mk_รหัส"/>
      <sheetName val="mk_วัน"/>
      <sheetName val="sm_ผลรวม"/>
      <sheetName val="sm_รหัส"/>
      <sheetName val="sm_วัน"/>
      <sheetName val="v_cut_ผลรวม"/>
      <sheetName val="v_cut_รหัส"/>
      <sheetName val="LOT_ACCP"/>
      <sheetName val="Jan"/>
      <sheetName val="Sample"/>
      <sheetName val=" Sample request (JC41-00834A) -"/>
      <sheetName val="Group"/>
      <sheetName val="MAN"/>
      <sheetName val="Manufacturability"/>
      <sheetName val="JE786"/>
      <sheetName val="A1.2"/>
      <sheetName val="코드관리"/>
      <sheetName val="Interial"/>
      <sheetName val="DETAIL"/>
      <sheetName val="#REF"/>
      <sheetName val="BUR4-Rd"/>
      <sheetName val="BUR3-DrnRC"/>
      <sheetName val="SPT vs PHI"/>
      <sheetName val="노무비"/>
      <sheetName val="GAAP Pru"/>
      <sheetName val="Customize Your Invoice"/>
      <sheetName val="EFR30696"/>
      <sheetName val="main sum (hotel &amp; residences)"/>
      <sheetName val="ตารางส่วนลด EE."/>
      <sheetName val="bk unit rate"/>
      <sheetName val="STMspry"/>
      <sheetName val="PsychroData"/>
      <sheetName val="Currency"/>
      <sheetName val="Sch  3"/>
      <sheetName val="Equipment"/>
      <sheetName val="unitcost"/>
      <sheetName val="Grand Summary"/>
      <sheetName val="Sub Summary"/>
      <sheetName val="Prelim"/>
      <sheetName val="Hotel A type A"/>
      <sheetName val="Hotel A type B"/>
      <sheetName val="Hotel A type C"/>
      <sheetName val="Hotel B type B"/>
      <sheetName val="Hotel B type C"/>
      <sheetName val="Hote C. type C"/>
      <sheetName val="Hotel A suite"/>
      <sheetName val="Bar&amp;Resturant"/>
      <sheetName val="Gyp Pavilion"/>
      <sheetName val="Reception Pavilion"/>
      <sheetName val="WC. Reception"/>
      <sheetName val="Corridor Hote A."/>
      <sheetName val="Corridor Hote B."/>
      <sheetName val="Corridor Hote C."/>
      <sheetName val="402"/>
      <sheetName val="SAN_REDUCED_13"/>
      <sheetName val="C-LOAD(L-FACTORY_)3"/>
      <sheetName val="Purchase_Order12"/>
      <sheetName val="A_กลาง"/>
      <sheetName val="A_กลาง_เกสร"/>
      <sheetName val="A_แฝด"/>
      <sheetName val="A_ริม"/>
      <sheetName val="B_กลาง"/>
      <sheetName val="B_ริม"/>
      <sheetName val="B_แฝด"/>
      <sheetName val="C_กลาง"/>
      <sheetName val="C_ริม"/>
      <sheetName val="C_แฝด"/>
      <sheetName val="Price_per_model"/>
      <sheetName val="Currency_Rate"/>
      <sheetName val="Book_1_Summary"/>
      <sheetName val="Main_Summary"/>
      <sheetName val="2_1_1Take_pipe"/>
      <sheetName val="2_1_2Take_Copper_Pipe"/>
      <sheetName val="Order_List"/>
      <sheetName val="Ceil."/>
      <sheetName val="งานภายนอก"/>
      <sheetName val="Paint."/>
      <sheetName val="Roof"/>
      <sheetName val="Struc."/>
      <sheetName val="SanFix"/>
      <sheetName val="Wall"/>
      <sheetName val="Customize_Your_Purchase_Order6"/>
      <sheetName val="Purchase_Order6"/>
      <sheetName val="AutoOpen_Stub_Data6"/>
      <sheetName val="Customize_Your_Purchase_Order8"/>
      <sheetName val="Purchase_Order8"/>
      <sheetName val="Intl_Data_Table6"/>
      <sheetName val="DETAIL_6"/>
      <sheetName val="SAN_REDUCED_14"/>
      <sheetName val="C-LOAD(L-FACTORY_)4"/>
      <sheetName val="Purchase_Order13"/>
      <sheetName val="A_กลาง1"/>
      <sheetName val="A_กลาง_เกสร1"/>
      <sheetName val="A_แฝด1"/>
      <sheetName val="A_ริม1"/>
      <sheetName val="B_กลาง1"/>
      <sheetName val="B_ริม1"/>
      <sheetName val="B_แฝด1"/>
      <sheetName val="C_กลาง1"/>
      <sheetName val="C_ริม1"/>
      <sheetName val="C_แฝด1"/>
      <sheetName val="Defect_Report(M&amp;E)2"/>
      <sheetName val="Price_per_model1"/>
      <sheetName val="Currency_Rate1"/>
      <sheetName val="Book_1_Summary1"/>
      <sheetName val="Sheet1_(3)2"/>
      <sheetName val="COMMOND_LINE2"/>
      <sheetName val="2_1_1Take_pipe1"/>
      <sheetName val="2_1_2Take_Copper_Pipe1"/>
      <sheetName val="Main_Summary1"/>
      <sheetName val="Nov_'022"/>
      <sheetName val="data_list2"/>
      <sheetName val="New_DYNA2"/>
      <sheetName val="PRODUCT_MIX_TRUCK2"/>
      <sheetName val="BOM_043L,351L,299L2"/>
      <sheetName val="Order_List1"/>
      <sheetName val="Construction_cost_assumption1"/>
      <sheetName val="JLL_Assumption1"/>
      <sheetName val="Retail_Program&amp;Rev_Assumption1"/>
      <sheetName val="Annual_Production1"/>
      <sheetName val="Fill_this_out_first___1"/>
      <sheetName val="ITB_COST1"/>
      <sheetName val="Direct_Cost1"/>
      <sheetName val="_ELECTRICAL_ROOM_CENTER_xlsx1"/>
      <sheetName val="Income_Statement1"/>
      <sheetName val="Balance_Sheet1"/>
      <sheetName val="ARM_39C_1"/>
      <sheetName val="Supplier_Master_IF1"/>
      <sheetName val="Cost_Data1"/>
      <sheetName val="Buy_vs__Lease_Car1"/>
      <sheetName val="AutoOpen_Stub_Data5"/>
      <sheetName val="Customize_Your_Purchase_Order7"/>
      <sheetName val="Purchase_Order7"/>
      <sheetName val="Intl_Data_Table5"/>
      <sheetName val="DETAIL_5"/>
      <sheetName val="Defect_Report(M&amp;E)1"/>
      <sheetName val="Sheet1_(3)1"/>
      <sheetName val="COMMOND_LINE1"/>
      <sheetName val="Nov_'021"/>
      <sheetName val="data_list1"/>
      <sheetName val="New_DYNA1"/>
      <sheetName val="PRODUCT_MIX_TRUCK1"/>
      <sheetName val="BOM_043L,351L,299L1"/>
      <sheetName val="Construction_cost_assumption"/>
      <sheetName val="JLL_Assumption"/>
      <sheetName val="Retail_Program&amp;Rev_Assumption"/>
      <sheetName val="Annual_Production"/>
      <sheetName val="Fill_this_out_first___"/>
      <sheetName val="ITB_COST"/>
      <sheetName val="Direct_Cost"/>
      <sheetName val="_ELECTRICAL_ROOM_CENTER_xlsx"/>
      <sheetName val="Income_Statement"/>
      <sheetName val="Balance_Sheet"/>
      <sheetName val="ARM_39C_"/>
      <sheetName val="Supplier_Master_IF"/>
      <sheetName val="Cost_Data"/>
      <sheetName val="Buy_vs__Lease_Car"/>
      <sheetName val="21"/>
      <sheetName val="SH-A"/>
      <sheetName val="stair"/>
      <sheetName val="footing"/>
      <sheetName val="Manpower"/>
      <sheetName val="status"/>
      <sheetName val="ราคาต่ำสุด-721"/>
      <sheetName val="Attendance配合费"/>
      <sheetName val="inWords"/>
      <sheetName val="sheetNO"/>
      <sheetName val="2nd"/>
      <sheetName val="Cert1"/>
      <sheetName val="A1_2"/>
      <sheetName val="_Sample_request_(JC41-00834A)_-"/>
      <sheetName val="GAAP_Pru"/>
      <sheetName val="中日程"/>
      <sheetName val="Breakdown"/>
      <sheetName val="ｺｽﾄｾﾝﾀｰ別設備稼働費ﾚｰﾄ算出表"/>
      <sheetName val="基準ｲﾝﾌﾟｯﾄ"/>
      <sheetName val="LpC"/>
      <sheetName val="Form"/>
      <sheetName val="Structure"/>
      <sheetName val="Artisan一类材料进度表-丽萍更新"/>
      <sheetName val="bp bill"/>
      <sheetName val="A1_Summary"/>
      <sheetName val="A"/>
      <sheetName val="Discounted Cash Flow"/>
      <sheetName val="Consl"/>
      <sheetName val="Formula"/>
      <sheetName val="Assumptions"/>
      <sheetName val="DuctWork Summary"/>
      <sheetName val="Branch"/>
      <sheetName val="Data Dep1"/>
      <sheetName val="Production info"/>
      <sheetName val="Profit_Budget"/>
      <sheetName val="Revised 021099"/>
      <sheetName val="ob_complete"/>
      <sheetName val="SCHEDULE_2"/>
      <sheetName val="QS-Payment"/>
      <sheetName val="full pot"/>
      <sheetName val="Project Data"/>
      <sheetName val="Register_Local"/>
      <sheetName val="Fagor04-A3112e"/>
      <sheetName val="SAN_REDUCED_15"/>
      <sheetName val="C-LOAD(L-FACTORY_)5"/>
      <sheetName val="Purchase_Order14"/>
      <sheetName val="A_กลาง2"/>
      <sheetName val="A_กลาง_เกสร2"/>
      <sheetName val="A_แฝด2"/>
      <sheetName val="A_ริม2"/>
      <sheetName val="B_กลาง2"/>
      <sheetName val="B_ริม2"/>
      <sheetName val="B_แฝด2"/>
      <sheetName val="C_กลาง2"/>
      <sheetName val="C_ริม2"/>
      <sheetName val="C_แฝด2"/>
      <sheetName val="Price_per_model2"/>
      <sheetName val="Currency_Rate2"/>
      <sheetName val="Book_1_Summary2"/>
      <sheetName val="Main_Summary2"/>
      <sheetName val="2_1_1Take_pipe2"/>
      <sheetName val="2_1_2Take_Copper_Pipe2"/>
      <sheetName val="JOB_FO"/>
      <sheetName val="Table Master"/>
      <sheetName val="ELIM"/>
      <sheetName val="HYO"/>
      <sheetName val="PASTE N CUT"/>
      <sheetName val="SEA"/>
      <sheetName val="SAN_REDUCED_16"/>
      <sheetName val="C-LOAD(L-FACTORY_)6"/>
      <sheetName val="Purchase_Order15"/>
      <sheetName val="A_กลาง3"/>
      <sheetName val="A_กลาง_เกสร3"/>
      <sheetName val="A_แฝด3"/>
      <sheetName val="A_ริม3"/>
      <sheetName val="B_กลาง3"/>
      <sheetName val="B_ริม3"/>
      <sheetName val="B_แฝด3"/>
      <sheetName val="C_กลาง3"/>
      <sheetName val="C_ริม3"/>
      <sheetName val="C_แฝด3"/>
      <sheetName val="Defect_Report(M&amp;E)3"/>
      <sheetName val="Currency_Rate3"/>
      <sheetName val="Price_per_model3"/>
      <sheetName val="AutoOpen_Stub_Data7"/>
      <sheetName val="Intl_Data_Table7"/>
      <sheetName val="DETAIL_7"/>
      <sheetName val="SAN_REDUCED_17"/>
      <sheetName val="C-LOAD(L-FACTORY_)7"/>
      <sheetName val="Purchase_Order16"/>
      <sheetName val="A_กลาง4"/>
      <sheetName val="A_กลาง_เกสร4"/>
      <sheetName val="A_แฝด4"/>
      <sheetName val="A_ริม4"/>
      <sheetName val="B_กลาง4"/>
      <sheetName val="B_ริม4"/>
      <sheetName val="B_แฝด4"/>
      <sheetName val="C_กลาง4"/>
      <sheetName val="C_ริม4"/>
      <sheetName val="C_แฝด4"/>
      <sheetName val="Defect_Report(M&amp;E)4"/>
      <sheetName val="Currency_Rate4"/>
      <sheetName val="Price_per_model4"/>
      <sheetName val="DATA BASE"/>
      <sheetName val="BG"/>
      <sheetName val="Level"/>
      <sheetName val="P-200 Grid"/>
      <sheetName val="Customize_Your_Purchase_Order9"/>
      <sheetName val="Purchase_Order9"/>
      <sheetName val="Sheet1_(3)3"/>
      <sheetName val="COMMOND_LINE3"/>
      <sheetName val="Order_List2"/>
      <sheetName val="Nov_'023"/>
      <sheetName val="data_list3"/>
      <sheetName val="New_DYNA3"/>
      <sheetName val="PRODUCT_MIX_TRUCK3"/>
      <sheetName val="BOM_043L,351L,299L3"/>
      <sheetName val="Construction_cost_assumption2"/>
      <sheetName val="JLL_Assumption2"/>
      <sheetName val="Retail_Program&amp;Rev_Assumption2"/>
      <sheetName val="Annual_Production2"/>
      <sheetName val="ARM_39C_2"/>
      <sheetName val="Supplier_Master_IF2"/>
      <sheetName val="Fill_this_out_first___2"/>
      <sheetName val="ITB_COST2"/>
      <sheetName val="_ELECTRICAL_ROOM_CENTER_xlsx2"/>
      <sheetName val="Buy_vs__Lease_Car2"/>
      <sheetName val="Direct_Cost2"/>
      <sheetName val="Income_Statement2"/>
      <sheetName val="Balance_Sheet2"/>
      <sheetName val="Cost_Data2"/>
      <sheetName val="Grand_Summary"/>
      <sheetName val="Sub_Summary"/>
      <sheetName val="Hotel_A_type_A"/>
      <sheetName val="Hotel_A_type_B"/>
      <sheetName val="Hotel_A_type_C"/>
      <sheetName val="Hotel_B_type_B"/>
    </sheetNames>
    <sheetDataSet>
      <sheetData sheetId="0" refreshError="1"/>
      <sheetData sheetId="1" refreshError="1">
        <row r="23">
          <cell r="F23" t="str">
            <v>State</v>
          </cell>
        </row>
        <row r="24">
          <cell r="F24">
            <v>0.05</v>
          </cell>
        </row>
        <row r="25">
          <cell r="E25" t="b">
            <v>1</v>
          </cell>
        </row>
        <row r="29">
          <cell r="E29" t="b">
            <v>0</v>
          </cell>
        </row>
      </sheetData>
      <sheetData sheetId="2" refreshError="1">
        <row r="40">
          <cell r="E40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 refreshError="1"/>
      <sheetData sheetId="474" refreshError="1"/>
      <sheetData sheetId="475" refreshError="1"/>
      <sheetData sheetId="476" refreshError="1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งานแผน"/>
      <sheetName val="กสย.11 หน้า 1,3"/>
      <sheetName val="ใบปะหน้าประมาณการ"/>
      <sheetName val="รายละเอียด"/>
      <sheetName val="อัตราราคางาน"/>
      <sheetName val="บัญชีสรุป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 6(0%)"/>
      <sheetName val="ปร 5 (ก)0%"/>
      <sheetName val="ปร 5 (ข)"/>
      <sheetName val="สรุป"/>
      <sheetName val="สำนักงาน-15และ 16"/>
      <sheetName val="SAN"/>
      <sheetName val="EE"/>
      <sheetName val="ปรับอากาศ(งานตกแต่งภายใน)"/>
      <sheetName val="ครุภัณฑ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 6(0%)"/>
      <sheetName val="ปร 5 (ก)0%"/>
      <sheetName val="ปร 5 (ข)"/>
      <sheetName val="สรุป"/>
      <sheetName val="สำนักงาน-15และ 16"/>
      <sheetName val="SAN"/>
      <sheetName val="EE"/>
      <sheetName val="ปรับอากาศ(งานตกแต่งภายใน)"/>
      <sheetName val="ครุภัณฑ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 F อาคาร"/>
      <sheetName val="Factor F งาน DB."/>
      <sheetName val="Check F"/>
      <sheetName val="ข้อมูล"/>
      <sheetName val="ปร.4 ส่วนที่ 1"/>
      <sheetName val="ปร.4 ส่วนที่ 2"/>
      <sheetName val="ปร.4 ส่วนที่ 3"/>
      <sheetName val="ปร.5"/>
      <sheetName val="ปร.6"/>
      <sheetName val="ใบจัดหา"/>
      <sheetName val="แบบใบเสนอราคา"/>
      <sheetName val="ใบเสนอราคา"/>
    </sheetNames>
    <sheetDataSet>
      <sheetData sheetId="0">
        <row r="6">
          <cell r="A6">
            <v>0</v>
          </cell>
        </row>
      </sheetData>
      <sheetData sheetId="1">
        <row r="6">
          <cell r="A6">
            <v>0</v>
          </cell>
          <cell r="B6">
            <v>0</v>
          </cell>
          <cell r="C6">
            <v>1.1724000000000001</v>
          </cell>
          <cell r="D6">
            <v>1.1724000000000001</v>
          </cell>
          <cell r="E6">
            <v>5000000</v>
          </cell>
          <cell r="F6">
            <v>0</v>
          </cell>
        </row>
        <row r="7">
          <cell r="A7">
            <v>5000000</v>
          </cell>
          <cell r="B7">
            <v>5000000</v>
          </cell>
          <cell r="C7">
            <v>1.1724000000000001</v>
          </cell>
          <cell r="D7">
            <v>1.1505000000000001</v>
          </cell>
          <cell r="E7">
            <v>5000000</v>
          </cell>
          <cell r="F7">
            <v>4.380000000000006E-9</v>
          </cell>
        </row>
        <row r="8">
          <cell r="A8">
            <v>10000000</v>
          </cell>
          <cell r="B8">
            <v>10000000</v>
          </cell>
          <cell r="C8">
            <v>1.1465000000000001</v>
          </cell>
          <cell r="D8">
            <v>1.145</v>
          </cell>
          <cell r="E8">
            <v>5000000</v>
          </cell>
          <cell r="F8">
            <v>3.0000000000001137E-10</v>
          </cell>
        </row>
        <row r="9">
          <cell r="A9">
            <v>15000000</v>
          </cell>
          <cell r="B9">
            <v>15000000</v>
          </cell>
          <cell r="C9">
            <v>1.145</v>
          </cell>
          <cell r="D9">
            <v>1.1424000000000001</v>
          </cell>
          <cell r="E9">
            <v>5000000</v>
          </cell>
          <cell r="F9">
            <v>5.1999999999998714E-10</v>
          </cell>
        </row>
        <row r="10">
          <cell r="A10">
            <v>20000000</v>
          </cell>
          <cell r="B10">
            <v>20000000</v>
          </cell>
          <cell r="C10">
            <v>1.1424000000000001</v>
          </cell>
          <cell r="D10">
            <v>1.1305000000000001</v>
          </cell>
          <cell r="E10">
            <v>5000000</v>
          </cell>
          <cell r="F10">
            <v>2.3800000000000042E-9</v>
          </cell>
        </row>
        <row r="11">
          <cell r="A11">
            <v>25000000</v>
          </cell>
          <cell r="B11">
            <v>25000000</v>
          </cell>
          <cell r="C11">
            <v>1.1305000000000001</v>
          </cell>
          <cell r="D11">
            <v>1.1269</v>
          </cell>
          <cell r="E11">
            <v>5000000</v>
          </cell>
          <cell r="F11">
            <v>7.2000000000000951E-10</v>
          </cell>
        </row>
        <row r="12">
          <cell r="A12">
            <v>30000000</v>
          </cell>
          <cell r="B12">
            <v>30000000</v>
          </cell>
          <cell r="C12">
            <v>1.1269</v>
          </cell>
          <cell r="D12">
            <v>1.1228</v>
          </cell>
          <cell r="E12">
            <v>5000000</v>
          </cell>
          <cell r="F12">
            <v>8.1999999999999851E-10</v>
          </cell>
        </row>
        <row r="13">
          <cell r="A13">
            <v>35000000</v>
          </cell>
          <cell r="B13">
            <v>35000000</v>
          </cell>
          <cell r="C13">
            <v>1.1228</v>
          </cell>
          <cell r="D13">
            <v>1.1173999999999999</v>
          </cell>
          <cell r="E13">
            <v>5000000</v>
          </cell>
          <cell r="F13">
            <v>1.0800000000000143E-9</v>
          </cell>
        </row>
        <row r="14">
          <cell r="A14">
            <v>40000000</v>
          </cell>
          <cell r="B14">
            <v>40000000</v>
          </cell>
          <cell r="C14">
            <v>1.1173999999999999</v>
          </cell>
          <cell r="D14">
            <v>1.1082000000000001</v>
          </cell>
          <cell r="E14">
            <v>5000000</v>
          </cell>
          <cell r="F14">
            <v>1.839999999999975E-9</v>
          </cell>
        </row>
        <row r="15">
          <cell r="A15">
            <v>45000000</v>
          </cell>
          <cell r="B15">
            <v>45000000</v>
          </cell>
          <cell r="C15">
            <v>1.1082000000000001</v>
          </cell>
          <cell r="D15">
            <v>1.1049</v>
          </cell>
          <cell r="E15">
            <v>5000000</v>
          </cell>
          <cell r="F15">
            <v>6.6000000000001613E-10</v>
          </cell>
        </row>
        <row r="16">
          <cell r="A16">
            <v>50000000</v>
          </cell>
          <cell r="B16">
            <v>50000000</v>
          </cell>
          <cell r="C16">
            <v>1.1049</v>
          </cell>
          <cell r="D16">
            <v>1.1031</v>
          </cell>
          <cell r="E16">
            <v>5000000</v>
          </cell>
          <cell r="F16">
            <v>3.6000000000000475E-10</v>
          </cell>
        </row>
        <row r="17">
          <cell r="A17">
            <v>55000000</v>
          </cell>
          <cell r="B17">
            <v>55000000</v>
          </cell>
          <cell r="C17">
            <v>1.1031</v>
          </cell>
          <cell r="D17">
            <v>1.1014999999999999</v>
          </cell>
          <cell r="E17">
            <v>5000000</v>
          </cell>
          <cell r="F17">
            <v>3.2000000000000918E-10</v>
          </cell>
        </row>
        <row r="18">
          <cell r="A18">
            <v>60000000</v>
          </cell>
          <cell r="B18">
            <v>60000000</v>
          </cell>
          <cell r="C18">
            <v>1.1014999999999999</v>
          </cell>
          <cell r="D18">
            <v>1.0987</v>
          </cell>
          <cell r="E18">
            <v>5000000</v>
          </cell>
          <cell r="F18">
            <v>5.5999999999998276E-10</v>
          </cell>
        </row>
        <row r="19">
          <cell r="A19">
            <v>65000000</v>
          </cell>
          <cell r="B19">
            <v>65000000</v>
          </cell>
          <cell r="C19">
            <v>1.0987</v>
          </cell>
          <cell r="D19">
            <v>1.0973999999999999</v>
          </cell>
          <cell r="E19">
            <v>5000000</v>
          </cell>
          <cell r="F19">
            <v>2.6000000000001575E-10</v>
          </cell>
        </row>
        <row r="20">
          <cell r="A20">
            <v>70000000</v>
          </cell>
          <cell r="B20">
            <v>70000000</v>
          </cell>
          <cell r="C20">
            <v>1.0973999999999999</v>
          </cell>
          <cell r="D20">
            <v>1.0962000000000001</v>
          </cell>
          <cell r="E20">
            <v>5000000</v>
          </cell>
          <cell r="F20">
            <v>2.3999999999997358E-10</v>
          </cell>
        </row>
        <row r="21">
          <cell r="A21">
            <v>75000000</v>
          </cell>
          <cell r="B21">
            <v>75000000</v>
          </cell>
          <cell r="C21">
            <v>1.0962000000000001</v>
          </cell>
          <cell r="D21">
            <v>1.0952</v>
          </cell>
          <cell r="E21">
            <v>5000000</v>
          </cell>
          <cell r="F21">
            <v>2.0000000000002239E-10</v>
          </cell>
        </row>
        <row r="22">
          <cell r="A22">
            <v>80000000</v>
          </cell>
          <cell r="B22">
            <v>80000000</v>
          </cell>
          <cell r="C22">
            <v>1.0952</v>
          </cell>
          <cell r="D22">
            <v>1.0943000000000001</v>
          </cell>
          <cell r="E22">
            <v>5000000</v>
          </cell>
          <cell r="F22">
            <v>1.7999999999998017E-10</v>
          </cell>
        </row>
        <row r="23">
          <cell r="A23">
            <v>85000000</v>
          </cell>
          <cell r="B23">
            <v>85000000</v>
          </cell>
          <cell r="C23">
            <v>1.0943000000000001</v>
          </cell>
          <cell r="D23">
            <v>1.0934999999999999</v>
          </cell>
          <cell r="E23">
            <v>5000000</v>
          </cell>
          <cell r="F23">
            <v>1.600000000000268E-10</v>
          </cell>
        </row>
        <row r="24">
          <cell r="A24">
            <v>90000000</v>
          </cell>
          <cell r="B24">
            <v>90000000</v>
          </cell>
          <cell r="C24">
            <v>1.0934999999999999</v>
          </cell>
          <cell r="D24">
            <v>1.0928</v>
          </cell>
          <cell r="E24">
            <v>5000000</v>
          </cell>
          <cell r="F24">
            <v>1.3999999999998458E-10</v>
          </cell>
        </row>
        <row r="25">
          <cell r="A25">
            <v>95000000</v>
          </cell>
          <cell r="B25">
            <v>95000000</v>
          </cell>
          <cell r="C25">
            <v>1.0928</v>
          </cell>
          <cell r="D25">
            <v>1.0922000000000001</v>
          </cell>
          <cell r="E25">
            <v>5000000</v>
          </cell>
          <cell r="F25">
            <v>1.1999999999998679E-10</v>
          </cell>
        </row>
        <row r="26">
          <cell r="A26">
            <v>100000000</v>
          </cell>
          <cell r="B26">
            <v>100000000</v>
          </cell>
          <cell r="C26">
            <v>1.0922000000000001</v>
          </cell>
          <cell r="D26">
            <v>1.0888</v>
          </cell>
          <cell r="E26">
            <v>5000000</v>
          </cell>
          <cell r="F26">
            <v>6.8000000000001389E-10</v>
          </cell>
        </row>
        <row r="27">
          <cell r="A27">
            <v>105000000</v>
          </cell>
          <cell r="B27">
            <v>105000000</v>
          </cell>
          <cell r="C27">
            <v>1.0888</v>
          </cell>
          <cell r="D27">
            <v>1.0873999999999999</v>
          </cell>
          <cell r="E27">
            <v>5000000</v>
          </cell>
          <cell r="F27">
            <v>2.8000000000001356E-10</v>
          </cell>
        </row>
        <row r="28">
          <cell r="A28">
            <v>110000000</v>
          </cell>
          <cell r="B28">
            <v>110000000</v>
          </cell>
          <cell r="C28">
            <v>1.0873999999999999</v>
          </cell>
          <cell r="D28">
            <v>1.0861000000000001</v>
          </cell>
          <cell r="E28">
            <v>5000000</v>
          </cell>
          <cell r="F28">
            <v>2.5999999999997134E-10</v>
          </cell>
        </row>
        <row r="29">
          <cell r="A29">
            <v>115000000</v>
          </cell>
          <cell r="B29">
            <v>115000000</v>
          </cell>
          <cell r="C29">
            <v>1.0861000000000001</v>
          </cell>
          <cell r="D29">
            <v>1.0849</v>
          </cell>
          <cell r="E29">
            <v>5000000</v>
          </cell>
          <cell r="F29">
            <v>2.4000000000001799E-10</v>
          </cell>
        </row>
        <row r="30">
          <cell r="A30">
            <v>120000000</v>
          </cell>
          <cell r="B30">
            <v>120000000</v>
          </cell>
          <cell r="C30">
            <v>1.0849</v>
          </cell>
          <cell r="D30">
            <v>1.0839000000000001</v>
          </cell>
          <cell r="E30">
            <v>5000000</v>
          </cell>
          <cell r="F30">
            <v>1.9999999999997798E-10</v>
          </cell>
        </row>
        <row r="31">
          <cell r="A31">
            <v>125000000</v>
          </cell>
          <cell r="B31">
            <v>125000000</v>
          </cell>
          <cell r="C31">
            <v>1.0839000000000001</v>
          </cell>
          <cell r="D31">
            <v>1.0829</v>
          </cell>
          <cell r="E31">
            <v>5000000</v>
          </cell>
          <cell r="F31">
            <v>2.0000000000002239E-10</v>
          </cell>
        </row>
        <row r="32">
          <cell r="A32">
            <v>130000000</v>
          </cell>
          <cell r="B32">
            <v>130000000</v>
          </cell>
          <cell r="C32">
            <v>1.0829</v>
          </cell>
          <cell r="D32">
            <v>1.0820000000000001</v>
          </cell>
          <cell r="E32">
            <v>5000000</v>
          </cell>
          <cell r="F32">
            <v>1.7999999999998017E-10</v>
          </cell>
        </row>
        <row r="33">
          <cell r="A33">
            <v>135000000</v>
          </cell>
          <cell r="B33">
            <v>135000000</v>
          </cell>
          <cell r="C33">
            <v>1.0820000000000001</v>
          </cell>
          <cell r="D33">
            <v>1.0810999999999999</v>
          </cell>
          <cell r="E33">
            <v>5000000</v>
          </cell>
          <cell r="F33">
            <v>1.8000000000002458E-10</v>
          </cell>
        </row>
        <row r="34">
          <cell r="A34">
            <v>140000000</v>
          </cell>
          <cell r="B34">
            <v>140000000</v>
          </cell>
          <cell r="C34">
            <v>1.0810999999999999</v>
          </cell>
          <cell r="D34">
            <v>1.0803</v>
          </cell>
          <cell r="E34">
            <v>5000000</v>
          </cell>
          <cell r="F34">
            <v>1.5999999999998239E-10</v>
          </cell>
        </row>
        <row r="35">
          <cell r="A35">
            <v>145000000</v>
          </cell>
          <cell r="B35">
            <v>145000000</v>
          </cell>
          <cell r="C35">
            <v>1.0803</v>
          </cell>
          <cell r="D35">
            <v>1.0795999999999999</v>
          </cell>
          <cell r="E35">
            <v>5000000</v>
          </cell>
          <cell r="F35">
            <v>1.4000000000002898E-10</v>
          </cell>
        </row>
        <row r="36">
          <cell r="A36">
            <v>150000000</v>
          </cell>
          <cell r="B36">
            <v>150000000</v>
          </cell>
          <cell r="C36">
            <v>1.0795999999999999</v>
          </cell>
          <cell r="D36">
            <v>1.0789</v>
          </cell>
          <cell r="E36">
            <v>5000000</v>
          </cell>
          <cell r="F36">
            <v>1.3999999999998458E-10</v>
          </cell>
        </row>
        <row r="37">
          <cell r="A37">
            <v>155000000</v>
          </cell>
          <cell r="B37">
            <v>155000000</v>
          </cell>
          <cell r="C37">
            <v>1.0789</v>
          </cell>
          <cell r="D37">
            <v>1.0783</v>
          </cell>
          <cell r="E37">
            <v>5000000</v>
          </cell>
          <cell r="F37">
            <v>1.1999999999998679E-10</v>
          </cell>
        </row>
        <row r="38">
          <cell r="A38">
            <v>160000000</v>
          </cell>
          <cell r="B38">
            <v>160000000</v>
          </cell>
          <cell r="C38">
            <v>1.0783</v>
          </cell>
          <cell r="D38">
            <v>1.0777000000000001</v>
          </cell>
          <cell r="E38">
            <v>5000000</v>
          </cell>
          <cell r="F38">
            <v>1.1999999999998679E-10</v>
          </cell>
        </row>
        <row r="39">
          <cell r="A39">
            <v>165000000</v>
          </cell>
          <cell r="B39">
            <v>165000000</v>
          </cell>
          <cell r="C39">
            <v>1.0777000000000001</v>
          </cell>
          <cell r="D39">
            <v>1.0770999999999999</v>
          </cell>
          <cell r="E39">
            <v>5000000</v>
          </cell>
          <cell r="F39">
            <v>1.200000000000312E-10</v>
          </cell>
        </row>
        <row r="40">
          <cell r="A40">
            <v>170000000</v>
          </cell>
          <cell r="B40">
            <v>170000000</v>
          </cell>
          <cell r="C40">
            <v>1.0770999999999999</v>
          </cell>
          <cell r="D40">
            <v>1.0766</v>
          </cell>
          <cell r="E40">
            <v>5000000</v>
          </cell>
          <cell r="F40">
            <v>9.9999999999988992E-11</v>
          </cell>
        </row>
        <row r="41">
          <cell r="A41">
            <v>175000000</v>
          </cell>
          <cell r="B41">
            <v>175000000</v>
          </cell>
          <cell r="C41">
            <v>1.0766</v>
          </cell>
          <cell r="D41">
            <v>1.0761000000000001</v>
          </cell>
          <cell r="E41">
            <v>5000000</v>
          </cell>
          <cell r="F41">
            <v>9.9999999999988992E-11</v>
          </cell>
        </row>
        <row r="42">
          <cell r="A42">
            <v>180000000</v>
          </cell>
          <cell r="B42">
            <v>180000000</v>
          </cell>
          <cell r="C42">
            <v>1.0761000000000001</v>
          </cell>
          <cell r="D42">
            <v>1.0755999999999999</v>
          </cell>
          <cell r="E42">
            <v>5000000</v>
          </cell>
          <cell r="F42">
            <v>1.000000000000334E-10</v>
          </cell>
        </row>
        <row r="43">
          <cell r="A43">
            <v>185000000</v>
          </cell>
          <cell r="B43">
            <v>185000000</v>
          </cell>
          <cell r="C43">
            <v>1.0755999999999999</v>
          </cell>
          <cell r="D43">
            <v>1.0750999999999999</v>
          </cell>
          <cell r="E43">
            <v>5000000</v>
          </cell>
          <cell r="F43">
            <v>9.9999999999988992E-11</v>
          </cell>
        </row>
        <row r="44">
          <cell r="A44">
            <v>190000000</v>
          </cell>
          <cell r="B44">
            <v>190000000</v>
          </cell>
          <cell r="C44">
            <v>1.0750999999999999</v>
          </cell>
          <cell r="D44">
            <v>1.0747</v>
          </cell>
          <cell r="E44">
            <v>5000000</v>
          </cell>
          <cell r="F44">
            <v>7.9999999999991193E-11</v>
          </cell>
        </row>
        <row r="45">
          <cell r="A45">
            <v>195000000</v>
          </cell>
          <cell r="B45">
            <v>195000000</v>
          </cell>
          <cell r="C45">
            <v>1.0747</v>
          </cell>
          <cell r="D45">
            <v>1.0743</v>
          </cell>
          <cell r="E45">
            <v>5000000</v>
          </cell>
          <cell r="F45">
            <v>7.9999999999991193E-11</v>
          </cell>
        </row>
        <row r="46">
          <cell r="A46">
            <v>200000000</v>
          </cell>
          <cell r="B46">
            <v>200000000</v>
          </cell>
          <cell r="C46">
            <v>1.0743</v>
          </cell>
          <cell r="D46">
            <v>1.0743</v>
          </cell>
          <cell r="E46">
            <v>1</v>
          </cell>
          <cell r="F46">
            <v>0</v>
          </cell>
        </row>
        <row r="47">
          <cell r="A47">
            <v>200000001</v>
          </cell>
          <cell r="B47">
            <v>200000001</v>
          </cell>
          <cell r="C47">
            <v>1.0743</v>
          </cell>
          <cell r="D47">
            <v>1.0743</v>
          </cell>
          <cell r="E47">
            <v>-200000001</v>
          </cell>
          <cell r="F47">
            <v>0</v>
          </cell>
        </row>
      </sheetData>
      <sheetData sheetId="2"/>
      <sheetData sheetId="3">
        <row r="3">
          <cell r="A3" t="str">
            <v>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"/>
      <sheetName val="งานบริหารโครงสร้างและดำเนินการ"/>
      <sheetName val="B sum 1-4"/>
      <sheetName val="A1.1-2 sum 1-4"/>
      <sheetName val="E sum 1-4"/>
      <sheetName val="D sum 1-4"/>
      <sheetName val="C sum 1-4"/>
      <sheetName val="วัดใต้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</sheetNames>
    <sheetDataSet>
      <sheetData sheetId="0"/>
      <sheetData sheetId="1"/>
      <sheetData sheetId="2"/>
      <sheetData sheetId="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_copy"/>
      <sheetName val="FORM"/>
      <sheetName val="B-3_2C"/>
      <sheetName val="B-3_2D"/>
      <sheetName val="A-4_1"/>
      <sheetName val="T5_1H"/>
      <sheetName val="T5_1D"/>
      <sheetName val="T-2"/>
      <sheetName val="B-3_2S"/>
      <sheetName val="B-3_2"/>
      <sheetName val="B-3_3"/>
      <sheetName val="T-3"/>
      <sheetName val="L-6_1"/>
      <sheetName val="L-1_1D"/>
    </sheetNames>
    <sheetDataSet>
      <sheetData sheetId="0" refreshError="1">
        <row r="4">
          <cell r="C4">
            <v>2.7</v>
          </cell>
        </row>
        <row r="7">
          <cell r="C7">
            <v>0.25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L"/>
      <sheetName val="기능공"/>
      <sheetName val="기능공 (3)"/>
      <sheetName val="연도별 자금"/>
      <sheetName val="월별자금"/>
      <sheetName val="기능공 (2)"/>
      <sheetName val="LOAD"/>
      <sheetName val="MOBIL"/>
      <sheetName val="Attachment 1"/>
      <sheetName val="DB_ET200(R. A)"/>
      <sheetName val="SPT vs PHI"/>
      <sheetName val="Joints"/>
      <sheetName val="Cash2"/>
      <sheetName val="Z"/>
      <sheetName val="공문"/>
      <sheetName val="1A-1 BLR_Material Cost"/>
      <sheetName val="Direct Labor cost"/>
      <sheetName val="목표세부명세"/>
      <sheetName val="breakdown"/>
      <sheetName val="BM"/>
      <sheetName val="Rate Analysis"/>
      <sheetName val="C3"/>
      <sheetName val="BQMPALOC"/>
      <sheetName val="ERECTION DAHEJ"/>
      <sheetName val="MTP"/>
      <sheetName val="CASH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"/>
      <sheetName val="LITF"/>
      <sheetName val="EE-SIMC (2)"/>
      <sheetName val="sum_"/>
      <sheetName val="EE-SIMC_(2)"/>
      <sheetName val="Factor F"/>
      <sheetName val="Cover "/>
      <sheetName val="ปร.6"/>
      <sheetName val="ปร.5"/>
      <sheetName val="ปร.4"/>
      <sheetName val="Detail-INT-อ.วิทยาคาร3"/>
      <sheetName val="Detail-INT-สน.คณบดี"/>
      <sheetName val="Detail-A"/>
      <sheetName val="Detail-SN"/>
      <sheetName val="Detail-EE"/>
      <sheetName val="Detail-CM"/>
      <sheetName val="Detail-AC"/>
      <sheetName val="Detail-ACทันตกรรม"/>
      <sheetName val="Detail-IT"/>
      <sheetName val="Detail-S"/>
      <sheetName val="ปร.5-fur "/>
      <sheetName val="ปร.4-fur"/>
      <sheetName val="FUR"/>
      <sheetName val="ปร.5-fur"/>
      <sheetName val="ปร.4 (ข)"/>
      <sheetName val="Detail-SN (ข)"/>
      <sheetName val="Detail-EE (ข)"/>
      <sheetName val="Detail-CM (ข)"/>
      <sheetName val="Detail-AC (ข)"/>
      <sheetName val="Detail-ACทันตกรรม (ข)"/>
      <sheetName val="Detail-IT (ข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face"/>
      <sheetName val="KOITO-QUO.699-2003.xls"/>
      <sheetName val="HVAC"/>
      <sheetName val="Electrical"/>
      <sheetName val="000"/>
    </sheetNames>
    <sheetDataSet>
      <sheetData sheetId="0" refreshError="1"/>
      <sheetData sheetId="1" refreshError="1"/>
      <sheetData sheetId="2">
        <row r="4">
          <cell r="Q4">
            <v>46</v>
          </cell>
          <cell r="R4">
            <v>26</v>
          </cell>
          <cell r="S4">
            <v>0.31</v>
          </cell>
          <cell r="T4">
            <v>0.8</v>
          </cell>
        </row>
      </sheetData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E"/>
      <sheetName val="HVAC"/>
      <sheetName val="000"/>
    </sheetNames>
    <sheetDataSet>
      <sheetData sheetId="0"/>
      <sheetData sheetId="1"/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 BOQ"/>
      <sheetName val="แบบ ปร.6"/>
      <sheetName val="แบบ ปร.5(ก)"/>
      <sheetName val="แบบ ปร.5(ข)"/>
      <sheetName val="แบบ ปร.5(พ)"/>
      <sheetName val="แบบ ปร.4(1A-A)"/>
      <sheetName val="SUM "/>
      <sheetName val="แบบ ปร.4(2A-ID)"/>
      <sheetName val="แบบ ปร.4(3B-A)"/>
      <sheetName val="แบบ ปร.4(4B-ID)"/>
      <sheetName val="แบบ ปร.4(5W-A)"/>
      <sheetName val="แบบ ปร.4(6L-A)"/>
      <sheetName val="แบบ ปร.4(7F-A)"/>
      <sheetName val="แบบ ปร.4(A) ครุภัณฑ์"/>
      <sheetName val="แบบ ปร.4(B) ครุภัณฑ์"/>
      <sheetName val="แบบ ปร.4(L) ครุภัณฑ์"/>
      <sheetName val="แบบ ปร.4(F) ครุภัณฑ์"/>
      <sheetName val="แบบ ปร.4(พ)"/>
      <sheetName val="แบบแสดงการคำนวณและเหตุผล"/>
      <sheetName val="Factor F"/>
      <sheetName val="Back up ทีมราคากลาง"/>
      <sheetName val="Backup ee ทีมราคากลาง"/>
      <sheetName val="สืบราคา ทีมราคากลาง"/>
      <sheetName val="แบบแสดงปริมาณและราคางานสถาปัตย์"/>
      <sheetName val="แบบแสดงแหล่งที่มางานโครงสร้าง"/>
      <sheetName val="ชีต8"/>
      <sheetName val="ST สืบอินเตอร์เน็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9">
          <cell r="F19">
            <v>49</v>
          </cell>
        </row>
        <row r="25">
          <cell r="F25">
            <v>51</v>
          </cell>
        </row>
        <row r="31">
          <cell r="F31">
            <v>47</v>
          </cell>
        </row>
        <row r="37">
          <cell r="F37">
            <v>33</v>
          </cell>
        </row>
        <row r="49">
          <cell r="F49">
            <v>93</v>
          </cell>
        </row>
        <row r="61">
          <cell r="F61">
            <v>137</v>
          </cell>
        </row>
        <row r="76">
          <cell r="F76">
            <v>106</v>
          </cell>
        </row>
        <row r="77">
          <cell r="F77">
            <v>2120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-P3 "/>
      <sheetName val="Sum"/>
      <sheetName val="Air-East"/>
      <sheetName val="Air-West"/>
      <sheetName val="Concourse-A"/>
      <sheetName val="Concourse-B"/>
      <sheetName val="Concourse-C"/>
      <sheetName val="Concourse-D"/>
      <sheetName val="Concourse-E"/>
      <sheetName val="Concourse-F"/>
      <sheetName val="Concourse-G"/>
      <sheetName val="Import"/>
      <sheetName val="Book 1 Summary"/>
      <sheetName val="STMspry"/>
      <sheetName val="PsychroData"/>
      <sheetName val="Material"/>
      <sheetName val="DATA-P3_"/>
      <sheetName val="Book_1_Summary"/>
      <sheetName val="DATA-P3_2"/>
      <sheetName val="Book_1_Summary2"/>
      <sheetName val="DATA-P3_1"/>
      <sheetName val="Book_1_Summary1"/>
      <sheetName val="資料_700部品点数設定"/>
      <sheetName val="Cavity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C"/>
      <sheetName val="EQUIP_LIST"/>
      <sheetName val="cover"/>
    </sheetNames>
    <sheetDataSet>
      <sheetData sheetId="0" refreshError="1"/>
      <sheetData sheetId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mese"/>
      <sheetName val="splinkler"/>
      <sheetName val="AIR"/>
      <sheetName val="2"/>
      <sheetName val="2-A"/>
      <sheetName val="2-B "/>
      <sheetName val="2-C"/>
      <sheetName val="2-D"/>
      <sheetName val="2-E"/>
      <sheetName val="충주"/>
      <sheetName val="Invoice"/>
      <sheetName val="EST_AC"/>
      <sheetName val="Sheet1"/>
      <sheetName val="2-B_"/>
      <sheetName val="IN"/>
      <sheetName val="STMspry"/>
      <sheetName val="PsychroData"/>
      <sheetName val="B + W + B"/>
      <sheetName val="Grand summary"/>
      <sheetName val="A.PRELIMINARIES"/>
      <sheetName val="2-B_1"/>
      <sheetName val="Purchase Order"/>
      <sheetName val="Customize Your Purchase Order"/>
      <sheetName val="List"/>
      <sheetName val="Price"/>
      <sheetName val="EXF"/>
      <sheetName val=""/>
      <sheetName val="DETAIL "/>
      <sheetName val="Sum"/>
      <sheetName val="Interial"/>
      <sheetName val="2-B_2"/>
      <sheetName val="Grand_summary"/>
      <sheetName val="A_PRELIMINARIES"/>
      <sheetName val="B_+_W_+_B"/>
      <sheetName val="Purchase_Order"/>
      <sheetName val="Customize_Your_Purchase_Order"/>
      <sheetName val="1 (2)"/>
      <sheetName val="Cavity Inputs"/>
      <sheetName val="Equipment"/>
      <sheetName val="DETAIL_"/>
      <sheetName val="Book 1 Summary"/>
      <sheetName val="Mat"/>
      <sheetName val="Bill No. 2 - Carpark"/>
      <sheetName val="P7 "/>
      <sheetName val="(Data)"/>
      <sheetName val="SH-B"/>
      <sheetName val="SH-D"/>
      <sheetName val="SH-C"/>
      <sheetName val="Cost Planing (R) (2)"/>
      <sheetName val="SAN REDUCED 1"/>
      <sheetName val="PSG-NSG Variance"/>
      <sheetName val="WORKSHEET"/>
      <sheetName val="IBASE"/>
      <sheetName val="2-B_3"/>
      <sheetName val="B_+_W_+_B1"/>
      <sheetName val="Grand_summary1"/>
      <sheetName val="A_PRELIMINARIES1"/>
      <sheetName val="Purchase_Order1"/>
      <sheetName val="Customize_Your_Purchase_Order1"/>
      <sheetName val="DETAIL_1"/>
      <sheetName val="Book_1_Summary"/>
      <sheetName val="1_(2)"/>
      <sheetName val="Cavity_Inputs"/>
      <sheetName val="Floor Area"/>
      <sheetName val="2-B_4"/>
      <sheetName val="B_+_W_+_B2"/>
      <sheetName val="Grand_summary2"/>
      <sheetName val="A_PRELIMINARIES2"/>
      <sheetName val="Purchase_Order2"/>
      <sheetName val="Customize_Your_Purchase_Order2"/>
      <sheetName val="DETAIL_2"/>
      <sheetName val="1_(2)1"/>
      <sheetName val="Cavity_Inputs1"/>
      <sheetName val="Book_1_Summary1"/>
      <sheetName val="Budget (Jun 07)"/>
      <sheetName val="3 - MATERIAL"/>
      <sheetName val="1-LABOUR"/>
      <sheetName val="Cal Fto"/>
      <sheetName val="bq"/>
      <sheetName val="C1ㅇ"/>
      <sheetName val="basic rate"/>
      <sheetName val="Grand_summary3"/>
      <sheetName val="A_PRELIMINARIES3"/>
      <sheetName val="B_+_W_+_B3"/>
      <sheetName val="งานประปา"/>
      <sheetName val="JUNE1"/>
      <sheetName val="Budget_(Jun_07)"/>
      <sheetName val="3_-_MATERIAL"/>
      <sheetName val="Cal_Fto"/>
      <sheetName val="สุขาภิบาล"/>
      <sheetName val="費率"/>
      <sheetName val="減額算出"/>
      <sheetName val="特定工事"/>
      <sheetName val="Kihon-Jiko"/>
      <sheetName val="2-B_5"/>
      <sheetName val="Purchase_Order3"/>
      <sheetName val="Customize_Your_Purchase_Order3"/>
      <sheetName val="DETAIL_3"/>
      <sheetName val="Book_1_Summary2"/>
      <sheetName val="1_(2)2"/>
      <sheetName val="Cavity_Inputs2"/>
      <sheetName val="Cost_Planing_(R)_(2)"/>
      <sheetName val="PSG-NSG_Variance"/>
      <sheetName val="SAN_REDUCED_1"/>
      <sheetName val="Bill_No__2_-_Carpark"/>
      <sheetName val="P7_"/>
      <sheetName val="Quotation"/>
      <sheetName val="covere"/>
      <sheetName val="2-B_6"/>
      <sheetName val="B_+_W_+_B4"/>
      <sheetName val="Grand_summary4"/>
      <sheetName val="A_PRELIMINARIES4"/>
      <sheetName val="Purchase_Order4"/>
      <sheetName val="Customize_Your_Purchase_Order4"/>
      <sheetName val="DETAIL_4"/>
      <sheetName val="1_(2)3"/>
      <sheetName val="Cavity_Inputs3"/>
      <sheetName val="Book_1_Summary3"/>
      <sheetName val="Cost_Planing_(R)_(2)1"/>
      <sheetName val="PSG-NSG_Variance1"/>
      <sheetName val="SAN_REDUCED_11"/>
      <sheetName val="Bill_No__2_-_Carpark1"/>
      <sheetName val="P7_1"/>
      <sheetName val="FR"/>
      <sheetName val="Material"/>
      <sheetName val="2-B_7"/>
      <sheetName val="B_+_W_+_B5"/>
      <sheetName val="Grand_summary5"/>
      <sheetName val="A_PRELIMINARIES5"/>
      <sheetName val="Purchase_Order5"/>
      <sheetName val="Customize_Your_Purchase_Order5"/>
      <sheetName val="DETAIL_5"/>
      <sheetName val="Book_1_Summary4"/>
      <sheetName val="1_(2)4"/>
      <sheetName val="Cavity_Inputs4"/>
      <sheetName val="Cost_Planing_(R)_(2)2"/>
      <sheetName val="PSG-NSG_Variance2"/>
      <sheetName val="SAN_REDUCED_12"/>
      <sheetName val="Bill_No__2_-_Carpark2"/>
      <sheetName val="P7_2"/>
      <sheetName val="ใบ PR "/>
      <sheetName val="Sch 3A"/>
      <sheetName val="Sch 4A"/>
      <sheetName val="Sch 5A"/>
      <sheetName val="Sch 6A"/>
      <sheetName val="data3"/>
      <sheetName val="ค่าวัสดุ 11.01.07"/>
      <sheetName val="ราคาวัสดุวิลล์6"/>
      <sheetName val="N.3"/>
      <sheetName val="FAB별"/>
      <sheetName val="Budget_(Jun_07)1"/>
      <sheetName val="3_-_MATERIAL1"/>
      <sheetName val="Cal_Fto1"/>
      <sheetName val="basic_rate"/>
      <sheetName val="Floor_Area"/>
      <sheetName val="2-B_8"/>
      <sheetName val="B_+_W_+_B6"/>
      <sheetName val="Grand_summary6"/>
      <sheetName val="A_PRELIMINARIES6"/>
      <sheetName val="Purchase_Order6"/>
      <sheetName val="Customize_Your_Purchase_Order6"/>
      <sheetName val="Bill_No__2_-_Carpark3"/>
      <sheetName val="P7_3"/>
      <sheetName val="DETAIL_6"/>
      <sheetName val="1_(2)5"/>
      <sheetName val="Cavity_Inputs5"/>
      <sheetName val="Book_1_Summary5"/>
      <sheetName val="SAN_REDUCED_13"/>
      <sheetName val="Cost_Planing_(R)_(2)3"/>
      <sheetName val="Budget_(Jun_07)2"/>
      <sheetName val="3_-_MATERIAL2"/>
      <sheetName val="Cal_Fto2"/>
      <sheetName val="PSG-NSG_Variance3"/>
      <sheetName val="basic_rate1"/>
      <sheetName val="Floor_Area1"/>
      <sheetName val="Fm-sale "/>
      <sheetName val="SH-G"/>
      <sheetName val="SH-E"/>
      <sheetName val="Sum-sys"/>
      <sheetName val="Detail"/>
      <sheetName val="Scope of work "/>
      <sheetName val="VENDER"/>
      <sheetName val="received net-BG"/>
      <sheetName val="Summary BG Code"/>
      <sheetName val="Data-ac"/>
      <sheetName val="Data-san"/>
      <sheetName val="Data-EE"/>
      <sheetName val="Package 3(Concourse)"/>
      <sheetName val="A1.2"/>
      <sheetName val="Position"/>
      <sheetName val="화재 탐지 설비"/>
      <sheetName val="SOFTSCAPE"/>
      <sheetName val="RC.footing"/>
      <sheetName val="Summary cal"/>
      <sheetName val="รวมราคาทั้งสิ้น"/>
      <sheetName val="금액내역서"/>
      <sheetName val="Weight Bridge"/>
      <sheetName val="入力作成表"/>
      <sheetName val="Ｎｏ.13"/>
      <sheetName val="DI-ESTI"/>
      <sheetName val="KeoThepKhoGOC"/>
      <sheetName val="Fax message"/>
      <sheetName val="Name-list"/>
      <sheetName val="ใบ_PR_"/>
      <sheetName val="ค่าวัสดุ_11_01_07"/>
      <sheetName val="N_3"/>
      <sheetName val="展開日程"/>
      <sheetName val="2-B_9"/>
      <sheetName val="Grand_summary7"/>
      <sheetName val="A_PRELIMINARIES7"/>
      <sheetName val="B_+_W_+_B7"/>
      <sheetName val="Purchase_Order7"/>
      <sheetName val="Customize_Your_Purchase_Order7"/>
      <sheetName val="DETAIL_7"/>
      <sheetName val="1_(2)6"/>
      <sheetName val="Cavity_Inputs6"/>
      <sheetName val="Book_1_Summary6"/>
      <sheetName val="Bill_No__2_-_Carpark4"/>
      <sheetName val="P7_4"/>
      <sheetName val="Cost_Planing_(R)_(2)4"/>
      <sheetName val="PSG-NSG_Variance4"/>
      <sheetName val="SAN_REDUCED_14"/>
      <sheetName val="ค่าวัสดุ_11_01_071"/>
      <sheetName val="N_31"/>
      <sheetName val="apart_ee"/>
      <sheetName val="name"/>
      <sheetName val="AA"/>
      <sheetName val="LOTUS-EE1"/>
      <sheetName val="Budget_(Jun_07)3"/>
      <sheetName val="3_-_MATERIAL3"/>
      <sheetName val="Cal_Fto3"/>
      <sheetName val="basic_rate2"/>
      <sheetName val="Floor_Area2"/>
      <sheetName val="สุขา"/>
      <sheetName val="ราคารวม"/>
      <sheetName val="หมวดงานเตรียมการ"/>
      <sheetName val="หมวดงานวิศวกรรมโครงสร้าง"/>
      <sheetName val="หมวดงานสถาปัตยกรรม"/>
      <sheetName val="หมวดงานภายนอก(FACADE) "/>
      <sheetName val="SUM_ID(ส่วนกลาง)"/>
      <sheetName val="1.LOBBY&amp;WAITING AREA1st"/>
      <sheetName val="2.LIFT HALL1st"/>
      <sheetName val="3.LIFT HALL 2nd-7th"/>
      <sheetName val="4.CORRIDOR(ONZEN)1st"/>
      <sheetName val="5.OFFICE 1st"/>
      <sheetName val="6.FITNESS ROOM 1st"/>
      <sheetName val="7.ONZEN ROOM 1st"/>
      <sheetName val="8.TOILET ELEMENT(WC1,2)1st"/>
      <sheetName val="9.MAID'S&amp;WC.G1"/>
      <sheetName val="SUM_ID(ห้องพัก)"/>
      <sheetName val="1.TYPE A1"/>
      <sheetName val="2.TYPE A1M"/>
      <sheetName val="3.TYPE B1"/>
      <sheetName val="4.TYPE B1M"/>
      <sheetName val="วัสดุ"/>
      <sheetName val="BOQ หมวดงานอลูมิเนียม"/>
      <sheetName val="Sch_3A"/>
      <sheetName val="Sch_4A"/>
      <sheetName val="Sch_5A"/>
      <sheetName val="Sch_6A"/>
      <sheetName val="Package_3(Concourse)"/>
      <sheetName val="Fm-sale_"/>
      <sheetName val="Scope_of_work_"/>
      <sheetName val="received_net-BG"/>
      <sheetName val="Summary_BG_Code"/>
      <sheetName val="2-B_10"/>
      <sheetName val="Grand_summary8"/>
      <sheetName val="A_PRELIMINARIES8"/>
      <sheetName val="B_+_W_+_B8"/>
      <sheetName val="Purchase_Order8"/>
      <sheetName val="Customize_Your_Purchase_Order8"/>
      <sheetName val="DETAIL_8"/>
      <sheetName val="1_(2)7"/>
      <sheetName val="Cavity_Inputs7"/>
      <sheetName val="Book_1_Summary7"/>
      <sheetName val="Bill_No__2_-_Carpark5"/>
      <sheetName val="P7_5"/>
      <sheetName val="Cost_Planing_(R)_(2)5"/>
      <sheetName val="PSG-NSG_Variance5"/>
      <sheetName val="Budget_(Jun_07)4"/>
      <sheetName val="3_-_MATERIAL4"/>
      <sheetName val="Cal_Fto4"/>
      <sheetName val="SAN_REDUCED_15"/>
      <sheetName val="Floor_Area3"/>
      <sheetName val="basic_rate3"/>
      <sheetName val="Sch_3A1"/>
      <sheetName val="Sch_4A1"/>
      <sheetName val="Sch_5A1"/>
      <sheetName val="Sch_6A1"/>
      <sheetName val="Package_3(Concourse)1"/>
      <sheetName val="ใบ_PR_1"/>
      <sheetName val="Fm-sale_1"/>
      <sheetName val="Scope_of_work_1"/>
      <sheetName val="received_net-BG1"/>
      <sheetName val="Summary_BG_Code1"/>
      <sheetName val="code"/>
      <sheetName val="Mock up "/>
      <sheetName val="แผนงาน"/>
      <sheetName val="TOWER B"/>
      <sheetName val="ปก"/>
      <sheetName val="ปก1"/>
      <sheetName val="Data"/>
      <sheetName val="I-slab"/>
      <sheetName val="重量 (2)"/>
      <sheetName val="โครงสร้าง"/>
      <sheetName val="สถาปัตยกรรม"/>
      <sheetName val="SN "/>
      <sheetName val="EE"/>
      <sheetName val="Sheet2"/>
      <sheetName val="SN"/>
      <sheetName val="Back Up โครงสร้าง"/>
      <sheetName val="0006group-A(1-1)"/>
      <sheetName val="C3"/>
      <sheetName val=" GULF"/>
      <sheetName val="BQ ARS"/>
      <sheetName val="LOAN-SGF"/>
      <sheetName val="S0"/>
      <sheetName val="CashFlow"/>
      <sheetName val="Area Summary"/>
      <sheetName val="Ratios"/>
      <sheetName val="total components with Rates"/>
      <sheetName val="FS"/>
      <sheetName val=" Duct BOQ"/>
      <sheetName val="Vent Table  "/>
      <sheetName val="VRVII's price"/>
      <sheetName val="Split's price"/>
      <sheetName val="Duct's price"/>
      <sheetName val="Ven. Fan"/>
      <sheetName val="Norm Std(Split)"/>
      <sheetName val="Norm Std(Package)"/>
      <sheetName val="Duct"/>
      <sheetName val="Cap Split (SHC)"/>
      <sheetName val="Cap Split (TOHC)"/>
      <sheetName val="Costing (VRV II )"/>
      <sheetName val="Cost (VRV II)"/>
      <sheetName val=" VRV Table II "/>
      <sheetName val="VRV II"/>
      <sheetName val="VRV II-M"/>
      <sheetName val="Norm Std(VRV)"/>
      <sheetName val="Costing (VRV III) "/>
      <sheetName val="Cost VRV III"/>
      <sheetName val=" VRV Table  (III)"/>
      <sheetName val="VRV III-M"/>
      <sheetName val="VRV III"/>
      <sheetName val="Safety Switch"/>
      <sheetName val="Costing (Split)"/>
      <sheetName val="cost (Split)"/>
      <sheetName val="Split Table"/>
      <sheetName val="Split"/>
      <sheetName val="Split-M"/>
      <sheetName val="Interior L1_L3"/>
      <sheetName val="BUL-00"/>
      <sheetName val="CONTINGENCY EXPENSE"/>
      <sheetName val="BUL-05(Take off Existing Epoxy)"/>
      <sheetName val="Unit Price"/>
      <sheetName val="D-3"/>
      <sheetName val="Cctmst"/>
      <sheetName val="Main Sum (Hotel &amp; Residences)"/>
      <sheetName val="Furniture"/>
      <sheetName val="ตาราง Unit Rate "/>
      <sheetName val="ตาราง Unit Rate FP"/>
      <sheetName val="wpc2(2)"/>
      <sheetName val="RC_footing"/>
      <sheetName val="Summary_cal"/>
      <sheetName val="RC_footing1"/>
      <sheetName val="Summary_cal1"/>
      <sheetName val="A1_2"/>
      <sheetName val="2-B_11"/>
      <sheetName val="Grand_summary9"/>
      <sheetName val="A_PRELIMINARIES9"/>
      <sheetName val="B_+_W_+_B9"/>
      <sheetName val="Purchase_Order9"/>
      <sheetName val="Customize_Your_Purchase_Order9"/>
      <sheetName val="DETAIL_9"/>
      <sheetName val="1_(2)8"/>
      <sheetName val="Cavity_Inputs8"/>
      <sheetName val="Book_1_Summary8"/>
      <sheetName val="Bill_No__2_-_Carpark6"/>
      <sheetName val="P7_6"/>
      <sheetName val="Cost_Planing_(R)_(2)6"/>
      <sheetName val="PSG-NSG_Variance6"/>
      <sheetName val="SAN_REDUCED_16"/>
      <sheetName val="Floor_Area4"/>
      <sheetName val="Budget_(Jun_07)5"/>
      <sheetName val="3_-_MATERIAL5"/>
      <sheetName val="Cal_Fto5"/>
      <sheetName val="basic_rate4"/>
      <sheetName val="ค่าวัสดุ_11_01_072"/>
      <sheetName val="N_32"/>
      <sheetName val="ใบ_PR_2"/>
      <sheetName val="Sch_3A2"/>
      <sheetName val="Sch_4A2"/>
      <sheetName val="Sch_5A2"/>
      <sheetName val="Sch_6A2"/>
      <sheetName val="Fm-sale_2"/>
      <sheetName val="Scope_of_work_2"/>
      <sheetName val="received_net-BG2"/>
      <sheetName val="Summary_BG_Code2"/>
      <sheetName val="RC_footing2"/>
      <sheetName val="Summary_cal2"/>
      <sheetName val="A1_21"/>
      <sheetName val="2-B_12"/>
      <sheetName val="Grand_summary10"/>
      <sheetName val="A_PRELIMINARIES10"/>
      <sheetName val="B_+_W_+_B10"/>
      <sheetName val="Purchase_Order10"/>
      <sheetName val="Customize_Your_Purchase_Order10"/>
      <sheetName val="DETAIL_10"/>
      <sheetName val="1_(2)9"/>
      <sheetName val="Cavity_Inputs9"/>
      <sheetName val="Book_1_Summary9"/>
      <sheetName val="Bill_No__2_-_Carpark7"/>
      <sheetName val="P7_7"/>
      <sheetName val="Cost_Planing_(R)_(2)7"/>
      <sheetName val="PSG-NSG_Variance7"/>
      <sheetName val="SAN_REDUCED_17"/>
      <sheetName val="Floor_Area5"/>
      <sheetName val="Budget_(Jun_07)6"/>
      <sheetName val="3_-_MATERIAL6"/>
      <sheetName val="Cal_Fto6"/>
      <sheetName val="basic_rate5"/>
      <sheetName val="ค่าวัสดุ_11_01_073"/>
      <sheetName val="N_33"/>
      <sheetName val="ใบ_PR_3"/>
      <sheetName val="Sch_3A3"/>
      <sheetName val="Sch_4A3"/>
      <sheetName val="Sch_5A3"/>
      <sheetName val="Sch_6A3"/>
      <sheetName val="Fm-sale_3"/>
      <sheetName val="Scope_of_work_3"/>
      <sheetName val="received_net-BG3"/>
      <sheetName val="Summary_BG_Code3"/>
      <sheetName val="RC_footing3"/>
      <sheetName val="Summary_cal3"/>
      <sheetName val="Package_3(Concourse)2"/>
      <sheetName val="A1_22"/>
      <sheetName val="SUMMARY MEP"/>
      <sheetName val="Prelim"/>
      <sheetName val="Recovered_Sheet1"/>
      <sheetName val="พื้นที่อาคาร"/>
      <sheetName val="SUM - MEP BUILDING"/>
      <sheetName val="Electrical System "/>
      <sheetName val="Commuication System"/>
      <sheetName val="Air Conditioning  System  "/>
      <sheetName val="Sanitary System "/>
      <sheetName val="Fire Protection System "/>
      <sheetName val="Check"/>
      <sheetName val="BOQFinishing"/>
      <sheetName val="ตัดแบ่งกม.ส่งพี่หนุ่ม"/>
      <sheetName val="ใบแจ้งหนี้"/>
      <sheetName val="Grand SUMMARY "/>
      <sheetName val="ค่าใช้จ่ายและแผนการเบิก"/>
      <sheetName val="Grand Summary ( Variation)"/>
      <sheetName val="ค่าใช้จ่ายและแผนการเบิกolan"/>
      <sheetName val="ST work con.M"/>
      <sheetName val="ST work con.carpark"/>
      <sheetName val="ST work M"/>
      <sheetName val="ST work Facad(M) "/>
      <sheetName val="ST work carpark"/>
      <sheetName val="back up arc.Car Park"/>
      <sheetName val="backup str.carpark"/>
      <sheetName val="Grand SUMMARY MEP "/>
      <sheetName val="back up arc. M"/>
      <sheetName val="BOQ arc.M now"/>
      <sheetName val="Fazad+g M"/>
      <sheetName val="M"/>
      <sheetName val="รายการวัสดุ arc.M"/>
      <sheetName val="วัสดุ arc.M"/>
      <sheetName val="BOQ arc.M oliginal"/>
      <sheetName val="Cert"/>
      <sheetName val="Total Price "/>
      <sheetName val="AA-1.01.01 Auto Parking"/>
      <sheetName val="AA-1.02.01 Auto Parking"/>
      <sheetName val="AA-1.02.02 Auto Parking"/>
      <sheetName val="AA-1.02.03 Auto Parking"/>
      <sheetName val="AA-1.03.01 Auto Parking"/>
      <sheetName val="AA-1.03.02 Auto Parking"/>
      <sheetName val="AA-1.03.03 Auto Parking"/>
      <sheetName val="AB-Prelim Cost"/>
      <sheetName val="B-ค่าบำรุงรักษาแบบไม่รวมอะไหล่ "/>
      <sheetName val="C-ค่าบำรุงรักษาแบบรวมอะไหล่ "/>
      <sheetName val="Preliminary"/>
      <sheetName val="SCHEDULE_1"/>
      <sheetName val="SCHEDULE_2"/>
      <sheetName val="SCHEDULE_3"/>
      <sheetName val="liste"/>
      <sheetName val="EFR30696"/>
      <sheetName val="화재_탐지_설비"/>
      <sheetName val="Weight_Bridge"/>
      <sheetName val="Ｎｏ_13"/>
      <sheetName val="Fax_message"/>
      <sheetName val="หมวดงานภายนอก(FACADE)_"/>
      <sheetName val="1_LOBBY&amp;WAITING_AREA1st"/>
      <sheetName val="2_LIFT_HALL1st"/>
      <sheetName val="3_LIFT_HALL_2nd-7th"/>
      <sheetName val="4_CORRIDOR(ONZEN)1st"/>
      <sheetName val="5_OFFICE_1st"/>
      <sheetName val="6_FITNESS_ROOM_1st"/>
      <sheetName val="7_ONZEN_ROOM_1st"/>
      <sheetName val="8_TOILET_ELEMENT(WC1,2)1st"/>
      <sheetName val="9_MAID'S&amp;WC_G1"/>
      <sheetName val="1_TYPE_A1"/>
      <sheetName val="2_TYPE_A1M"/>
      <sheetName val="3_TYPE_B1"/>
      <sheetName val="สรุป"/>
    </sheetNames>
    <sheetDataSet>
      <sheetData sheetId="0"/>
      <sheetData sheetId="1" refreshError="1">
        <row r="1">
          <cell r="A1" t="str">
            <v>Estimate Section</v>
          </cell>
          <cell r="D1" t="str">
            <v>STANDARD UNIT PRICE</v>
          </cell>
          <cell r="I1" t="str">
            <v>Document No.</v>
          </cell>
          <cell r="J1" t="str">
            <v>ME-ES-02</v>
          </cell>
        </row>
        <row r="2">
          <cell r="A2" t="str">
            <v>Part-2  Mechanical</v>
          </cell>
          <cell r="B2" t="str">
            <v>Description</v>
          </cell>
          <cell r="D2" t="str">
            <v>Section 2.2 Fixtures</v>
          </cell>
          <cell r="E2" t="str">
            <v>Amount</v>
          </cell>
          <cell r="F2" t="str">
            <v>Item 2.2.6 Fire Protection Accessories</v>
          </cell>
          <cell r="G2" t="str">
            <v>Remark</v>
          </cell>
          <cell r="I2" t="str">
            <v>Issue No.</v>
          </cell>
          <cell r="J2" t="str">
            <v>01</v>
          </cell>
          <cell r="K2" t="str">
            <v>Issue Date</v>
          </cell>
          <cell r="L2">
            <v>36251</v>
          </cell>
        </row>
        <row r="3">
          <cell r="A3" t="str">
            <v>OWNER  :  TRI PETCH ISUZU SALES CO.,LTD.</v>
          </cell>
          <cell r="B3" t="str">
            <v>Splinkler Head</v>
          </cell>
          <cell r="C3" t="str">
            <v>Splinkler Head</v>
          </cell>
          <cell r="D3" t="str">
            <v>Splinkler Head</v>
          </cell>
          <cell r="E3" t="str">
            <v>Splinkler Head</v>
          </cell>
          <cell r="F3" t="str">
            <v>Fire Extinguisher</v>
          </cell>
          <cell r="G3" t="str">
            <v>Fire Extinguisher</v>
          </cell>
          <cell r="H3" t="str">
            <v>Fire Extinguisher</v>
          </cell>
          <cell r="I3" t="str">
            <v>Fire Extinguisher</v>
          </cell>
          <cell r="J3" t="str">
            <v>Fire Extinguisher</v>
          </cell>
          <cell r="K3" t="str">
            <v>Alarm Gong</v>
          </cell>
        </row>
        <row r="4">
          <cell r="B4" t="str">
            <v>Glass Bulb</v>
          </cell>
          <cell r="C4" t="str">
            <v>Glass Bulb</v>
          </cell>
          <cell r="D4" t="str">
            <v>Glass Bulb</v>
          </cell>
          <cell r="E4" t="str">
            <v xml:space="preserve">Concealed </v>
          </cell>
          <cell r="F4" t="str">
            <v>Dry Chemical</v>
          </cell>
          <cell r="G4" t="str">
            <v>CO2</v>
          </cell>
          <cell r="H4" t="str">
            <v>CO2</v>
          </cell>
          <cell r="I4" t="str">
            <v>CO2</v>
          </cell>
          <cell r="J4" t="str">
            <v>CO2</v>
          </cell>
          <cell r="K4" t="str">
            <v>w/ Trim Gong</v>
          </cell>
        </row>
        <row r="5">
          <cell r="A5" t="str">
            <v>ITEM</v>
          </cell>
          <cell r="B5" t="str">
            <v>1/2" Orifice</v>
          </cell>
          <cell r="C5" t="str">
            <v>1/2" Orifice</v>
          </cell>
          <cell r="D5" t="str">
            <v>1/2" Orifice</v>
          </cell>
          <cell r="E5" t="str">
            <v>1/2" Orifice</v>
          </cell>
          <cell r="F5" t="str">
            <v>10LB</v>
          </cell>
          <cell r="G5" t="str">
            <v>10LB</v>
          </cell>
          <cell r="H5" t="str">
            <v>15LB</v>
          </cell>
          <cell r="I5" t="str">
            <v>20LB</v>
          </cell>
          <cell r="J5" t="str">
            <v>50LB</v>
          </cell>
          <cell r="K5" t="str">
            <v>Retard Chamber</v>
          </cell>
        </row>
        <row r="6">
          <cell r="B6" t="str">
            <v>1/2" NPT</v>
          </cell>
          <cell r="C6" t="str">
            <v>1/2" NPT</v>
          </cell>
          <cell r="D6" t="str">
            <v>1/2" NPT</v>
          </cell>
          <cell r="E6" t="str">
            <v>1/2" NPT</v>
          </cell>
          <cell r="F6" t="str">
            <v>4A : 60B : C</v>
          </cell>
          <cell r="G6" t="str">
            <v>10B : C</v>
          </cell>
          <cell r="H6" t="str">
            <v>10B : C</v>
          </cell>
          <cell r="I6" t="str">
            <v>10B : C</v>
          </cell>
          <cell r="J6" t="str">
            <v>20B : 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 refreshError="1"/>
      <sheetData sheetId="226"/>
      <sheetData sheetId="227"/>
      <sheetData sheetId="228" refreshError="1"/>
      <sheetData sheetId="229"/>
      <sheetData sheetId="230"/>
      <sheetData sheetId="231"/>
      <sheetData sheetId="232"/>
      <sheetData sheetId="233" refreshError="1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/>
      <sheetData sheetId="353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 refreshError="1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 refreshError="1"/>
      <sheetData sheetId="503" refreshError="1"/>
      <sheetData sheetId="50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REDUCED 1"/>
      <sheetName val="SAN REDUCED 1"/>
      <sheetName val="Sheet1"/>
      <sheetName val="Sheet2"/>
      <sheetName val="Sheet3"/>
      <sheetName val="General"/>
      <sheetName val="splinkler"/>
      <sheetName val="covere"/>
      <sheetName val="AC_REDUCED_1"/>
      <sheetName val="SAN_REDUCED_1"/>
      <sheetName val="SAN-CC"/>
      <sheetName val="(B)Direct"/>
      <sheetName val="BASE"/>
      <sheetName val="รวมราคาทั้งสิ้น"/>
      <sheetName val="Quotation"/>
      <sheetName val="Item 1-13"/>
      <sheetName val="Bill No. 2 - Carpark"/>
      <sheetName val="Manpower"/>
      <sheetName val="Total"/>
      <sheetName val="Unit rate Architecture"/>
      <sheetName val="RC.footing"/>
      <sheetName val="STMspry"/>
      <sheetName val="PsychroData"/>
      <sheetName val="ELEC "/>
      <sheetName val=" SST72~Shelter"/>
      <sheetName val="เหล็ก RB, DB"/>
      <sheetName val="โครงสร้าง"/>
      <sheetName val="สรุปราคาค่าก่อสร้าง"/>
      <sheetName val="Shc"/>
      <sheetName val="A"/>
      <sheetName val="B"/>
      <sheetName val="C"/>
      <sheetName val="F"/>
      <sheetName val="K"/>
      <sheetName val="J"/>
      <sheetName val="BG (R10)"/>
      <sheetName val="Kentokai Code C From"/>
      <sheetName val="Sum"/>
      <sheetName val="sum BG1"/>
      <sheetName val="CHW(1)"/>
      <sheetName val="CHW (2)"/>
      <sheetName val="CA(1)"/>
      <sheetName val="CA(2)"/>
      <sheetName val="F (1)"/>
      <sheetName val="F (2)"/>
      <sheetName val="Toilet-D (1)"/>
      <sheetName val="Toilet-D (2)"/>
      <sheetName val="Ref.(1)"/>
      <sheetName val="Ref.(2)"/>
      <sheetName val="D AC-(1)"/>
      <sheetName val="RO (1)"/>
      <sheetName val="RO (2)"/>
      <sheetName val="Recycle (1)"/>
      <sheetName val="Recycle (2)"/>
      <sheetName val="PCW(1)"/>
      <sheetName val="Sa(1)"/>
      <sheetName val="Sa(2)"/>
      <sheetName val="SC Duct (1)"/>
      <sheetName val="SC Duct (2)"/>
      <sheetName val="PCW (2)"/>
      <sheetName val="Process D(1)"/>
      <sheetName val="Process D(2)"/>
      <sheetName val="CW (1)"/>
      <sheetName val="CW (2)"/>
      <sheetName val="AC_REDUCED_12"/>
      <sheetName val="SAN_REDUCED_12"/>
      <sheetName val="AC_REDUCED_11"/>
      <sheetName val="SAN_REDUCED_11"/>
      <sheetName val="Book 1 Summary"/>
      <sheetName val="Mat"/>
      <sheetName val="Cost Planing (R) (2)"/>
      <sheetName val="Footing Work"/>
      <sheetName val="Concourse-C"/>
      <sheetName val=""/>
      <sheetName val="SUMMARY"/>
      <sheetName val="summary1-3"/>
      <sheetName val="summary1-2"/>
      <sheetName val="S0"/>
      <sheetName val="1 (2)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RATE COMPARISON"/>
      <sheetName val="QUANTITY COMPARISON"/>
      <sheetName val="Substructure"/>
    </sheetNames>
    <sheetDataSet>
      <sheetData sheetId="0" refreshError="1"/>
      <sheetData sheetId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P2 Cover"/>
      <sheetName val="Book 1 Summary"/>
      <sheetName val="Preliminaries"/>
      <sheetName val="Design"/>
      <sheetName val="Warranties Rate Only"/>
      <sheetName val="RC.footing"/>
      <sheetName val="EXF"/>
      <sheetName val="bonusL"/>
      <sheetName val="BOQ"/>
      <sheetName val="Civil-Arch Work"/>
      <sheetName val="BK.Eq&amp;Labour"/>
      <sheetName val="BK Unit Rate"/>
      <sheetName val="ปริมาณวัสดุ"/>
      <sheetName val="ปริมาณรวม"/>
      <sheetName val="Equipment"/>
      <sheetName val="B1P2_Cover"/>
      <sheetName val="Book_1_Summary"/>
      <sheetName val="Warranties_Rate_Only"/>
      <sheetName val="RC_footing"/>
      <sheetName val="B1P2_Cover2"/>
      <sheetName val="Book_1_Summary2"/>
      <sheetName val="Warranties_Rate_Only2"/>
      <sheetName val="RC_footing2"/>
      <sheetName val="B1P2_Cover1"/>
      <sheetName val="Book_1_Summary1"/>
      <sheetName val="Warranties_Rate_Only1"/>
      <sheetName val="RC_footing1"/>
      <sheetName val="List"/>
      <sheetName val="Manpower"/>
      <sheetName val="B1 P2 BQ Book 01 Summary etcPTC"/>
      <sheetName val="Civil-Arch_Work"/>
      <sheetName val="BK_Eq&amp;Labour"/>
      <sheetName val="BK_Unit_Rate"/>
      <sheetName val="Factor_F_Data"/>
      <sheetName val="Factor F Data"/>
      <sheetName val="LITF"/>
      <sheetName val="DETAIL "/>
      <sheetName val="F&amp;S"/>
      <sheetName val="DATA"/>
      <sheetName val="splinkler"/>
      <sheetName val="NEW-PANEL"/>
      <sheetName val="Purchase Order"/>
      <sheetName val="Customize Your Purchase Order"/>
      <sheetName val="Cost Data"/>
      <sheetName val="LIST 200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산근"/>
      <sheetName val="#REF"/>
      <sheetName val="000000"/>
      <sheetName val="XXXXXX"/>
      <sheetName val="KUWATI(Total) "/>
      <sheetName val="GC-01"/>
      <sheetName val="GC-02"/>
      <sheetName val="GC-03"/>
      <sheetName val="GC-04"/>
      <sheetName val="GC-07"/>
      <sheetName val="GC-08"/>
      <sheetName val="GC-09"/>
      <sheetName val="GC-10"/>
      <sheetName val="GC-19"/>
      <sheetName val="GC-21"/>
      <sheetName val="GC-22"/>
      <sheetName val="집계표(OPTION)"/>
      <sheetName val="OPTION 2"/>
      <sheetName val="OPTION 3"/>
      <sheetName val="Sheet2"/>
      <sheetName val="Sheet3"/>
      <sheetName val="견적조건"/>
      <sheetName val="대비표"/>
      <sheetName val="집계표 (TOTAL)"/>
      <sheetName val="집계표 (CIVIL-23)"/>
      <sheetName val="집계표 (FGRU)"/>
      <sheetName val="집계표 (25,26)"/>
      <sheetName val="집계표 (MEROX)"/>
      <sheetName val="집계표 (NITROGEN)"/>
      <sheetName val="집계표 (M4)"/>
      <sheetName val="집계표 (CIVIL4)"/>
      <sheetName val="집계표 (CIVIL6)"/>
      <sheetName val="집계표 (CIVIL7)"/>
      <sheetName val="내역서(DEMO TOTAL)"/>
      <sheetName val="내역서 (CIVIL-23)"/>
      <sheetName val="내역서 (fgru)"/>
      <sheetName val="내역서 (25&amp;26)"/>
      <sheetName val="내역서 (MEROX)"/>
      <sheetName val="내역서 (NITROGEN)"/>
      <sheetName val="내역서 (M4)"/>
      <sheetName val="내역서 (CIVIL-4)"/>
      <sheetName val="내역서 (CIVIL-6)"/>
      <sheetName val="내역서 (CIVIL-7)"/>
      <sheetName val="2002년 현장공사비 국내 실적"/>
      <sheetName val="2003년국내현장공사비 실적"/>
      <sheetName val="_REF"/>
      <sheetName val="집계표_OPTION_"/>
      <sheetName val="당초"/>
      <sheetName val="단가(자재)"/>
      <sheetName val="단가(노임)"/>
      <sheetName val="기초목록"/>
      <sheetName val="노임단가"/>
      <sheetName val="???"/>
      <sheetName val="예산"/>
      <sheetName val="VC2 10.99"/>
      <sheetName val="BQMPALOC"/>
      <sheetName val="KP1590_E"/>
      <sheetName val="inter"/>
      <sheetName val="Sheet1"/>
      <sheetName val="영업2"/>
      <sheetName val="1월"/>
      <sheetName val="ERECIN"/>
      <sheetName val="INPUT DATA"/>
      <sheetName val="영업3"/>
      <sheetName val="공문"/>
      <sheetName val="금액내역서"/>
      <sheetName val="BQ_Utl_Off"/>
      <sheetName val="??"/>
      <sheetName val="»ê±Ù"/>
      <sheetName val="연돌일위집계"/>
      <sheetName val="갑지"/>
      <sheetName val="BD集計用"/>
      <sheetName val="Final(1)summary"/>
      <sheetName val="집계표 (25,26ဩ"/>
      <sheetName val="DESCRIPTION"/>
      <sheetName val="95삼성급(본사)"/>
      <sheetName val="수입"/>
      <sheetName val="Form 0"/>
      <sheetName val="COVER"/>
      <sheetName val="12CGOU"/>
      <sheetName val="경영혁신본부"/>
      <sheetName val="___"/>
      <sheetName val="세금자료"/>
      <sheetName val="Form D-1"/>
      <sheetName val="Form B-1"/>
      <sheetName val="Form F-1"/>
      <sheetName val="Assist(B-1)"/>
      <sheetName val="Form A"/>
      <sheetName val="General Data"/>
      <sheetName val="__"/>
      <sheetName val="LABOR &amp; 자재"/>
      <sheetName val="제작도"/>
      <sheetName val="KUWATI(Total)_"/>
      <sheetName val="OPTION_2"/>
      <sheetName val="OPTION_3"/>
      <sheetName val="집계표_(TOTAL)"/>
      <sheetName val="집계표_(CIVIL-23)"/>
      <sheetName val="집계표_(FGRU)"/>
      <sheetName val="집계표_(25,26)"/>
      <sheetName val="집계표_(MEROX)"/>
      <sheetName val="집계표_(NITROGEN)"/>
      <sheetName val="집계표_(M4)"/>
      <sheetName val="집계표_(CIVIL4)"/>
      <sheetName val="집계표_(CIVIL6)"/>
      <sheetName val="집계표_(CIVIL7)"/>
      <sheetName val="내역서(DEMO_TOTAL)"/>
      <sheetName val="내역서_(CIVIL-23)"/>
      <sheetName val="내역서_(fgru)"/>
      <sheetName val="내역서_(25&amp;26)"/>
      <sheetName val="내역서_(MEROX)"/>
      <sheetName val="내역서_(NITROGEN)"/>
      <sheetName val="내역서_(M4)"/>
      <sheetName val="내역서_(CIVIL-4)"/>
      <sheetName val="내역서_(CIVIL-6)"/>
      <sheetName val="내역서_(CIVIL-7)"/>
      <sheetName val="2002년_현장공사비_국내_실적"/>
      <sheetName val="2003년국내현장공사비_실적"/>
      <sheetName val="VC2_10_99"/>
      <sheetName val="입출재고현황 (2)"/>
      <sheetName val="SANDAN"/>
      <sheetName val="뜃맟뭁돽띿맟?-BLDG"/>
      <sheetName val="CB"/>
      <sheetName val="DHEQSUPT"/>
      <sheetName val="SALA-002"/>
      <sheetName val="DRUM"/>
      <sheetName val="eq_data"/>
      <sheetName val="TTL"/>
      <sheetName val="간접비 총괄"/>
      <sheetName val="주간기성"/>
      <sheetName val="INPUT_DATA"/>
      <sheetName val="General_Data"/>
      <sheetName val="집계표_(25,26ဩ"/>
      <sheetName val="Form_0"/>
      <sheetName val="노임단가표"/>
      <sheetName val="ESCON"/>
      <sheetName val="뜃맟뭁돽띿맟_-BLDG"/>
      <sheetName val="기성내역"/>
      <sheetName val="POWER"/>
      <sheetName val="IN"/>
      <sheetName val="M-EQPT-Z"/>
      <sheetName val="3.공통공사대비"/>
      <sheetName val="???(OPTION)"/>
      <sheetName val="B"/>
      <sheetName val="Price Schedule"/>
      <sheetName val="간접비내역-1"/>
      <sheetName val="Lup2"/>
      <sheetName val="당진1,2호기전선관설치및접지4차공사내역서-을지"/>
      <sheetName val="내역서 耰&quot;_x0000__x0000_"/>
      <sheetName val="_x0008_"/>
      <sheetName val="비교검토"/>
      <sheetName val="내역ࠜĀ_x0000_M4)"/>
      <sheetName val="h-013211-2"/>
      <sheetName val="BOROUGE2"/>
      <sheetName val="PRICES"/>
      <sheetName val="INSTR"/>
      <sheetName val="合成単価作成表-BLDG"/>
      <sheetName val="CAL."/>
      <sheetName val="EQT-ESTN"/>
      <sheetName val="???¡§????"/>
      <sheetName val="????¢ç¢®¡¿????"/>
      <sheetName val="??????????¢ç??????"/>
      <sheetName val="???????¢ç¢®¢¯????"/>
      <sheetName val="???????®¡¿????"/>
      <sheetName val="??????????????????"/>
      <sheetName val="Rate Analysis"/>
      <sheetName val="F4-F7"/>
      <sheetName val="표지"/>
      <sheetName val="Q&amp;pl-V"/>
      <sheetName val="찍기"/>
      <sheetName val="실행"/>
      <sheetName val="Cash2"/>
      <sheetName val="Z"/>
      <sheetName val="WE'T"/>
      <sheetName val="물량"/>
      <sheetName val="WEIGHT LIST"/>
      <sheetName val="산#2-1 (2)"/>
      <sheetName val="POL6차-PIPING"/>
      <sheetName val="산#3-1"/>
      <sheetName val="BEND LOSS"/>
      <sheetName val="EQUIPMENT -2"/>
      <sheetName val="EQUIP"/>
      <sheetName val="공사비 내역 (가)"/>
      <sheetName val="CTEMCOST"/>
      <sheetName val="내역서 耰&quot;??"/>
      <sheetName val="24V"/>
      <sheetName val="내역"/>
      <sheetName val="단면 (2)"/>
      <sheetName val="A"/>
      <sheetName val="6PILE  (돌출)"/>
      <sheetName val="Static Equip"/>
      <sheetName val="CAT_5"/>
      <sheetName val="Form A "/>
      <sheetName val="jobhist"/>
      <sheetName val="LEGEND"/>
      <sheetName val="내역ࠜĀ_x005f_x0000_M4)"/>
      <sheetName val="PROCURE"/>
      <sheetName val="당초내역서"/>
      <sheetName val="내역ࠜĀ"/>
      <sheetName val="내역서 耰&quot;_x005f_x0000__x005f_x0000_"/>
      <sheetName val="_x005f_x0008_"/>
      <sheetName val="SOURCE"/>
      <sheetName val="___(OPTION)"/>
      <sheetName val="___¡§____"/>
      <sheetName val="____¢ç¢®¡¿____"/>
      <sheetName val="__________¢ç______"/>
      <sheetName val="_______¢ç¢®¢¯____"/>
      <sheetName val="_______®¡¿____"/>
      <sheetName val="__________________"/>
      <sheetName val="Sheet6"/>
      <sheetName val="갑지(추정)"/>
      <sheetName val="ELEC_DCI"/>
      <sheetName val="INST_DCI"/>
      <sheetName val="KUWATI(Total)_1"/>
      <sheetName val="OPTION_21"/>
      <sheetName val="OPTION_31"/>
      <sheetName val="집계표_(TOTAL)1"/>
      <sheetName val="집계표_(CIVIL-23)1"/>
      <sheetName val="집계표_(FGRU)1"/>
      <sheetName val="집계표_(25,26)1"/>
      <sheetName val="집계표_(MEROX)1"/>
      <sheetName val="집계표_(NITROGEN)1"/>
      <sheetName val="집계표_(M4)1"/>
      <sheetName val="집계표_(CIVIL4)1"/>
      <sheetName val="집계표_(CIVIL6)1"/>
      <sheetName val="집계표_(CIVIL7)1"/>
      <sheetName val="내역서(DEMO_TOTAL)1"/>
      <sheetName val="내역서_(CIVIL-23)1"/>
      <sheetName val="내역서_(fgru)1"/>
      <sheetName val="내역서_(25&amp;26)1"/>
      <sheetName val="내역서_(MEROX)1"/>
      <sheetName val="내역서_(NITROGEN)1"/>
      <sheetName val="내역서_(M4)1"/>
      <sheetName val="내역서_(CIVIL-4)1"/>
      <sheetName val="내역서_(CIVIL-6)1"/>
      <sheetName val="내역서_(CIVIL-7)1"/>
      <sheetName val="2002년_현장공사비_국내_실적1"/>
      <sheetName val="2003년국내현장공사비_실적1"/>
      <sheetName val="VC2_10_991"/>
      <sheetName val="INPUT_DATA1"/>
      <sheetName val="집계표_(25,26ဩ1"/>
      <sheetName val="Form_01"/>
      <sheetName val="General_Data1"/>
      <sheetName val="Form_D-1"/>
      <sheetName val="Form_B-1"/>
      <sheetName val="Form_F-1"/>
      <sheetName val="Form_A"/>
      <sheetName val="LABOR_&amp;_자재"/>
      <sheetName val="입출재고현황_(2)"/>
      <sheetName val="3_공통공사대비"/>
      <sheetName val="DATA"/>
      <sheetName val="Compare"/>
      <sheetName val="3.Breakdown Direct Paint"/>
      <sheetName val="Spl"/>
      <sheetName val="BID"/>
      <sheetName val="Quantity"/>
      <sheetName val="내역서 耰&quot;__"/>
      <sheetName val="Summary Sheets"/>
      <sheetName val="국내"/>
      <sheetName val="°ßÀûÁ¶°Ç"/>
      <sheetName val="´ëºñÇ¥"/>
      <sheetName val="Áý°èÇ¥ (TOTAL)"/>
      <sheetName val="Áý°èÇ¥ (CIVIL-23)"/>
      <sheetName val="Áý°èÇ¥ (FGRU)"/>
      <sheetName val="Áý°èÇ¥ (25,26)"/>
      <sheetName val="Áý°èÇ¥ (MEROX)"/>
      <sheetName val="Áý°èÇ¥ (NITROGEN)"/>
      <sheetName val="Áý°èÇ¥ (M4)"/>
      <sheetName val="Áý°èÇ¥ (CIVIL4)"/>
      <sheetName val="Áý°èÇ¥ (CIVIL6)"/>
      <sheetName val="Áý°èÇ¥ (CIVIL7)"/>
      <sheetName val="³»¿ª¼­(DEMO TOTAL)"/>
      <sheetName val="³»¿ª¼­ (CIVIL-23)"/>
      <sheetName val="³»¿ª¼­ (fgru)"/>
      <sheetName val="³»¿ª¼­ (25&amp;26)"/>
      <sheetName val="³»¿ª¼­ (MEROX)"/>
      <sheetName val="³»¿ª¼­ (NITROGEN)"/>
      <sheetName val="³»¿ª¼­ (M4)"/>
      <sheetName val="³»¿ª¼­ (CIVIL-4)"/>
      <sheetName val="³»¿ª¼­ (CIVIL-6)"/>
      <sheetName val="³»¿ª¼­ (CIVIL-7)"/>
      <sheetName val="Áý°èÇ¥(OPTION)"/>
      <sheetName val="2002³â ÇöÀå°ø»çºñ ±¹³» ½ÇÀû"/>
      <sheetName val="2003³â±¹³»ÇöÀå°ø»çºñ ½ÇÀû"/>
      <sheetName val="내역ࠜĀ_x005f_x005f_x005f_x0000_M4)"/>
      <sheetName val="Engg-Exec-2"/>
      <sheetName val="Site-Precom-2"/>
      <sheetName val="Collab"/>
      <sheetName val="Transport"/>
      <sheetName val="Civil 1"/>
      <sheetName val="Civil 2"/>
      <sheetName val="Civil 3"/>
      <sheetName val="Site 1"/>
      <sheetName val="Site 2"/>
      <sheetName val="Site 3"/>
      <sheetName val="Site Faci"/>
      <sheetName val="Cont"/>
      <sheetName val="Engg-Exec-1"/>
      <sheetName val="Site-Precom-1"/>
      <sheetName val="Site-Precom-Vendor"/>
      <sheetName val="Risk-Anal"/>
      <sheetName val="Ranges"/>
      <sheetName val="User"/>
      <sheetName val="간접비_총괄"/>
      <sheetName val="Price_Schedule"/>
      <sheetName val="내역서_耰&quot;"/>
      <sheetName val=""/>
      <sheetName val="EQUIPMENT_-2"/>
      <sheetName val="CAL_"/>
      <sheetName val="Rate_Analysis"/>
      <sheetName val="내역서_耰&quot;??"/>
      <sheetName val="PBS"/>
      <sheetName val="내역ࠜĀ?M4)"/>
      <sheetName val="고압수량(철거)"/>
      <sheetName val="기계내역서"/>
      <sheetName val="경영혁신본뷀"/>
      <sheetName val="electrical"/>
      <sheetName val="2.2 STAFF Scedule"/>
      <sheetName val="입력시트"/>
      <sheetName val="BCPAB"/>
      <sheetName val="갑지1"/>
      <sheetName val="내역서 耰&quot;_x005f_x005f_x005f_x0000__x005f_x005f_x0000"/>
      <sheetName val="_x005f_x005f_x005f_x0008_"/>
      <sheetName val="AREA"/>
      <sheetName val="바닥판"/>
      <sheetName val="TYPE1"/>
      <sheetName val="철근량"/>
      <sheetName val="토목주소"/>
      <sheetName val="프랜트면허"/>
      <sheetName val="역T형"/>
      <sheetName val="PILE"/>
      <sheetName val="Man Hole"/>
      <sheetName val="대로근거"/>
      <sheetName val="중로근거"/>
      <sheetName val="PRO_DCI"/>
      <sheetName val="HVAC_DCI"/>
      <sheetName val="PIPE_DCI"/>
      <sheetName val="일위대가표"/>
      <sheetName val="조건표"/>
      <sheetName val="일위대가"/>
      <sheetName val="내역표지"/>
      <sheetName val="산출2-기기동력"/>
      <sheetName val="40총괄"/>
      <sheetName val="40집계"/>
      <sheetName val="30신설일위대가"/>
      <sheetName val="30집계표"/>
      <sheetName val="NSCP견적물량"/>
      <sheetName val="공사비예산서(토목분)"/>
      <sheetName val="float&amp;bear"/>
      <sheetName val="Kfracture"/>
      <sheetName val="EQUIPOS"/>
      <sheetName val="직재"/>
      <sheetName val="I一般比"/>
      <sheetName val="7. 월별투입내역서"/>
      <sheetName val="견적"/>
      <sheetName val="9906"/>
      <sheetName val="계측 내역서"/>
      <sheetName val="내역ࠜĀ_M4)"/>
      <sheetName val="내역서_耰&quot;__"/>
      <sheetName val="내역ࠜĀ_x005f_x005f_x005f_x005f_x005f_x005f_x005f_x0000_M4"/>
      <sheetName val="내역서 耰&quot;_x005f_x005f_x005f_x005f_x005f_x005f_x005f_x0000_"/>
      <sheetName val="_x005f_x005f_x005f_x005f_x005f_x005f_x005f_x0008_"/>
      <sheetName val="Insts"/>
      <sheetName val="Vind - BtB"/>
      <sheetName val="LV induction motors"/>
      <sheetName val="인원계획"/>
      <sheetName val="BSD (2)"/>
      <sheetName val="CIVIL"/>
      <sheetName val="ERECT"/>
      <sheetName val="PROSUM"/>
      <sheetName val="Sheet1 (2)"/>
      <sheetName val="수로보호공"/>
      <sheetName val="데이타"/>
      <sheetName val="식재인부"/>
      <sheetName val="MP MOB"/>
      <sheetName val="SummaryC"/>
      <sheetName val="Detail"/>
      <sheetName val="BM DATA SHEET"/>
      <sheetName val="입찰품의서"/>
      <sheetName val="인부신상자료"/>
      <sheetName val="cable-data"/>
      <sheetName val="Z- GENERAL PRICE SUMMARY"/>
      <sheetName val=" Estimate  "/>
      <sheetName val="T 3"/>
      <sheetName val="Piping_물량_정리_"/>
      <sheetName val="KUWATI(Total)_2"/>
      <sheetName val="집계표_(TOTAL)2"/>
      <sheetName val="집계표_(CIVIL-23)2"/>
      <sheetName val="집계표_(FGRU)2"/>
      <sheetName val="집계표_(25,26)2"/>
      <sheetName val="집계표_(MEROX)2"/>
      <sheetName val="집계표_(NITROGEN)2"/>
      <sheetName val="집계표_(M4)2"/>
      <sheetName val="집계표_(CIVIL4)2"/>
      <sheetName val="집계표_(CIVIL6)2"/>
      <sheetName val="집계표_(CIVIL7)2"/>
      <sheetName val="내역서(DEMO_TOTAL)2"/>
      <sheetName val="내역서_(CIVIL-23)2"/>
      <sheetName val="내역서_(fgru)2"/>
      <sheetName val="내역서_(25&amp;26)2"/>
      <sheetName val="내역서_(MEROX)2"/>
      <sheetName val="내역서_(NITROGEN)2"/>
      <sheetName val="내역서_(M4)2"/>
      <sheetName val="내역서_(CIVIL-4)2"/>
      <sheetName val="내역서_(CIVIL-6)2"/>
      <sheetName val="내역서_(CIVIL-7)2"/>
      <sheetName val="OPTION_22"/>
      <sheetName val="OPTION_32"/>
      <sheetName val="2002년_현장공사비_국내_실적2"/>
      <sheetName val="2003년국내현장공사비_실적2"/>
      <sheetName val="VC2_10_992"/>
      <sheetName val="KUWATI(Total)_3"/>
      <sheetName val="집계표_(TOTAL)3"/>
      <sheetName val="집계표_(CIVIL-23)3"/>
      <sheetName val="집계표_(FGRU)3"/>
      <sheetName val="집계표_(25,26)3"/>
      <sheetName val="집계표_(MEROX)3"/>
      <sheetName val="집계표_(NITROGEN)3"/>
      <sheetName val="집계표_(M4)3"/>
      <sheetName val="집계표_(CIVIL4)3"/>
      <sheetName val="집계표_(CIVIL6)3"/>
      <sheetName val="집계표_(CIVIL7)3"/>
      <sheetName val="내역서(DEMO_TOTAL)3"/>
      <sheetName val="내역서_(CIVIL-23)3"/>
      <sheetName val="내역서_(fgru)3"/>
      <sheetName val="내역서_(25&amp;26)3"/>
      <sheetName val="내역서_(MEROX)3"/>
      <sheetName val="내역서_(NITROGEN)3"/>
      <sheetName val="내역서_(M4)3"/>
      <sheetName val="내역서_(CIVIL-4)3"/>
      <sheetName val="내역서_(CIVIL-6)3"/>
      <sheetName val="내역서_(CIVIL-7)3"/>
      <sheetName val="OPTION_23"/>
      <sheetName val="OPTION_33"/>
      <sheetName val="2002년_현장공사비_국내_실적3"/>
      <sheetName val="2003년국내현장공사비_실적3"/>
      <sheetName val="VC2_10_993"/>
      <sheetName val="Direct"/>
      <sheetName val="FORM-12"/>
      <sheetName val="AILC004"/>
      <sheetName val="HORI. VESSEL"/>
      <sheetName val="PI"/>
      <sheetName val="EQUIP LIST"/>
      <sheetName val="TDTKP"/>
      <sheetName val="DK-KH"/>
      <sheetName val="내역서"/>
      <sheetName val="Sheet4"/>
      <sheetName val="cable"/>
      <sheetName val="Form B"/>
      <sheetName val="Resumen"/>
      <sheetName val="Precios Unitarios"/>
      <sheetName val="배관내역"/>
      <sheetName val="Administrative Prices"/>
      <sheetName val="Calc"/>
      <sheetName val="WBS 44"/>
      <sheetName val="WBS 41"/>
      <sheetName val="Precios por Administración"/>
      <sheetName val="Subcon A"/>
      <sheetName val="_x0002__x0000_뻘N_x0000__x0000__x0001_ࠀ역서"/>
      <sheetName val="M_DB"/>
      <sheetName val="DB@Acess"/>
      <sheetName val="집계표"/>
      <sheetName val="변경집계표"/>
      <sheetName val="수주추정"/>
      <sheetName val="Q-7100-001"/>
      <sheetName val="trf(36%)"/>
      <sheetName val="All_2"/>
      <sheetName val="실행집계"/>
      <sheetName val="breakdown of wage rate"/>
      <sheetName val="Indirect Cost"/>
      <sheetName val="Unit"/>
      <sheetName val="내역ࠜĀ_x005f_x005f_x005f_x005f_x005f_x005f_x005f_x005f_x0"/>
      <sheetName val="내역서 耰&quot;_x005f_x005f_x005f_x005f_x005f_x005f_x005f_x005f_"/>
      <sheetName val="_x005f_x005f_x005f_x005f_x005f_x005f_x005f_x005f_x005f_x005f_"/>
      <sheetName val="BATCH"/>
      <sheetName val="Monthly Load"/>
      <sheetName val="Weekly Load"/>
      <sheetName val="내역서 (∮ἀ嘆ɶ_x0000_᠀㬁_x0000_"/>
      <sheetName val="당초_xd8b4_∸ἀ"/>
      <sheetName val="sum"/>
      <sheetName val="Summary"/>
      <sheetName val="Lstsub"/>
      <sheetName val="Hot"/>
      <sheetName val="수량집계"/>
      <sheetName val="총괄집계표"/>
      <sheetName val="Cal"/>
      <sheetName val="97 사업추정(WEKI)"/>
      <sheetName val="Eq. Mobilization"/>
      <sheetName val="DCS"/>
      <sheetName val="FWBS7000,8000"/>
      <sheetName val="ANALYSER"/>
      <sheetName val="총괄표"/>
      <sheetName val="Material Selections"/>
      <sheetName val="출금실적"/>
      <sheetName val="경영현황"/>
      <sheetName val="일일총괄"/>
      <sheetName val="[SANDAN.XLS??"/>
      <sheetName val="RFP002"/>
      <sheetName val="COVER-P"/>
      <sheetName val="criteria"/>
      <sheetName val="품셈"/>
      <sheetName val="Basic_Rate"/>
      <sheetName val="appendix_2_5_final_accounts"/>
      <sheetName val="Format"/>
      <sheetName val="Labour"/>
      <sheetName val="Material"/>
      <sheetName val="Sheet1_(2)"/>
      <sheetName val="BREAKDOWN(철거설치)"/>
      <sheetName val="Piping BQ for one turbine"/>
      <sheetName val="금융"/>
      <sheetName val="INPUT_DATA2"/>
      <sheetName val="집계표_(25,26ဩ2"/>
      <sheetName val="Form_02"/>
      <sheetName val="Form_D-11"/>
      <sheetName val="Form_B-11"/>
      <sheetName val="Form_F-11"/>
      <sheetName val="Form_A1"/>
      <sheetName val="입출재고현황_(2)1"/>
      <sheetName val="General_Data2"/>
      <sheetName val="LABOR_&amp;_자재1"/>
      <sheetName val="간접비_총괄1"/>
      <sheetName val="Price_Schedule1"/>
      <sheetName val="3_공통공사대비1"/>
      <sheetName val="내역서_耰&quot;??1"/>
      <sheetName val="CAL_1"/>
      <sheetName val="Rate_Analysis1"/>
      <sheetName val="EQUIPMENT_-21"/>
      <sheetName val="Static_Equip"/>
      <sheetName val="3_Breakdown_Direct_Paint"/>
      <sheetName val="WEIGHT_LIST"/>
      <sheetName val="산#2-1_(2)"/>
      <sheetName val="BEND_LOSS"/>
      <sheetName val="공사비_내역_(가)"/>
      <sheetName val="단면_(2)"/>
      <sheetName val="내역서_耰&quot;_x005f_x0000__x005f_x0000_"/>
      <sheetName val="6PILE__(돌출)"/>
      <sheetName val="Form_A_"/>
      <sheetName val="내역서_耰&quot;__1"/>
      <sheetName val="Summary_Sheets"/>
      <sheetName val="Civil_1"/>
      <sheetName val="Civil_2"/>
      <sheetName val="Civil_3"/>
      <sheetName val="Site_1"/>
      <sheetName val="Site_2"/>
      <sheetName val="Site_3"/>
      <sheetName val="Site_Faci"/>
      <sheetName val="General"/>
      <sheetName val="Menus"/>
      <sheetName val="BREAKDOWN(신규설치)"/>
      <sheetName val="자바라1"/>
      <sheetName val="Code_Magics"/>
      <sheetName val="Code"/>
      <sheetName val="Curves"/>
      <sheetName val="Note"/>
      <sheetName val="data_dci"/>
      <sheetName val="Heads"/>
      <sheetName val="BASE"/>
      <sheetName val="data_mci"/>
      <sheetName val="BLDG_DCI"/>
      <sheetName val="BLDG_MCI"/>
      <sheetName val="PRO_A"/>
      <sheetName val="Tables"/>
      <sheetName val="Page_2"/>
      <sheetName val="Dbase"/>
      <sheetName val="behind"/>
      <sheetName val="Main"/>
      <sheetName val="costing_CV"/>
      <sheetName val="ITB_COST"/>
      <sheetName val="costing_ESDV"/>
      <sheetName val="costing_FE"/>
      <sheetName val="PROJECT"/>
      <sheetName val="정부노임단가"/>
      <sheetName val="Jobcost"/>
      <sheetName val="Default_Magics"/>
      <sheetName val="BM_DATA_SHEET"/>
      <sheetName val="Graph_(LGEN)"/>
      <sheetName val="PumpSpec"/>
      <sheetName val="costing_MOV"/>
      <sheetName val="PRO"/>
      <sheetName val="out_prog"/>
      <sheetName val="TABLE"/>
      <sheetName val="costing_Press"/>
      <sheetName val="96_121"/>
      <sheetName val="선적schedule_(2)"/>
      <sheetName val="System구분"/>
      <sheetName val="견적기준"/>
      <sheetName val="b_balju-단가단가단가"/>
      <sheetName val="10현장조직"/>
      <sheetName val="할증표"/>
      <sheetName val="choose"/>
      <sheetName val="_x0004__x0000__x000d__x0000__x0003__x0000__x0004__x0000__x0016__x0000__x000d__x0000__x0004_"/>
      <sheetName val="_x000a__x0000__x001b__x0000__x0006__x0000__x0006__x0000__x0008__x0000__x000a__x0000__x0000_"/>
      <sheetName val="Resource table"/>
      <sheetName val="원가"/>
      <sheetName val="중기"/>
      <sheetName val="Total"/>
      <sheetName val="BM-Elec"/>
      <sheetName val="BM-Inst"/>
      <sheetName val="97"/>
      <sheetName val="MANP"/>
      <sheetName val="C"/>
      <sheetName val="Equipment List"/>
      <sheetName val="info"/>
      <sheetName val="TP"/>
      <sheetName val="Form1.SQP"/>
      <sheetName val="Resource"/>
      <sheetName val="공정계획(내부계획25%,내부w.f)"/>
      <sheetName val="_x0002_?뻘N??_x0001_ࠀ역서"/>
      <sheetName val="Utility and Fire flange"/>
      <sheetName val="Heavy Equipments"/>
      <sheetName val="AG Pipe Qty Analysis"/>
      <sheetName val="7422CW00"/>
      <sheetName val="HP-Steamdrum"/>
      <sheetName val="목표세부명세"/>
      <sheetName val="중기일위대가"/>
      <sheetName val="사급자재집계표"/>
      <sheetName val="HVAC(사급자재)"/>
      <sheetName val="U-W"/>
      <sheetName val="결과조달"/>
      <sheetName val="D-623D"/>
      <sheetName val="SCHEDD TAMBAHAN"/>
      <sheetName val="w't table"/>
      <sheetName val="_SANDAN.XLS__"/>
      <sheetName val="_x0002_"/>
      <sheetName val="SFN ORIG"/>
      <sheetName val="SFN"/>
      <sheetName val="R2564AHDTS"/>
      <sheetName val="CPS"/>
      <sheetName val="1350-A"/>
      <sheetName val="수량산출서"/>
      <sheetName val="SS2"/>
      <sheetName val="Preliminaries"/>
      <sheetName val="piping"/>
      <sheetName val="Mech"/>
      <sheetName val="Fire Protection"/>
      <sheetName val="Buildings"/>
      <sheetName val="Instrument"/>
      <sheetName val="입찰내역 발주처 양식"/>
      <sheetName val="LOB"/>
      <sheetName val="MODULE CONFIRM"/>
      <sheetName val="Dir Manpower Other Exp."/>
      <sheetName val="실행내역"/>
      <sheetName val="4-3LEVEL-5 epic.4"/>
      <sheetName val="단가 (2)"/>
      <sheetName val="mto-rev0B"/>
      <sheetName val="Proposal"/>
      <sheetName val="WIND"/>
      <sheetName val="분전반계산서(석관)"/>
      <sheetName val="이자율"/>
      <sheetName val="ITB COST"/>
      <sheetName val="내역서 (∮ἀ嘆ɶ"/>
      <sheetName val="FWBS 1530"/>
      <sheetName val="노임9월"/>
      <sheetName val="INPUT"/>
      <sheetName val="부대비율"/>
      <sheetName val="BOQ-B.DOWN"/>
      <sheetName val="VIZ4"/>
      <sheetName val="VIZ7"/>
      <sheetName val="UZ"/>
      <sheetName val="K_SURFACES"/>
      <sheetName val="실행예산 MM"/>
      <sheetName val="도"/>
      <sheetName val="breakdown_of_wage_rate"/>
      <sheetName val="Indirect_Cost"/>
      <sheetName val="생산계획"/>
      <sheetName val="상반기손익차2총괄"/>
      <sheetName val="VLOOKUP"/>
      <sheetName val="cal-foamglass"/>
      <sheetName val="연습"/>
      <sheetName val="운반"/>
      <sheetName val="설계명세1-1"/>
      <sheetName val="KUWATI(Total)_4"/>
      <sheetName val="OPTION_24"/>
      <sheetName val="OPTION_34"/>
      <sheetName val="집계표_(TOTAL)4"/>
      <sheetName val="집계표_(CIVIL-23)4"/>
      <sheetName val="집계표_(FGRU)4"/>
      <sheetName val="집계표_(25,26)4"/>
      <sheetName val="집계표_(MEROX)4"/>
      <sheetName val="집계표_(NITROGEN)4"/>
      <sheetName val="집계표_(M4)4"/>
      <sheetName val="집계표_(CIVIL4)4"/>
      <sheetName val="집계표_(CIVIL6)4"/>
      <sheetName val="집계표_(CIVIL7)4"/>
      <sheetName val="내역서(DEMO_TOTAL)4"/>
      <sheetName val="내역서_(CIVIL-23)4"/>
      <sheetName val="내역서_(fgru)4"/>
      <sheetName val="내역서_(25&amp;26)4"/>
      <sheetName val="내역서_(MEROX)4"/>
      <sheetName val="내역서_(NITROGEN)4"/>
      <sheetName val="내역서_(M4)4"/>
      <sheetName val="내역서_(CIVIL-4)4"/>
      <sheetName val="내역서_(CIVIL-6)4"/>
      <sheetName val="내역서_(CIVIL-7)4"/>
      <sheetName val="2002년_현장공사비_국내_실적4"/>
      <sheetName val="2003년국내현장공사비_실적4"/>
      <sheetName val="VC2_10_994"/>
      <sheetName val="Áý°èÇ¥_(TOTAL)"/>
      <sheetName val="Áý°èÇ¥_(CIVIL-23)"/>
      <sheetName val="Áý°èÇ¥_(FGRU)"/>
      <sheetName val="Áý°èÇ¥_(25,26)"/>
      <sheetName val="Áý°èÇ¥_(MEROX)"/>
      <sheetName val="Áý°èÇ¥_(NITROGEN)"/>
      <sheetName val="Áý°èÇ¥_(M4)"/>
      <sheetName val="Áý°èÇ¥_(CIVIL4)"/>
      <sheetName val="Áý°èÇ¥_(CIVIL6)"/>
      <sheetName val="Áý°èÇ¥_(CIVIL7)"/>
      <sheetName val="³»¿ª¼­(DEMO_TOTAL)"/>
      <sheetName val="³»¿ª¼­_(CIVIL-23)"/>
      <sheetName val="³»¿ª¼­_(fgru)"/>
      <sheetName val="³»¿ª¼­_(25&amp;26)"/>
      <sheetName val="³»¿ª¼­_(MEROX)"/>
      <sheetName val="³»¿ª¼­_(NITROGEN)"/>
      <sheetName val="³»¿ª¼­_(M4)"/>
      <sheetName val="³»¿ª¼­_(CIVIL-4)"/>
      <sheetName val="³»¿ª¼­_(CIVIL-6)"/>
      <sheetName val="³»¿ª¼­_(CIVIL-7)"/>
      <sheetName val="2002³â_ÇöÀå°ø»çºñ_±¹³»_½ÇÀû"/>
      <sheetName val="2003³â±¹³»ÇöÀå°ø»çºñ_½ÇÀû"/>
      <sheetName val="2_2_STAFF_Scedule"/>
      <sheetName val="내역서_耰&quot;_x005f_x005f_x005f_x0000__x005f_x005f_x0000"/>
      <sheetName val="계측_내역서"/>
      <sheetName val="내역서_耰&quot;_x005f_x005f_x005f_x005f_x005f_x005f_x005f_x0000_"/>
      <sheetName val="Man_Hole"/>
      <sheetName val="7__월별투입내역서"/>
      <sheetName val="MP_MOB"/>
      <sheetName val="Z-_GENERAL_PRICE_SUMMARY"/>
      <sheetName val="_Estimate__"/>
      <sheetName val="T_3"/>
      <sheetName val="EQUIP_LIST"/>
      <sheetName val="HORI__VESSEL"/>
      <sheetName val="Administrative_Prices"/>
      <sheetName val="WBS_44"/>
      <sheetName val="WBS_41"/>
      <sheetName val="Precios_por_Administración"/>
      <sheetName val="Precios_Unitarios"/>
      <sheetName val="Subcon_A"/>
      <sheetName val="Vind_-_BtB"/>
      <sheetName val="LV_induction_motors"/>
      <sheetName val="BSD_(2)"/>
      <sheetName val="내역서_耰&quot;_x005f_x005f_x005f_x005f_x005f_x005f_x005f_x005f_"/>
      <sheetName val="Form_B"/>
      <sheetName val="뻘Nࠀ역서"/>
      <sheetName val="내역서_耰&quot;1"/>
      <sheetName val="97_사업추정(WEKI)"/>
      <sheetName val="FWBS"/>
      <sheetName val="INPUT_DATA3"/>
      <sheetName val="집계표_(25,26ဩ3"/>
      <sheetName val="Form_03"/>
      <sheetName val="Form_D-12"/>
      <sheetName val="Form_B-12"/>
      <sheetName val="Form_F-12"/>
      <sheetName val="Form_A2"/>
      <sheetName val="General_Data3"/>
      <sheetName val="LABOR_&amp;_자재2"/>
      <sheetName val="입출재고현황_(2)2"/>
      <sheetName val="3_공통공사대비2"/>
      <sheetName val="간접비_총괄2"/>
      <sheetName val="Price_Schedule2"/>
      <sheetName val="CAL_2"/>
      <sheetName val="Rate_Analysis2"/>
      <sheetName val="EQUIPMENT_-22"/>
      <sheetName val="공사비_내역_(가)1"/>
      <sheetName val="WEIGHT_LIST1"/>
      <sheetName val="산#2-1_(2)1"/>
      <sheetName val="BEND_LOSS1"/>
      <sheetName val="내역서_耰&quot;??2"/>
      <sheetName val="단면_(2)1"/>
      <sheetName val="6PILE__(돌출)1"/>
      <sheetName val="Static_Equip1"/>
      <sheetName val="Form_A_1"/>
      <sheetName val="내역서_耰&quot;_x005f_x0000__x005f_x0000_1"/>
      <sheetName val="3_Breakdown_Direct_Paint1"/>
      <sheetName val="내역서_耰&quot;__2"/>
      <sheetName val="Summary_Sheets1"/>
      <sheetName val="Civil_11"/>
      <sheetName val="Civil_21"/>
      <sheetName val="Civil_31"/>
      <sheetName val="Site_11"/>
      <sheetName val="Site_21"/>
      <sheetName val="Site_31"/>
      <sheetName val="Site_Faci1"/>
      <sheetName val="Sheet1_(2)1"/>
      <sheetName val="BM_DATA_SHEET1"/>
      <sheetName val="Monthly_Load"/>
      <sheetName val="Weekly_Load"/>
      <sheetName val="내역서_(∮ἀ嘆ɶ᠀㬁"/>
      <sheetName val="Eq__Mobilization"/>
      <sheetName val="[SANDAN_XLS??"/>
      <sheetName val="Piping_BQ_for_one_turbine"/>
      <sheetName val="Material_Selections"/>
      <sheetName val="Resource_table"/>
      <sheetName val="Utility_and_Fire_flange"/>
      <sheetName val="_x000a__x000a_"/>
      <sheetName val="Equipment_List"/>
      <sheetName val="Form1_SQP"/>
      <sheetName val="AG_Pipe_Qty_Analysis"/>
      <sheetName val="공정계획(내부계획25%,내부w_f)"/>
      <sheetName val="Heavy_Equipments"/>
      <sheetName val="CHANNEL"/>
      <sheetName val="PROTECTION "/>
      <sheetName val="CIBATU5OO"/>
      <sheetName val="실행(ALT1)"/>
      <sheetName val="Cash In-Cash Out Actual"/>
      <sheetName val="내역서1999.8최종"/>
      <sheetName val="한강운반비"/>
      <sheetName val="강재"/>
      <sheetName val="OD5000"/>
      <sheetName val="실행철강하도"/>
      <sheetName val="전기"/>
      <sheetName val="Costo-MO"/>
      <sheetName val="SFN_ORIG"/>
      <sheetName val="?뻘N??ࠀ역서"/>
      <sheetName val="_SANDAN_XLS__"/>
      <sheetName val="PROGRESS"/>
      <sheetName val="Database"/>
      <sheetName val="dc1"/>
      <sheetName val="SILICATE"/>
      <sheetName val="_x0004_"/>
      <sheetName val="_x000a_"/>
      <sheetName val="REDUCER"/>
      <sheetName val="plan&amp;section of foundation"/>
      <sheetName val="DESIGN CRITERIA"/>
      <sheetName val="working load at the btm ft."/>
      <sheetName val="stability check"/>
      <sheetName val="design load"/>
      <sheetName val="w't_table"/>
      <sheetName val="breakdown_of_wage_rate1"/>
      <sheetName val="Indirect_Cost1"/>
      <sheetName val="SCHEDD_TAMBAHAN"/>
      <sheetName val="Fire_Protection"/>
      <sheetName val="입찰내역_발주처_양식"/>
      <sheetName val="MODULE_CONFIRM"/>
      <sheetName val="실행예산_MM"/>
      <sheetName val="plan&amp;section_of_foundation"/>
      <sheetName val="working_load_at_the_btm_ft_"/>
      <sheetName val="stability_check"/>
      <sheetName val="design_criteria"/>
      <sheetName val="design_load"/>
      <sheetName val="단가_(2)"/>
      <sheetName val="4-3LEVEL-5_epic_4"/>
      <sheetName val="BOQ-B_DOWN"/>
      <sheetName val="Dir_Manpower_Other_Exp_"/>
      <sheetName val="FWBS_1530"/>
      <sheetName val="DESIGN"/>
      <sheetName val="배수내역"/>
      <sheetName val="판가반영"/>
      <sheetName val="공사내역"/>
      <sheetName val="견적대비표"/>
      <sheetName val="일위대가(계측기설치)"/>
      <sheetName val="EP0618"/>
      <sheetName val="Labor"/>
      <sheetName val="CÓDIGOS"/>
      <sheetName val="MTP"/>
      <sheetName val="TDC COA Sumry"/>
      <sheetName val="TDC Item Dets"/>
      <sheetName val="TDC Item Sumry"/>
      <sheetName val="TDC Key Qty Sumry"/>
      <sheetName val="List - Components"/>
      <sheetName val="List - Equipment"/>
      <sheetName val="COA Sumry - Std Imp"/>
      <sheetName val="Contr TDC - Std Imp"/>
      <sheetName val="Item Sumry - Std Imp"/>
      <sheetName val="Unit Costs - Std Imp"/>
      <sheetName val="Unit MH - Std Imp"/>
      <sheetName val="Proj TIC - Std Imp"/>
      <sheetName val="Rekapitulasi"/>
      <sheetName val="BAG-2"/>
      <sheetName val="Overall"/>
      <sheetName val="salary"/>
      <sheetName val="영업소실적"/>
      <sheetName val="PROJECT BRIEF"/>
      <sheetName val="tggwan(mac)"/>
      <sheetName val="BOQ"/>
      <sheetName val="10"/>
      <sheetName val="5"/>
      <sheetName val="1"/>
      <sheetName val="RAB AR&amp;STR"/>
      <sheetName val="D7(1)"/>
      <sheetName val="5-ALAT(1)"/>
      <sheetName val="4-Basic Price"/>
      <sheetName val="Rekap"/>
      <sheetName val="AHS"/>
      <sheetName val="Evaluasi Penw"/>
      <sheetName val="ANALISA"/>
      <sheetName val="I-KAMAR"/>
      <sheetName val="PNT"/>
      <sheetName val="UP MINOR"/>
      <sheetName val="Man Power &amp; Comp"/>
      <sheetName val="MP-PLAN"/>
      <sheetName val="L-TIGA"/>
      <sheetName val="Data List"/>
      <sheetName val="MP_PLAN"/>
      <sheetName val="Unit Price "/>
      <sheetName val="SEX"/>
      <sheetName val="Currency Rate"/>
      <sheetName val="Personnel"/>
      <sheetName val="??-BLDG"/>
      <sheetName val="Garph Work-Cost"/>
      <sheetName val="master"/>
      <sheetName val="MTO"/>
      <sheetName val="Elect_BOM"/>
      <sheetName val="Elect"/>
      <sheetName val="BQ"/>
      <sheetName val="aa_piping"/>
      <sheetName val="CABLE_DATA"/>
      <sheetName val="CIVIL_UP"/>
      <sheetName val="ETUDE_de_Prix__(2)"/>
      <sheetName val="選單"/>
      <sheetName val="CUADRO DE PRECIOS"/>
      <sheetName val="내역ࠜĀ_x005f_x005f_x005f_x0000_M4"/>
      <sheetName val="내역서 耰&quot;_x005f_x005f_x005f_x0000_"/>
      <sheetName val="내역ࠜĀ_x005f_x005f_x005f_x005f_x0"/>
      <sheetName val="내역서 耰&quot;_x005f_x005f_x005f_x005f_"/>
      <sheetName val="_x0002__x0000_뻘N_x0000__x0000__"/>
      <sheetName val="_x0004__x0000__x000d__x0000__x0"/>
      <sheetName val="_x000a__x0000__x001b__x0000__x0"/>
      <sheetName val="_x0002__뻘N___x0001_ࠀ역서"/>
      <sheetName val="내역서 耰&quot;_x005f_x0000__x0000"/>
      <sheetName val="_x005f_x005f_x005f_x005f_"/>
      <sheetName val="내역서_耰&quot;_x005f_x0000__x0000"/>
      <sheetName val="Sum (Case-3)"/>
      <sheetName val="장산"/>
      <sheetName val="Hoja2"/>
      <sheetName val="경제지표"/>
      <sheetName val="1100-1200-1300-1910-2140-LEV 2"/>
      <sheetName val="Material Price"/>
      <sheetName val="KUWATI(Total)_5"/>
      <sheetName val="OPTION_25"/>
      <sheetName val="OPTION_35"/>
      <sheetName val="집계표_(TOTAL)5"/>
      <sheetName val="집계표_(CIVIL-23)5"/>
      <sheetName val="집계표_(FGRU)5"/>
      <sheetName val="집계표_(25,26)5"/>
      <sheetName val="집계표_(MEROX)5"/>
      <sheetName val="집계표_(NITROGEN)5"/>
      <sheetName val="집계표_(M4)5"/>
      <sheetName val="집계표_(CIVIL4)5"/>
      <sheetName val="집계표_(CIVIL6)5"/>
      <sheetName val="집계표_(CIVIL7)5"/>
      <sheetName val="내역서(DEMO_TOTAL)5"/>
      <sheetName val="내역서_(CIVIL-23)5"/>
      <sheetName val="내역서_(fgru)5"/>
      <sheetName val="내역서_(25&amp;26)5"/>
      <sheetName val="내역서_(MEROX)5"/>
      <sheetName val="내역서_(NITROGEN)5"/>
      <sheetName val="내역서_(M4)5"/>
      <sheetName val="내역서_(CIVIL-4)5"/>
      <sheetName val="내역서_(CIVIL-6)5"/>
      <sheetName val="내역서_(CIVIL-7)5"/>
      <sheetName val="2002년_현장공사비_국내_실적5"/>
      <sheetName val="2003년국내현장공사비_실적5"/>
      <sheetName val="VC2_10_995"/>
      <sheetName val="집계표_(25,26ဩ4"/>
      <sheetName val="INPUT_DATA4"/>
      <sheetName val="Form_04"/>
      <sheetName val="Form_D-13"/>
      <sheetName val="Form_B-13"/>
      <sheetName val="Form_F-13"/>
      <sheetName val="Form_A3"/>
      <sheetName val="입출재고현황_(2)3"/>
      <sheetName val="General_Data4"/>
      <sheetName val="LABOR_&amp;_자재3"/>
      <sheetName val="간접비_총괄3"/>
      <sheetName val="Price_Schedule3"/>
      <sheetName val="3_공통공사대비3"/>
      <sheetName val="Rate_Analysis3"/>
      <sheetName val="CAL_3"/>
      <sheetName val="EQUIPMENT_-23"/>
      <sheetName val="내역서_耰&quot;??3"/>
      <sheetName val="WEIGHT_LIST2"/>
      <sheetName val="산#2-1_(2)2"/>
      <sheetName val="BEND_LOSS2"/>
      <sheetName val="공사비_내역_(가)2"/>
      <sheetName val="단면_(2)2"/>
      <sheetName val="내역서_耰&quot;_x005f_x0000__x005f_x0000_2"/>
      <sheetName val="6PILE__(돌출)2"/>
      <sheetName val="Form_A_2"/>
      <sheetName val="Civil_12"/>
      <sheetName val="Civil_22"/>
      <sheetName val="Civil_32"/>
      <sheetName val="Site_12"/>
      <sheetName val="Site_22"/>
      <sheetName val="Site_32"/>
      <sheetName val="Site_Faci2"/>
      <sheetName val="3_Breakdown_Direct_Paint2"/>
      <sheetName val="Static_Equip2"/>
      <sheetName val="Áý°èÇ¥_(TOTAL)1"/>
      <sheetName val="Áý°èÇ¥_(CIVIL-23)1"/>
      <sheetName val="Áý°èÇ¥_(FGRU)1"/>
      <sheetName val="Áý°èÇ¥_(25,26)1"/>
      <sheetName val="Áý°èÇ¥_(MEROX)1"/>
      <sheetName val="Áý°èÇ¥_(NITROGEN)1"/>
      <sheetName val="Áý°èÇ¥_(M4)1"/>
      <sheetName val="Áý°èÇ¥_(CIVIL4)1"/>
      <sheetName val="Áý°èÇ¥_(CIVIL6)1"/>
      <sheetName val="Áý°èÇ¥_(CIVIL7)1"/>
      <sheetName val="³»¿ª¼­(DEMO_TOTAL)1"/>
      <sheetName val="³»¿ª¼­_(CIVIL-23)1"/>
      <sheetName val="³»¿ª¼­_(fgru)1"/>
      <sheetName val="³»¿ª¼­_(25&amp;26)1"/>
      <sheetName val="³»¿ª¼­_(MEROX)1"/>
      <sheetName val="³»¿ª¼­_(NITROGEN)1"/>
      <sheetName val="³»¿ª¼­_(M4)1"/>
      <sheetName val="³»¿ª¼­_(CIVIL-4)1"/>
      <sheetName val="³»¿ª¼­_(CIVIL-6)1"/>
      <sheetName val="³»¿ª¼­_(CIVIL-7)1"/>
      <sheetName val="2002³â_ÇöÀå°ø»çºñ_±¹³»_½ÇÀû1"/>
      <sheetName val="2003³â±¹³»ÇöÀå°ø»çºñ_½ÇÀû1"/>
      <sheetName val="내역서_耰&quot;__3"/>
      <sheetName val="Summary_Sheets2"/>
      <sheetName val="내역서_耰&quot;2"/>
      <sheetName val="Man_Hole1"/>
      <sheetName val="7__월별투입내역서1"/>
      <sheetName val="내역서_耰&quot;_x005f_x005f_x005f_x0000__x005f_x005f_x0001"/>
      <sheetName val="2_2_STAFF_Scedule1"/>
      <sheetName val="계측_내역서1"/>
      <sheetName val="내역서_耰&quot;_x005f_x005f_x005f_x005f_x005f_x005f_x00001"/>
      <sheetName val="Z-_GENERAL_PRICE_SUMMARY1"/>
      <sheetName val="_Estimate__1"/>
      <sheetName val="Sheet1_(2)2"/>
      <sheetName val="T_31"/>
      <sheetName val="Precios_Unitarios1"/>
      <sheetName val="HORI__VESSEL1"/>
      <sheetName val="EQUIP_LIST1"/>
      <sheetName val="MP_MOB1"/>
      <sheetName val="Form_B1"/>
      <sheetName val="Administrative_Prices1"/>
      <sheetName val="WBS_441"/>
      <sheetName val="WBS_411"/>
      <sheetName val="Precios_por_Administración1"/>
      <sheetName val="Subcon_A1"/>
      <sheetName val="Vind_-_BtB1"/>
      <sheetName val="LV_induction_motors1"/>
      <sheetName val="BSD_(2)1"/>
      <sheetName val="BM_DATA_SHEET2"/>
      <sheetName val="내역서_耰&quot;_x005f_x005f_x005f_x005f_x005f_x005f_x005f1"/>
      <sheetName val="97_사업추정(WEKI)1"/>
      <sheetName val="Monthly_Load1"/>
      <sheetName val="Weekly_Load1"/>
      <sheetName val="[SANDAN_XLS??1"/>
      <sheetName val="Piping_BQ_for_one_turbine1"/>
      <sheetName val="Utility_and_Fire_flange1"/>
      <sheetName val="Material_Selections1"/>
      <sheetName val="Eq__Mobilization1"/>
      <sheetName val="_SANDAN_XLS__1"/>
      <sheetName val="Resource_table1"/>
      <sheetName val="KUWATI(Total)_6"/>
      <sheetName val="집계표_(TOTAL)6"/>
      <sheetName val="집계표_(CIVIL-23)6"/>
      <sheetName val="집계표_(FGRU)6"/>
      <sheetName val="집계표_(25,26)6"/>
      <sheetName val="집계표_(MEROX)6"/>
      <sheetName val="집계표_(NITROGEN)6"/>
      <sheetName val="집계표_(M4)6"/>
      <sheetName val="집계표_(CIVIL4)6"/>
      <sheetName val="집계표_(CIVIL6)6"/>
      <sheetName val="집계표_(CIVIL7)6"/>
      <sheetName val="내역서(DEMO_TOTAL)6"/>
      <sheetName val="내역서_(CIVIL-23)6"/>
      <sheetName val="내역서_(fgru)6"/>
      <sheetName val="내역서_(25&amp;26)6"/>
      <sheetName val="내역서_(MEROX)6"/>
      <sheetName val="내역서_(NITROGEN)6"/>
      <sheetName val="내역서_(M4)6"/>
      <sheetName val="내역서_(CIVIL-4)6"/>
      <sheetName val="내역서_(CIVIL-6)6"/>
      <sheetName val="내역서_(CIVIL-7)6"/>
      <sheetName val="OPTION_26"/>
      <sheetName val="OPTION_36"/>
      <sheetName val="2002년_현장공사비_국내_실적6"/>
      <sheetName val="2003년국내현장공사비_실적6"/>
      <sheetName val="VC2_10_996"/>
      <sheetName val="집계표_(25,26ဩ5"/>
      <sheetName val="INPUT_DATA5"/>
      <sheetName val="Form_05"/>
      <sheetName val="Form_D-14"/>
      <sheetName val="Form_B-14"/>
      <sheetName val="Form_F-14"/>
      <sheetName val="Form_A4"/>
      <sheetName val="입출재고현황_(2)4"/>
      <sheetName val="General_Data5"/>
      <sheetName val="LABOR_&amp;_자재4"/>
      <sheetName val="간접비_총괄4"/>
      <sheetName val="Price_Schedule4"/>
      <sheetName val="3_공통공사대비4"/>
      <sheetName val="CAL_4"/>
      <sheetName val="Rate_Analysis4"/>
      <sheetName val="내역서_耰&quot;??4"/>
      <sheetName val="EQUIPMENT_-24"/>
      <sheetName val="6PILE__(돌출)3"/>
      <sheetName val="WEIGHT_LIST3"/>
      <sheetName val="산#2-1_(2)3"/>
      <sheetName val="BEND_LOSS3"/>
      <sheetName val="공사비_내역_(가)3"/>
      <sheetName val="3_Breakdown_Direct_Paint3"/>
      <sheetName val="Static_Equip3"/>
      <sheetName val="단면_(2)3"/>
      <sheetName val="Form_A_3"/>
      <sheetName val="내역서_耰&quot;_x005f_x0000__x005f_x0000_3"/>
      <sheetName val="내역서_耰&quot;__4"/>
      <sheetName val="Summary_Sheets3"/>
      <sheetName val="Civil_13"/>
      <sheetName val="Civil_23"/>
      <sheetName val="Civil_33"/>
      <sheetName val="Site_13"/>
      <sheetName val="Site_23"/>
      <sheetName val="Site_33"/>
      <sheetName val="Site_Faci3"/>
      <sheetName val="Áý°èÇ¥_(TOTAL)2"/>
      <sheetName val="Áý°èÇ¥_(CIVIL-23)2"/>
      <sheetName val="Áý°èÇ¥_(FGRU)2"/>
      <sheetName val="Áý°èÇ¥_(25,26)2"/>
      <sheetName val="Áý°èÇ¥_(MEROX)2"/>
      <sheetName val="Áý°èÇ¥_(NITROGEN)2"/>
      <sheetName val="Áý°èÇ¥_(M4)2"/>
      <sheetName val="Áý°èÇ¥_(CIVIL4)2"/>
      <sheetName val="Áý°èÇ¥_(CIVIL6)2"/>
      <sheetName val="Áý°èÇ¥_(CIVIL7)2"/>
      <sheetName val="³»¿ª¼­(DEMO_TOTAL)2"/>
      <sheetName val="³»¿ª¼­_(CIVIL-23)2"/>
      <sheetName val="³»¿ª¼­_(fgru)2"/>
      <sheetName val="³»¿ª¼­_(25&amp;26)2"/>
      <sheetName val="³»¿ª¼­_(MEROX)2"/>
      <sheetName val="³»¿ª¼­_(NITROGEN)2"/>
      <sheetName val="³»¿ª¼­_(M4)2"/>
      <sheetName val="³»¿ª¼­_(CIVIL-4)2"/>
      <sheetName val="³»¿ª¼­_(CIVIL-6)2"/>
      <sheetName val="³»¿ª¼­_(CIVIL-7)2"/>
      <sheetName val="2002³â_ÇöÀå°ø»çºñ_±¹³»_½ÇÀû2"/>
      <sheetName val="2003³â±¹³»ÇöÀå°ø»çºñ_½ÇÀû2"/>
      <sheetName val="2_2_STAFF_Scedule2"/>
      <sheetName val="EQUIP_LIST2"/>
      <sheetName val="BM_DATA_SHEET3"/>
      <sheetName val="Man_Hole2"/>
      <sheetName val="내역서_耰&quot;_x005f_x005f_x005f_x0000__x005f_x005f_x0002"/>
      <sheetName val="7__월별투입내역서2"/>
      <sheetName val="계측_내역서2"/>
      <sheetName val="내역서_耰&quot;_x005f_x005f_x005f_x005f_x005f_x005f_x00002"/>
      <sheetName val="Vind_-_BtB2"/>
      <sheetName val="LV_induction_motors2"/>
      <sheetName val="BSD_(2)2"/>
      <sheetName val="Sheet1_(2)3"/>
      <sheetName val="Z-_GENERAL_PRICE_SUMMARY2"/>
      <sheetName val="_Estimate__2"/>
      <sheetName val="T_32"/>
      <sheetName val="HORI__VESSEL2"/>
      <sheetName val="Precios_Unitarios2"/>
      <sheetName val="Administrative_Prices2"/>
      <sheetName val="WBS_442"/>
      <sheetName val="WBS_412"/>
      <sheetName val="Precios_por_Administración2"/>
      <sheetName val="Subcon_A2"/>
      <sheetName val="내역서_耰&quot;_x005f_x005f_x005f_x005f_x005f_x005f_x005f2"/>
      <sheetName val="MP_MOB2"/>
      <sheetName val="Form_B2"/>
      <sheetName val="내역서_耰&quot;3"/>
      <sheetName val="[SANDAN_XLS??2"/>
      <sheetName val="Piping_BQ_for_one_turbine2"/>
      <sheetName val="Monthly_Load2"/>
      <sheetName val="Weekly_Load2"/>
      <sheetName val="Material_Selections2"/>
      <sheetName val="Utility_and_Fire_flange2"/>
      <sheetName val="_SANDAN_XLS__2"/>
      <sheetName val="97_사업추정(WEKI)2"/>
      <sheetName val="Eq__Mobilization2"/>
      <sheetName val="breakdown_of_wage_rate2"/>
      <sheetName val="Indirect_Cost2"/>
      <sheetName val="Resource_table2"/>
      <sheetName val="Checklist-Parameters"/>
      <sheetName val="Fillermetal"/>
      <sheetName val="Updating Form-Oct 2011"/>
      <sheetName val="Weld Consumable"/>
      <sheetName val="WQT"/>
      <sheetName val="NDE Cost-Summary"/>
      <sheetName val="9July Above Ground Pipe"/>
      <sheetName val="M 11"/>
      <sheetName val="Process Data 1"/>
      <sheetName val="첨부1-집행내역(요약)"/>
      <sheetName val="예산-내부"/>
      <sheetName val="99. FWBS(Ref)"/>
      <sheetName val="99. Change Rate"/>
      <sheetName val="Library"/>
      <sheetName val="골조시행"/>
      <sheetName val="Discounted Cash Flow"/>
      <sheetName val="Closeout Control"/>
      <sheetName val="Weekl_x0004__x0000__x0016__x0000__x000d__x0000_"/>
      <sheetName val="_x0000__x000e__x0000__x0005_"/>
      <sheetName val="Site Findings Status Sheet"/>
      <sheetName val="CONFIG"/>
      <sheetName val="Datos"/>
      <sheetName val="DB"/>
      <sheetName val=" _x0000__x001b__x0000__x0006__x0000__x0006__x0000__x0008__x0000_ _x0000__x0000_"/>
      <sheetName val="할증 "/>
      <sheetName val="Ocean Transporation Charge"/>
      <sheetName val="HVAC"/>
      <sheetName val="내역서_(N _x000e__x000e__x000e_  _x0012__x0010__x000a_"/>
      <sheetName val="ഀࠀကЀЀԀЀԀ̀ᤀഀ؀Ѐༀ"/>
      <sheetName val="경상"/>
      <sheetName val="SUMMARY (0A)"/>
      <sheetName val="SUMMARY (1A)"/>
      <sheetName val="SUMMARY (1B)"/>
      <sheetName val="SUMMARY (03)"/>
      <sheetName val="F1"/>
      <sheetName val="F2"/>
      <sheetName val="F1(Cable Rack)"/>
      <sheetName val="F2(Cable Rack)"/>
      <sheetName val="F3(Cable Rack)"/>
      <sheetName val="F1 (POLYMER)"/>
      <sheetName val="F2 (POLYMER)"/>
      <sheetName val="F3 (POLYMER)"/>
      <sheetName val="F4 (POLYMER)"/>
      <sheetName val="F5( Polymerization )"/>
      <sheetName val="F6 ( Polymerization )"/>
      <sheetName val="B1 (Grid A-7, -6)"/>
      <sheetName val="B1 (Grid A, B)"/>
      <sheetName val="B1 (Grid C-7, -6)"/>
      <sheetName val="B2 (Grid -7 B, C) (1)"/>
      <sheetName val="B2 (Grid -7 B, C) (2)"/>
      <sheetName val="B2 (Grid -6 B, C) (1)"/>
      <sheetName val="B2 (Grid -6 B, C) (2)"/>
      <sheetName val="F1 (MONOMER)"/>
      <sheetName val="F2 (MONOMER)"/>
      <sheetName val="F3 (MONOMER)"/>
      <sheetName val="90K060C (MONOMER)"/>
      <sheetName val="F1 (EXTRUSION)"/>
      <sheetName val="F2 (EXTRUSION)"/>
      <sheetName val="F3 (EXTRUSION)"/>
      <sheetName val="F4 (EXTRUSION)"/>
      <sheetName val="F5 (EXTRUSION)"/>
      <sheetName val="F6A (EXTRUSION)"/>
      <sheetName val="F6D (EXTRUSION)"/>
      <sheetName val="F7 (EXTRUSION)"/>
      <sheetName val="F8 (EXTRUSION)"/>
      <sheetName val="F9 (EXTRUSION)"/>
      <sheetName val="F10 (EXTRUSION)"/>
      <sheetName val="F11 (EXTRUSION)"/>
      <sheetName val="B1 (Grid F-5`, 4`)"/>
      <sheetName val="B2 (Grid F,E-4`)"/>
      <sheetName val="B2 (Grid F,E-5`)"/>
      <sheetName val="B3 (Grid C,B-4`)"/>
      <sheetName val="B4 (Grid B,A-4`)"/>
      <sheetName val="B5 (Grid E-5`) &amp; (Grid D-5`)"/>
      <sheetName val="B6 (Grid E,D-5')"/>
      <sheetName val="B7 (Grid E,D-5')"/>
      <sheetName val="F-1"/>
      <sheetName val="95D040, A506"/>
      <sheetName val="95P040AB, A507"/>
      <sheetName val="95X020-U08, A602"/>
      <sheetName val="95X020-U07, A606"/>
      <sheetName val="95E040, A509"/>
      <sheetName val="95D024;025, A615"/>
      <sheetName val="95X020-U05, A601"/>
      <sheetName val="95X020-U02, A204"/>
      <sheetName val="Extruder FDN"/>
      <sheetName val="PF1a"/>
      <sheetName val="PF4"/>
      <sheetName val="PF4a"/>
      <sheetName val="PF5"/>
      <sheetName val="BOG COMP. FDN"/>
      <sheetName val="SOG COMP. FDN"/>
      <sheetName val="1G1 (Ground Beam)"/>
      <sheetName val="1G2-1(Ground Beam)"/>
      <sheetName val="1G2-2(Ground Beam)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, 16"/>
      <sheetName val="LO CONSOLE FDN"/>
      <sheetName val="OIL COOLER FDN"/>
      <sheetName val="CW CONSOLE FDN (SOG)"/>
      <sheetName val="PD3"/>
      <sheetName val="SF1"/>
      <sheetName val="PD1"/>
      <sheetName val="PD2"/>
      <sheetName val="PD3 (SOG)"/>
      <sheetName val="SF1 (SOG)"/>
      <sheetName val="SF2 (SOG)"/>
      <sheetName val="SLAB (1S1-1)"/>
      <sheetName val="SLAB (1S1-2)"/>
      <sheetName val="SLAB (1S1-3)"/>
      <sheetName val="COLUMN (+5500)"/>
      <sheetName val="COLUMN (+12500)"/>
      <sheetName val="COLUMN (+15500)"/>
      <sheetName val="ETC."/>
      <sheetName val="ANX3A11"/>
      <sheetName val="5.) Time Delays"/>
      <sheetName val="KP_List"/>
      <sheetName val="예가표"/>
      <sheetName val="Cash Flow bulanan"/>
      <sheetName val="schalt"/>
      <sheetName val="schtng"/>
      <sheetName val="schbhn"/>
      <sheetName val="H.Satuan"/>
      <sheetName val="I_KAMAR"/>
      <sheetName val="Unt rate"/>
      <sheetName val="Equip Rental Summary by Contr"/>
      <sheetName val="Project Equip Rental Summary"/>
      <sheetName val="Contractor Indirect Sumry"/>
      <sheetName val="Project Indirect Sumry"/>
      <sheetName val="COA Sumry by Area"/>
      <sheetName val="COA Sumry by Contr"/>
      <sheetName val="COA Sumry by RG"/>
      <sheetName val="TDC COA Grp Sumry"/>
      <sheetName val="TDC COA Grp Sumry by Area"/>
      <sheetName val="TDC COA Grp Sumry by RG"/>
      <sheetName val="Equipment Sumry"/>
      <sheetName val="TDC Item Dets-Full"/>
      <sheetName val="TDC Item Dets-IPM-Full"/>
      <sheetName val="TDC Item Sumry by Area"/>
      <sheetName val="TDC Item Sumry by RG"/>
      <sheetName val="TDC Key Qty Sumry by RG"/>
      <sheetName val="List - Equipment by Area"/>
      <sheetName val="List - Equipment by Contr"/>
      <sheetName val="Equipment - Unit Costs by Mat"/>
      <sheetName val="List - Equipment by Rep Grp"/>
      <sheetName val="Craft Summary by Contr"/>
      <sheetName val="Project Craft Summary"/>
      <sheetName val="Project Metrics"/>
      <sheetName val="Codes.Pers"/>
      <sheetName val="Engineering&amp;Management"/>
      <sheetName val="Tools &amp; Settings"/>
      <sheetName val="Data Summary"/>
      <sheetName val="Resources"/>
      <sheetName val="FFA"/>
      <sheetName val="Currencies"/>
      <sheetName val="Crew Costs"/>
      <sheetName val="Spread Costs"/>
      <sheetName val="Unique List_Misc"/>
      <sheetName val="7422CW_x0013__x0000_"/>
      <sheetName val="In-House Summary"/>
      <sheetName val="SCH"/>
      <sheetName val="Direct PMS"/>
      <sheetName val="경비실"/>
      <sheetName val="OPT_x0012__x0000__x0010__x0000__x000a__x0000_"/>
      <sheetName val="_x0000__x0013__x0000__x0014_"/>
      <sheetName val="SFN_ORIG1"/>
      <sheetName val="AG_Pipe_Qty_Analysis1"/>
      <sheetName val="Equipment_List1"/>
      <sheetName val="Form1_SQP1"/>
      <sheetName val="공정계획(내부계획25%,내부w_f)1"/>
      <sheetName val="Heavy_Equipments1"/>
      <sheetName val="내역서_(∮ἀ嘆ɶ"/>
      <sheetName val="ITB_COST1"/>
      <sheetName val="KUWATI(Total)_8"/>
      <sheetName val="집계표_(TOTAL)8"/>
      <sheetName val="집계표_(CIVIL-23)8"/>
      <sheetName val="집계표_(FGRU)8"/>
      <sheetName val="집계표_(25,26)8"/>
      <sheetName val="집계표_(MEROX)8"/>
      <sheetName val="집계표_(NITROGEN)8"/>
      <sheetName val="집계표_(M4)8"/>
      <sheetName val="집계표_(CIVIL4)8"/>
      <sheetName val="집계표_(CIVIL6)8"/>
      <sheetName val="집계표_(CIVIL7)8"/>
      <sheetName val="내역서(DEMO_TOTAL)8"/>
      <sheetName val="내역서_(CIVIL-23)8"/>
      <sheetName val="내역서_(fgru)8"/>
      <sheetName val="내역서_(25&amp;26)8"/>
      <sheetName val="내역서_(MEROX)8"/>
      <sheetName val="내역서_(NITROGEN)8"/>
      <sheetName val="내역서_(M4)8"/>
      <sheetName val="내역서_(CIVIL-4)8"/>
      <sheetName val="내역서_(CIVIL-6)8"/>
      <sheetName val="내역서_(CIVIL-7)8"/>
      <sheetName val="OPTION_28"/>
      <sheetName val="OPTION_38"/>
      <sheetName val="2002년_현장공사비_국내_실적8"/>
      <sheetName val="2003년국내현장공사비_실적8"/>
      <sheetName val="VC2_10_998"/>
      <sheetName val="집계표_(25,26ဩ7"/>
      <sheetName val="INPUT_DATA7"/>
      <sheetName val="Form_07"/>
      <sheetName val="Form_D-16"/>
      <sheetName val="Form_B-16"/>
      <sheetName val="Form_F-16"/>
      <sheetName val="Form_A6"/>
      <sheetName val="입출재고현황_(2)6"/>
      <sheetName val="General_Data7"/>
      <sheetName val="LABOR_&amp;_자재6"/>
      <sheetName val="간접비_총괄6"/>
      <sheetName val="Price_Schedule6"/>
      <sheetName val="3_공통공사대비6"/>
      <sheetName val="CAL_6"/>
      <sheetName val="Rate_Analysis6"/>
      <sheetName val="내역서_耰&quot;??6"/>
      <sheetName val="EQUIPMENT_-26"/>
      <sheetName val="6PILE__(돌출)5"/>
      <sheetName val="WEIGHT_LIST5"/>
      <sheetName val="산#2-1_(2)5"/>
      <sheetName val="BEND_LOSS5"/>
      <sheetName val="공사비_내역_(가)5"/>
      <sheetName val="3_Breakdown_Direct_Paint5"/>
      <sheetName val="Static_Equip5"/>
      <sheetName val="단면_(2)5"/>
      <sheetName val="Form_A_5"/>
      <sheetName val="내역서_耰&quot;_x005f_x0000__x005f_x0000_5"/>
      <sheetName val="내역서_耰&quot;__6"/>
      <sheetName val="Summary_Sheets5"/>
      <sheetName val="Civil_15"/>
      <sheetName val="Civil_25"/>
      <sheetName val="Civil_35"/>
      <sheetName val="Site_15"/>
      <sheetName val="Site_25"/>
      <sheetName val="Site_35"/>
      <sheetName val="Site_Faci5"/>
      <sheetName val="Áý°èÇ¥_(TOTAL)4"/>
      <sheetName val="Áý°èÇ¥_(CIVIL-23)4"/>
      <sheetName val="Áý°èÇ¥_(FGRU)4"/>
      <sheetName val="Áý°èÇ¥_(25,26)4"/>
      <sheetName val="Áý°èÇ¥_(MEROX)4"/>
      <sheetName val="Áý°èÇ¥_(NITROGEN)4"/>
      <sheetName val="Áý°èÇ¥_(M4)4"/>
      <sheetName val="Áý°èÇ¥_(CIVIL4)4"/>
      <sheetName val="Áý°èÇ¥_(CIVIL6)4"/>
      <sheetName val="Áý°èÇ¥_(CIVIL7)4"/>
      <sheetName val="³»¿ª¼­(DEMO_TOTAL)4"/>
      <sheetName val="³»¿ª¼­_(CIVIL-23)4"/>
      <sheetName val="³»¿ª¼­_(fgru)4"/>
      <sheetName val="³»¿ª¼­_(25&amp;26)4"/>
      <sheetName val="³»¿ª¼­_(MEROX)4"/>
      <sheetName val="³»¿ª¼­_(NITROGEN)4"/>
      <sheetName val="³»¿ª¼­_(M4)4"/>
      <sheetName val="³»¿ª¼­_(CIVIL-4)4"/>
      <sheetName val="³»¿ª¼­_(CIVIL-6)4"/>
      <sheetName val="³»¿ª¼­_(CIVIL-7)4"/>
      <sheetName val="2002³â_ÇöÀå°ø»çºñ_±¹³»_½ÇÀû4"/>
      <sheetName val="2003³â±¹³»ÇöÀå°ø»çºñ_½ÇÀû4"/>
      <sheetName val="2_2_STAFF_Scedule4"/>
      <sheetName val="EQUIP_LIST4"/>
      <sheetName val="BM_DATA_SHEET5"/>
      <sheetName val="Man_Hole4"/>
      <sheetName val="내역서_耰&quot;_x005f_x005f_x005f_x0000__x005f_x005f_x0004"/>
      <sheetName val="7__월별투입내역서4"/>
      <sheetName val="계측_내역서4"/>
      <sheetName val="내역서_耰&quot;_x005f_x005f_x005f_x005f_x005f_x005f_x00004"/>
      <sheetName val="Vind_-_BtB4"/>
      <sheetName val="LV_induction_motors4"/>
      <sheetName val="BSD_(2)4"/>
      <sheetName val="Sheet1_(2)5"/>
      <sheetName val="Z-_GENERAL_PRICE_SUMMARY4"/>
      <sheetName val="_Estimate__4"/>
      <sheetName val="T_34"/>
      <sheetName val="HORI__VESSEL4"/>
      <sheetName val="Precios_Unitarios4"/>
      <sheetName val="Administrative_Prices4"/>
      <sheetName val="WBS_444"/>
      <sheetName val="WBS_414"/>
      <sheetName val="Precios_por_Administración4"/>
      <sheetName val="Subcon_A4"/>
      <sheetName val="내역서_耰&quot;_x005f_x005f_x005f_x005f_x005f_x005f_x005f4"/>
      <sheetName val="MP_MOB4"/>
      <sheetName val="Form_B4"/>
      <sheetName val="내역서_耰&quot;5"/>
      <sheetName val="[SANDAN_XLS??4"/>
      <sheetName val="Piping_BQ_for_one_turbine4"/>
      <sheetName val="Monthly_Load4"/>
      <sheetName val="Weekly_Load4"/>
      <sheetName val="Material_Selections4"/>
      <sheetName val="Utility_and_Fire_flange4"/>
      <sheetName val="_SANDAN_XLS__4"/>
      <sheetName val="97_사업추정(WEKI)4"/>
      <sheetName val="Eq__Mobilization4"/>
      <sheetName val="breakdown_of_wage_rate4"/>
      <sheetName val="Indirect_Cost4"/>
      <sheetName val="Resource_table4"/>
      <sheetName val="Heavy_Equipments2"/>
      <sheetName val="AG_Pipe_Qty_Analysis2"/>
      <sheetName val="입찰내역_발주처_양식1"/>
      <sheetName val="Equipment_List2"/>
      <sheetName val="Form1_SQP2"/>
      <sheetName val="공정계획(내부계획25%,내부w_f)2"/>
      <sheetName val="FWBS_15301"/>
      <sheetName val="Fire_Protection1"/>
      <sheetName val="SFN_ORIG2"/>
      <sheetName val="내역서_(∮ἀ嘆ɶ1"/>
      <sheetName val="Dir_Manpower_Other_Exp_1"/>
      <sheetName val="SCHEDD_TAMBAHAN1"/>
      <sheetName val="w't_table1"/>
      <sheetName val="실행예산_MM1"/>
      <sheetName val="BOQ-B_DOWN1"/>
      <sheetName val="단가_(2)1"/>
      <sheetName val="4-3LEVEL-5_epic_41"/>
      <sheetName val="ITB_COST2"/>
      <sheetName val="KUWATI(Total)_7"/>
      <sheetName val="집계표_(TOTAL)7"/>
      <sheetName val="집계표_(CIVIL-23)7"/>
      <sheetName val="집계표_(FGRU)7"/>
      <sheetName val="집계표_(25,26)7"/>
      <sheetName val="집계표_(MEROX)7"/>
      <sheetName val="집계표_(NITROGEN)7"/>
      <sheetName val="집계표_(M4)7"/>
      <sheetName val="집계표_(CIVIL4)7"/>
      <sheetName val="집계표_(CIVIL6)7"/>
      <sheetName val="집계표_(CIVIL7)7"/>
      <sheetName val="내역서(DEMO_TOTAL)7"/>
      <sheetName val="내역서_(CIVIL-23)7"/>
      <sheetName val="내역서_(fgru)7"/>
      <sheetName val="내역서_(25&amp;26)7"/>
      <sheetName val="내역서_(MEROX)7"/>
      <sheetName val="내역서_(NITROGEN)7"/>
      <sheetName val="내역서_(M4)7"/>
      <sheetName val="내역서_(CIVIL-4)7"/>
      <sheetName val="내역서_(CIVIL-6)7"/>
      <sheetName val="내역서_(CIVIL-7)7"/>
      <sheetName val="OPTION_27"/>
      <sheetName val="OPTION_37"/>
      <sheetName val="2002년_현장공사비_국내_실적7"/>
      <sheetName val="2003년국내현장공사비_실적7"/>
      <sheetName val="VC2_10_997"/>
      <sheetName val="집계표_(25,26ဩ6"/>
      <sheetName val="INPUT_DATA6"/>
      <sheetName val="Form_06"/>
      <sheetName val="Form_D-15"/>
      <sheetName val="Form_B-15"/>
      <sheetName val="Form_F-15"/>
      <sheetName val="Form_A5"/>
      <sheetName val="입출재고현황_(2)5"/>
      <sheetName val="General_Data6"/>
      <sheetName val="LABOR_&amp;_자재5"/>
      <sheetName val="간접비_총괄5"/>
      <sheetName val="Price_Schedule5"/>
      <sheetName val="3_공통공사대비5"/>
      <sheetName val="CAL_5"/>
      <sheetName val="Rate_Analysis5"/>
      <sheetName val="내역서_耰&quot;??5"/>
      <sheetName val="EQUIPMENT_-25"/>
      <sheetName val="6PILE__(돌출)4"/>
      <sheetName val="WEIGHT_LIST4"/>
      <sheetName val="산#2-1_(2)4"/>
      <sheetName val="BEND_LOSS4"/>
      <sheetName val="공사비_내역_(가)4"/>
      <sheetName val="3_Breakdown_Direct_Paint4"/>
      <sheetName val="Static_Equip4"/>
      <sheetName val="단면_(2)4"/>
      <sheetName val="Form_A_4"/>
      <sheetName val="내역서_耰&quot;_x005f_x0000__x005f_x0000_4"/>
      <sheetName val="내역서_耰&quot;__5"/>
      <sheetName val="Summary_Sheets4"/>
      <sheetName val="Civil_14"/>
      <sheetName val="Civil_24"/>
      <sheetName val="Civil_34"/>
      <sheetName val="Site_14"/>
      <sheetName val="Site_24"/>
      <sheetName val="Site_34"/>
      <sheetName val="Site_Faci4"/>
      <sheetName val="Áý°èÇ¥_(TOTAL)3"/>
      <sheetName val="Áý°èÇ¥_(CIVIL-23)3"/>
      <sheetName val="Áý°èÇ¥_(FGRU)3"/>
      <sheetName val="Áý°èÇ¥_(25,26)3"/>
      <sheetName val="Áý°èÇ¥_(MEROX)3"/>
      <sheetName val="Áý°èÇ¥_(NITROGEN)3"/>
      <sheetName val="Áý°èÇ¥_(M4)3"/>
      <sheetName val="Áý°èÇ¥_(CIVIL4)3"/>
      <sheetName val="Áý°èÇ¥_(CIVIL6)3"/>
      <sheetName val="Áý°èÇ¥_(CIVIL7)3"/>
      <sheetName val="³»¿ª¼­(DEMO_TOTAL)3"/>
      <sheetName val="³»¿ª¼­_(CIVIL-23)3"/>
      <sheetName val="³»¿ª¼­_(fgru)3"/>
      <sheetName val="³»¿ª¼­_(25&amp;26)3"/>
      <sheetName val="³»¿ª¼­_(MEROX)3"/>
      <sheetName val="³»¿ª¼­_(NITROGEN)3"/>
      <sheetName val="³»¿ª¼­_(M4)3"/>
      <sheetName val="³»¿ª¼­_(CIVIL-4)3"/>
      <sheetName val="³»¿ª¼­_(CIVIL-6)3"/>
      <sheetName val="³»¿ª¼­_(CIVIL-7)3"/>
      <sheetName val="2002³â_ÇöÀå°ø»çºñ_±¹³»_½ÇÀû3"/>
      <sheetName val="2003³â±¹³»ÇöÀå°ø»çºñ_½ÇÀû3"/>
      <sheetName val="2_2_STAFF_Scedule3"/>
      <sheetName val="EQUIP_LIST3"/>
      <sheetName val="BM_DATA_SHEET4"/>
      <sheetName val="Man_Hole3"/>
      <sheetName val="내역서_耰&quot;_x005f_x005f_x005f_x0000__x005f_x005f_x0003"/>
      <sheetName val="7__월별투입내역서3"/>
      <sheetName val="계측_내역서3"/>
      <sheetName val="내역서_耰&quot;_x005f_x005f_x005f_x005f_x005f_x005f_x00003"/>
      <sheetName val="Vind_-_BtB3"/>
      <sheetName val="LV_induction_motors3"/>
      <sheetName val="BSD_(2)3"/>
      <sheetName val="Sheet1_(2)4"/>
      <sheetName val="Z-_GENERAL_PRICE_SUMMARY3"/>
      <sheetName val="_Estimate__3"/>
      <sheetName val="T_33"/>
      <sheetName val="HORI__VESSEL3"/>
      <sheetName val="Precios_Unitarios3"/>
      <sheetName val="Administrative_Prices3"/>
      <sheetName val="WBS_443"/>
      <sheetName val="WBS_413"/>
      <sheetName val="Precios_por_Administración3"/>
      <sheetName val="Subcon_A3"/>
      <sheetName val="내역서_耰&quot;_x005f_x005f_x005f_x005f_x005f_x005f_x005f3"/>
      <sheetName val="MP_MOB3"/>
      <sheetName val="Form_B3"/>
      <sheetName val="내역서_耰&quot;4"/>
      <sheetName val="[SANDAN_XLS??3"/>
      <sheetName val="Piping_BQ_for_one_turbine3"/>
      <sheetName val="Monthly_Load3"/>
      <sheetName val="Weekly_Load3"/>
      <sheetName val="Material_Selections3"/>
      <sheetName val="Utility_and_Fire_flange3"/>
      <sheetName val="_SANDAN_XLS__3"/>
      <sheetName val="97_사업추정(WEKI)3"/>
      <sheetName val="Eq__Mobilization3"/>
      <sheetName val="breakdown_of_wage_rate3"/>
      <sheetName val="Indirect_Cost3"/>
      <sheetName val="Resource_table3"/>
      <sheetName val="검측서"/>
      <sheetName val="노임이"/>
      <sheetName val="Item code"/>
      <sheetName val="업체코드"/>
      <sheetName val="배수공"/>
      <sheetName val="시행분석"/>
      <sheetName val="AUX"/>
      <sheetName val="Aux."/>
      <sheetName val="PROTECTION_"/>
      <sheetName val="CUADRO_DE_PRECIOS"/>
      <sheetName val="Cash_In-Cash_Out_Actual"/>
      <sheetName val="w't_table2"/>
      <sheetName val="SCHEDD_TAMBAHAN2"/>
      <sheetName val="Fire_Protection2"/>
      <sheetName val="입찰내역_발주처_양식2"/>
      <sheetName val="Dir_Manpower_Other_Exp_2"/>
      <sheetName val="MODULE_CONFIRM1"/>
      <sheetName val="PROTECTION_1"/>
      <sheetName val="CUADRO_DE_PRECIOS1"/>
      <sheetName val="Cash_In-Cash_Out_Actual1"/>
      <sheetName val="Equipment_List3"/>
      <sheetName val="Form1_SQP3"/>
      <sheetName val="공정계획(내부계획25%,내부w_f)3"/>
      <sheetName val="Heavy_Equipments3"/>
      <sheetName val="AG_Pipe_Qty_Analysis3"/>
      <sheetName val="SFN_ORIG3"/>
      <sheetName val="w't_table3"/>
      <sheetName val="SCHEDD_TAMBAHAN3"/>
      <sheetName val="Fire_Protection3"/>
      <sheetName val="입찰내역_발주처_양식3"/>
      <sheetName val="Dir_Manpower_Other_Exp_3"/>
      <sheetName val="FWBS_15302"/>
      <sheetName val="내역서_(∮ἀ嘆ɶ2"/>
      <sheetName val="4-3LEVEL-5_epic_42"/>
      <sheetName val="단가_(2)2"/>
      <sheetName val="실행예산_MM2"/>
      <sheetName val="MODULE_CONFIRM2"/>
      <sheetName val="PROTECTION_2"/>
      <sheetName val="BOQ-B_DOWN2"/>
      <sheetName val="ITB_COST3"/>
      <sheetName val="CUADRO_DE_PRECIOS2"/>
      <sheetName val="Cash_In-Cash_Out_Actual2"/>
      <sheetName val="Equipment_List4"/>
      <sheetName val="Form1_SQP4"/>
      <sheetName val="공정계획(내부계획25%,내부w_f)4"/>
      <sheetName val="Heavy_Equipments4"/>
      <sheetName val="AG_Pipe_Qty_Analysis4"/>
      <sheetName val="SFN_ORIG4"/>
      <sheetName val="w't_table4"/>
      <sheetName val="SCHEDD_TAMBAHAN4"/>
      <sheetName val="Fire_Protection4"/>
      <sheetName val="입찰내역_발주처_양식4"/>
      <sheetName val="Dir_Manpower_Other_Exp_4"/>
      <sheetName val="FWBS_15303"/>
      <sheetName val="내역서_(∮ἀ嘆ɶ3"/>
      <sheetName val="4-3LEVEL-5_epic_43"/>
      <sheetName val="단가_(2)3"/>
      <sheetName val="실행예산_MM3"/>
      <sheetName val="MODULE_CONFIRM3"/>
      <sheetName val="PROTECTION_3"/>
      <sheetName val="BOQ-B_DOWN3"/>
      <sheetName val="ITB_COST4"/>
      <sheetName val="CUADRO_DE_PRECIOS3"/>
      <sheetName val="Cash_In-Cash_Out_Actual3"/>
      <sheetName val="KUWATI(Total)_9"/>
      <sheetName val="집계표_(TOTAL)9"/>
      <sheetName val="집계표_(CIVIL-23)9"/>
      <sheetName val="집계표_(FGRU)9"/>
      <sheetName val="집계표_(25,26)9"/>
      <sheetName val="집계표_(MEROX)9"/>
      <sheetName val="집계표_(NITROGEN)9"/>
      <sheetName val="집계표_(M4)9"/>
      <sheetName val="집계표_(CIVIL4)9"/>
      <sheetName val="집계표_(CIVIL6)9"/>
      <sheetName val="집계표_(CIVIL7)9"/>
      <sheetName val="내역서(DEMO_TOTAL)9"/>
      <sheetName val="내역서_(CIVIL-23)9"/>
      <sheetName val="내역서_(fgru)9"/>
      <sheetName val="내역서_(25&amp;26)9"/>
      <sheetName val="내역서_(MEROX)9"/>
      <sheetName val="내역서_(NITROGEN)9"/>
      <sheetName val="내역서_(M4)9"/>
      <sheetName val="내역서_(CIVIL-4)9"/>
      <sheetName val="내역서_(CIVIL-6)9"/>
      <sheetName val="내역서_(CIVIL-7)9"/>
      <sheetName val="OPTION_29"/>
      <sheetName val="OPTION_39"/>
      <sheetName val="2002년_현장공사비_국내_실적9"/>
      <sheetName val="2003년국내현장공사비_실적9"/>
      <sheetName val="VC2_10_999"/>
      <sheetName val="집계표_(25,26ဩ8"/>
      <sheetName val="INPUT_DATA8"/>
      <sheetName val="입출재고현황_(2)7"/>
      <sheetName val="Form_08"/>
      <sheetName val="Form_D-17"/>
      <sheetName val="Form_B-17"/>
      <sheetName val="Form_F-17"/>
      <sheetName val="Form_A7"/>
      <sheetName val="General_Data8"/>
      <sheetName val="LABOR_&amp;_자재7"/>
      <sheetName val="Price_Schedule7"/>
      <sheetName val="간접비_총괄7"/>
      <sheetName val="3_공통공사대비7"/>
      <sheetName val="Rate_Analysis7"/>
      <sheetName val="CAL_7"/>
      <sheetName val="WEIGHT_LIST6"/>
      <sheetName val="산#2-1_(2)6"/>
      <sheetName val="BEND_LOSS6"/>
      <sheetName val="공사비_내역_(가)6"/>
      <sheetName val="내역서_耰&quot;??7"/>
      <sheetName val="EQUIPMENT_-27"/>
      <sheetName val="6PILE__(돌출)6"/>
      <sheetName val="Static_Equip6"/>
      <sheetName val="단면_(2)6"/>
      <sheetName val="Form_A_6"/>
      <sheetName val="내역서_耰&quot;_x005f_x0000__x005f_x0000_6"/>
      <sheetName val="3_Breakdown_Direct_Paint6"/>
      <sheetName val="내역서_耰&quot;__7"/>
      <sheetName val="Summary_Sheets6"/>
      <sheetName val="Civil_16"/>
      <sheetName val="Civil_26"/>
      <sheetName val="Civil_36"/>
      <sheetName val="Site_16"/>
      <sheetName val="Site_26"/>
      <sheetName val="Site_36"/>
      <sheetName val="Site_Faci6"/>
      <sheetName val="Administrative_Prices5"/>
      <sheetName val="WBS_445"/>
      <sheetName val="WBS_415"/>
      <sheetName val="Precios_por_Administración5"/>
      <sheetName val="Precios_Unitarios5"/>
      <sheetName val="Subcon_A5"/>
      <sheetName val="BM_DATA_SHEET6"/>
      <sheetName val="Áý°èÇ¥_(TOTAL)5"/>
      <sheetName val="Áý°èÇ¥_(CIVIL-23)5"/>
      <sheetName val="Áý°èÇ¥_(FGRU)5"/>
      <sheetName val="Áý°èÇ¥_(25,26)5"/>
      <sheetName val="Áý°èÇ¥_(MEROX)5"/>
      <sheetName val="Áý°èÇ¥_(NITROGEN)5"/>
      <sheetName val="Áý°èÇ¥_(M4)5"/>
      <sheetName val="Áý°èÇ¥_(CIVIL4)5"/>
      <sheetName val="Áý°èÇ¥_(CIVIL6)5"/>
      <sheetName val="Áý°èÇ¥_(CIVIL7)5"/>
      <sheetName val="³»¿ª¼­(DEMO_TOTAL)5"/>
      <sheetName val="³»¿ª¼­_(CIVIL-23)5"/>
      <sheetName val="³»¿ª¼­_(fgru)5"/>
      <sheetName val="³»¿ª¼­_(25&amp;26)5"/>
      <sheetName val="³»¿ª¼­_(MEROX)5"/>
      <sheetName val="³»¿ª¼­_(NITROGEN)5"/>
      <sheetName val="³»¿ª¼­_(M4)5"/>
      <sheetName val="³»¿ª¼­_(CIVIL-4)5"/>
      <sheetName val="³»¿ª¼­_(CIVIL-6)5"/>
      <sheetName val="³»¿ª¼­_(CIVIL-7)5"/>
      <sheetName val="2002³â_ÇöÀå°ø»çºñ_±¹³»_½ÇÀû5"/>
      <sheetName val="2003³â±¹³»ÇöÀå°ø»çºñ_½ÇÀû5"/>
      <sheetName val="EQUIP_LIST5"/>
      <sheetName val="Z-_GENERAL_PRICE_SUMMARY5"/>
      <sheetName val="_Estimate__5"/>
      <sheetName val="2_2_STAFF_Scedule5"/>
      <sheetName val="내역서_耰&quot;_x005f_x005f_x005f_x0000__x005f_x005f_x0005"/>
      <sheetName val="계측_내역서5"/>
      <sheetName val="Man_Hole5"/>
      <sheetName val="Sheet1_(2)6"/>
      <sheetName val="내역서_耰&quot;_x005f_x005f_x005f_x005f_x005f_x005f_x00005"/>
      <sheetName val="7__월별투입내역서5"/>
      <sheetName val="T_35"/>
      <sheetName val="HORI__VESSEL5"/>
      <sheetName val="Vind_-_BtB5"/>
      <sheetName val="LV_induction_motors5"/>
      <sheetName val="BSD_(2)5"/>
      <sheetName val="Monthly_Load5"/>
      <sheetName val="Weekly_Load5"/>
      <sheetName val="MP_MOB5"/>
      <sheetName val="Form_B5"/>
      <sheetName val="Material_Selections5"/>
      <sheetName val="내역서_耰&quot;_x005f_x005f_x005f_x005f_x005f_x005f_x005f5"/>
      <sheetName val="97_사업추정(WEKI)5"/>
      <sheetName val="breakdown_of_wage_rate5"/>
      <sheetName val="Indirect_Cost5"/>
      <sheetName val="[SANDAN_XLS??5"/>
      <sheetName val="Eq__Mobilization5"/>
      <sheetName val="Resource_table5"/>
      <sheetName val="Piping_BQ_for_one_turbine5"/>
      <sheetName val="Utility_and_Fire_flange5"/>
      <sheetName val="Equipment_List5"/>
      <sheetName val="Form1_SQP5"/>
      <sheetName val="공정계획(내부계획25%,내부w_f)5"/>
      <sheetName val="Heavy_Equipments5"/>
      <sheetName val="AG_Pipe_Qty_Analysis5"/>
      <sheetName val="_SANDAN_XLS__5"/>
      <sheetName val="SFN_ORIG5"/>
      <sheetName val="w't_table5"/>
      <sheetName val="SCHEDD_TAMBAHAN5"/>
      <sheetName val="Fire_Protection5"/>
      <sheetName val="입찰내역_발주처_양식5"/>
      <sheetName val="Dir_Manpower_Other_Exp_5"/>
      <sheetName val="FWBS_15304"/>
      <sheetName val="내역서_(∮ἀ嘆ɶ4"/>
      <sheetName val="4-3LEVEL-5_epic_44"/>
      <sheetName val="단가_(2)4"/>
      <sheetName val="실행예산_MM4"/>
      <sheetName val="MODULE_CONFIRM4"/>
      <sheetName val="PROTECTION_4"/>
      <sheetName val="BOQ-B_DOWN4"/>
      <sheetName val="ITB_COST5"/>
      <sheetName val="CUADRO_DE_PRECIOS4"/>
      <sheetName val="Cash_In-Cash_Out_Actual4"/>
      <sheetName val="Pengesahan "/>
      <sheetName val="BILL"/>
      <sheetName val="  "/>
      <sheetName val=" "/>
      <sheetName val="breakdown of wage ra`f"/>
      <sheetName val="breakdown of wage ra"/>
      <sheetName val="breakdown of wage rað-"/>
      <sheetName val="2.Overall Summary "/>
      <sheetName val="내역서 耰&quot;"/>
      <sheetName val="내역ࠜĀM4)"/>
      <sheetName val="ค่าขนส่ง"/>
      <sheetName val="nHDD"/>
      <sheetName val="ค่าขนส่ง(6ล้อ)"/>
      <sheetName val="ค่าขนส่ง(พ่วง)"/>
      <sheetName val="配管単価"/>
      <sheetName val="Mat"/>
      <sheetName val="제출계산서"/>
      <sheetName val="tif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 refreshError="1"/>
      <sheetData sheetId="732" refreshError="1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/>
      <sheetData sheetId="814"/>
      <sheetData sheetId="815" refreshError="1"/>
      <sheetData sheetId="816" refreshError="1"/>
      <sheetData sheetId="817"/>
      <sheetData sheetId="818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าดัม( คิด) (2)"/>
      <sheetName val="back up(1st)"/>
      <sheetName val="back up(1st) (2)"/>
      <sheetName val="พื้น-ฝ้า-บัว "/>
      <sheetName val="ผนังภายใน"/>
      <sheetName val="ผนังรอบนอก"/>
      <sheetName val="Stair"/>
      <sheetName val="Door &amp; Window"/>
      <sheetName val="Door &amp; Window (2)"/>
      <sheetName val="สุขภัณฑ์"/>
      <sheetName val="สุขภัณฑ์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</sheetNames>
    <sheetDataSet>
      <sheetData sheetId="0"/>
      <sheetData sheetId="1"/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งานแผน"/>
      <sheetName val="กสย.11 หน้า 1,3"/>
      <sheetName val="ใบปะหน้าประมาณการ"/>
      <sheetName val="รายละเอียด"/>
      <sheetName val="อัตราราคางาน"/>
      <sheetName val="บัญชีสรุป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อาคาร"/>
      <sheetName val="ภูมิทัศน์"/>
      <sheetName val="เครื่องเสียง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กลาง 2"/>
      <sheetName val="Factor F 1"/>
      <sheetName val="ค่าคุมงาน"/>
      <sheetName val="CORRING 1"/>
      <sheetName val="SHEET PILE 1"/>
      <sheetName val="งานซ๋อมพื้นคอนกรีต 1"/>
      <sheetName val="ตัดสกัดพื้นคอนกรีต 1"/>
      <sheetName val="MAEKER 1"/>
      <sheetName val="6 ท่อ 1"/>
      <sheetName val="4 ท่อ 1"/>
      <sheetName val="2 ท่อ 1"/>
      <sheetName val="RISER_2 1"/>
      <sheetName val="RISER_6 1"/>
    </sheetNames>
    <sheetDataSet>
      <sheetData sheetId="0" refreshError="1">
        <row r="2">
          <cell r="A2" t="str">
            <v>งานแก้ไขย้าย ท่อ RISER  24 KV. ให้ บ. ท่อน้ำไทย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N2" t="str">
            <v>ส/ย ทวีวัฒนา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ชป.325"/>
      <sheetName val="รายละเอียด"/>
      <sheetName val="งานดิน"/>
      <sheetName val="แผนเงินสด"/>
    </sheetNames>
    <sheetDataSet>
      <sheetData sheetId="0"/>
      <sheetData sheetId="1"/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อกแบบ"/>
      <sheetName val="ค่าขนส่ง"/>
      <sheetName val="อัตรา1"/>
      <sheetName val="ใบปะหน้า"/>
      <sheetName val="แผนการปฏิบัติงานก่อสร้าง"/>
      <sheetName val="ข้อ 4"/>
      <sheetName val="เรื่องเดิม"/>
      <sheetName val="รายละเอียด"/>
      <sheetName val="สรุปปริมาณงาน"/>
      <sheetName val="ตารางอัตราฯ"/>
      <sheetName val="ต้นทุนต่อหน่วย"/>
      <sheetName val="ท่อส่งน้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  <sheetName val="รวมราคาทั้งสิ้น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A"/>
      <sheetName val="실행철강하도"/>
      <sheetName val="Store"/>
      <sheetName val="รวมราคาทั้งสิ้น"/>
      <sheetName val="form"/>
      <sheetName val="e4"/>
      <sheetName val="EST-FOOTING (G)"/>
      <sheetName val="H1.0"/>
      <sheetName val="ประมาณการประตูหน้าต่าง "/>
      <sheetName val="QUANTITY COMPARISON"/>
      <sheetName val="Bill No. 2 - Carpark"/>
      <sheetName val="แบบเดิม"/>
      <sheetName val="หน้า ปมก"/>
      <sheetName val="covere"/>
      <sheetName val="code"/>
      <sheetName val="Document"/>
      <sheetName val="ภูมิทัศน์"/>
      <sheetName val="EST_FOOTING _G_"/>
      <sheetName val="Worksheet"/>
      <sheetName val="Struc. "/>
      <sheetName val="boq"/>
    </sheetNames>
    <sheetDataSet>
      <sheetData sheetId="0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TRANSFORMER , GENERATOR AND HIGH-VOLTAGE EQUIPMENT</v>
          </cell>
        </row>
        <row r="6">
          <cell r="C6">
            <v>1</v>
          </cell>
          <cell r="D6" t="str">
            <v>OIL IMMERSED TRANSFORMER</v>
          </cell>
        </row>
        <row r="7">
          <cell r="D7" t="str">
            <v>33 KV. OIL IMMERSED TRANS</v>
          </cell>
        </row>
        <row r="8">
          <cell r="C8">
            <v>101</v>
          </cell>
          <cell r="D8" t="str">
            <v>-  OIL IMMERSED TRANS. 100 KVA.</v>
          </cell>
          <cell r="E8">
            <v>137000</v>
          </cell>
          <cell r="F8">
            <v>2500</v>
          </cell>
          <cell r="G8" t="str">
            <v>SET</v>
          </cell>
        </row>
        <row r="9">
          <cell r="C9">
            <v>102</v>
          </cell>
          <cell r="D9" t="str">
            <v>-  OIL IMMERSED TRANS. 160 KVA.</v>
          </cell>
          <cell r="E9">
            <v>148000</v>
          </cell>
          <cell r="F9">
            <v>2500</v>
          </cell>
          <cell r="G9" t="str">
            <v>SET</v>
          </cell>
        </row>
        <row r="10">
          <cell r="C10">
            <v>103</v>
          </cell>
          <cell r="D10" t="str">
            <v>-  OIL IMMERSED TRANS. 250 KVA.</v>
          </cell>
          <cell r="E10">
            <v>193000</v>
          </cell>
          <cell r="F10">
            <v>2500</v>
          </cell>
          <cell r="G10" t="str">
            <v>SET</v>
          </cell>
        </row>
        <row r="11">
          <cell r="C11">
            <v>104</v>
          </cell>
          <cell r="D11" t="str">
            <v>-  OIL IMMERSED TRANS. 315 KVA.</v>
          </cell>
          <cell r="E11">
            <v>262000</v>
          </cell>
          <cell r="F11">
            <v>3000</v>
          </cell>
          <cell r="G11" t="str">
            <v>SET</v>
          </cell>
        </row>
        <row r="12">
          <cell r="C12">
            <v>105</v>
          </cell>
          <cell r="D12" t="str">
            <v>-  OIL IMMERSED TRANS. 400 KVA.</v>
          </cell>
          <cell r="E12">
            <v>297500</v>
          </cell>
          <cell r="F12">
            <v>3000</v>
          </cell>
          <cell r="G12" t="str">
            <v>SET</v>
          </cell>
        </row>
        <row r="13">
          <cell r="C13">
            <v>106</v>
          </cell>
          <cell r="D13" t="str">
            <v>-  OIL IMMERSED TRANS. 500 KVA.</v>
          </cell>
          <cell r="E13">
            <v>323000</v>
          </cell>
          <cell r="F13">
            <v>3000</v>
          </cell>
          <cell r="G13" t="str">
            <v>SET</v>
          </cell>
        </row>
        <row r="14">
          <cell r="C14">
            <v>107</v>
          </cell>
          <cell r="D14" t="str">
            <v>-  OIL IMMERSED TRANS. 630 KVA.</v>
          </cell>
          <cell r="E14">
            <v>359000</v>
          </cell>
          <cell r="F14">
            <v>5000</v>
          </cell>
          <cell r="G14" t="str">
            <v>SET</v>
          </cell>
        </row>
        <row r="15">
          <cell r="C15">
            <v>108</v>
          </cell>
          <cell r="D15" t="str">
            <v>-  OIL IMMERSED TRANS. 800 KVA.</v>
          </cell>
          <cell r="E15">
            <v>446000</v>
          </cell>
          <cell r="F15">
            <v>5000</v>
          </cell>
          <cell r="G15" t="str">
            <v>SET</v>
          </cell>
        </row>
        <row r="16">
          <cell r="C16">
            <v>109</v>
          </cell>
          <cell r="D16" t="str">
            <v>-  OIL IMMERSED TRANS. 1,000 KVA.</v>
          </cell>
          <cell r="E16">
            <v>542000</v>
          </cell>
          <cell r="F16">
            <v>6000</v>
          </cell>
          <cell r="G16" t="str">
            <v>SET</v>
          </cell>
        </row>
        <row r="17">
          <cell r="C17">
            <v>110</v>
          </cell>
          <cell r="D17" t="str">
            <v>-  OIL IMMERSED TRANS. 1,250 KVA.</v>
          </cell>
          <cell r="E17">
            <v>595000</v>
          </cell>
          <cell r="F17">
            <v>6000</v>
          </cell>
          <cell r="G17" t="str">
            <v>SET</v>
          </cell>
        </row>
        <row r="18">
          <cell r="C18">
            <v>111</v>
          </cell>
          <cell r="D18" t="str">
            <v>-  OIL IMMERSED TRANS. 1,500 KVA.</v>
          </cell>
          <cell r="E18">
            <v>680000</v>
          </cell>
          <cell r="F18">
            <v>6500</v>
          </cell>
          <cell r="G18" t="str">
            <v>SET</v>
          </cell>
        </row>
        <row r="19">
          <cell r="C19">
            <v>112</v>
          </cell>
          <cell r="D19" t="str">
            <v>-  OIL IMMERSED TRANS. 2,000 KVA.</v>
          </cell>
          <cell r="E19">
            <v>855000</v>
          </cell>
          <cell r="F19">
            <v>7000</v>
          </cell>
          <cell r="G19" t="str">
            <v>SET</v>
          </cell>
        </row>
        <row r="20">
          <cell r="C20">
            <v>113</v>
          </cell>
          <cell r="D20" t="str">
            <v>-  OIL IMMERSED TRANS. 2,500 KVA.</v>
          </cell>
          <cell r="E20">
            <v>1046000</v>
          </cell>
          <cell r="F20">
            <v>7500</v>
          </cell>
          <cell r="G20" t="str">
            <v>SET</v>
          </cell>
        </row>
        <row r="21">
          <cell r="C21">
            <v>114</v>
          </cell>
          <cell r="D21" t="str">
            <v>-  OIL IMMERSED TRANS. 3,000 KVA.</v>
          </cell>
          <cell r="E21">
            <v>1256000</v>
          </cell>
          <cell r="F21">
            <v>8500</v>
          </cell>
          <cell r="G21" t="str">
            <v>SET</v>
          </cell>
        </row>
        <row r="22">
          <cell r="D22" t="str">
            <v>22 - 24 KV หรือ 11 - 12 KV. OIL IMMERSED TRANS</v>
          </cell>
        </row>
        <row r="23">
          <cell r="C23">
            <v>115</v>
          </cell>
          <cell r="D23" t="str">
            <v>-  OIL IMMERSED TRANS. 100 KVA.</v>
          </cell>
          <cell r="E23">
            <v>104000</v>
          </cell>
          <cell r="F23">
            <v>2500</v>
          </cell>
          <cell r="G23" t="str">
            <v>SET</v>
          </cell>
        </row>
        <row r="24">
          <cell r="C24">
            <v>116</v>
          </cell>
          <cell r="D24" t="str">
            <v>-  OIL IMMERSED TRANS. 160 KVA.</v>
          </cell>
          <cell r="E24">
            <v>131000</v>
          </cell>
          <cell r="F24">
            <v>2500</v>
          </cell>
          <cell r="G24" t="str">
            <v>SET</v>
          </cell>
        </row>
        <row r="25">
          <cell r="C25">
            <v>117</v>
          </cell>
          <cell r="D25" t="str">
            <v>-  OIL IMMERSED TRANS. 200 KVA.</v>
          </cell>
          <cell r="E25">
            <v>154000</v>
          </cell>
          <cell r="F25">
            <v>2500</v>
          </cell>
          <cell r="G25" t="str">
            <v>SET</v>
          </cell>
        </row>
        <row r="26">
          <cell r="C26">
            <v>118</v>
          </cell>
          <cell r="D26" t="str">
            <v>-  OIL IMMERSED TRANS. 250 KVA.</v>
          </cell>
          <cell r="E26">
            <v>171000</v>
          </cell>
          <cell r="F26">
            <v>3000</v>
          </cell>
          <cell r="G26" t="str">
            <v>SET</v>
          </cell>
        </row>
        <row r="27">
          <cell r="C27">
            <v>119</v>
          </cell>
          <cell r="D27" t="str">
            <v>-  OIL IMMERSED TRANS. 315 KVA.</v>
          </cell>
          <cell r="E27">
            <v>227500</v>
          </cell>
          <cell r="F27">
            <v>3000</v>
          </cell>
          <cell r="G27" t="str">
            <v>SET</v>
          </cell>
        </row>
        <row r="28">
          <cell r="C28">
            <v>120</v>
          </cell>
          <cell r="D28" t="str">
            <v>-  OIL IMMERSED TRANS. 400 KVA.</v>
          </cell>
          <cell r="E28">
            <v>262000</v>
          </cell>
          <cell r="F28">
            <v>3000</v>
          </cell>
          <cell r="G28" t="str">
            <v>SET</v>
          </cell>
        </row>
        <row r="29">
          <cell r="C29">
            <v>121</v>
          </cell>
          <cell r="D29" t="str">
            <v>-  OIL IMMERSED TRANS. 500 KVA.</v>
          </cell>
          <cell r="E29">
            <v>289000</v>
          </cell>
          <cell r="F29">
            <v>3000</v>
          </cell>
          <cell r="G29" t="str">
            <v>SET</v>
          </cell>
        </row>
        <row r="30">
          <cell r="C30">
            <v>122</v>
          </cell>
          <cell r="D30" t="str">
            <v>-  OIL IMMERSED TRANS. 630 KVA.</v>
          </cell>
          <cell r="E30">
            <v>323000</v>
          </cell>
          <cell r="F30">
            <v>5000</v>
          </cell>
          <cell r="G30" t="str">
            <v>SET</v>
          </cell>
        </row>
        <row r="31">
          <cell r="C31">
            <v>123</v>
          </cell>
          <cell r="D31" t="str">
            <v>-  OIL IMMERSED TRANS. 800 KVA.</v>
          </cell>
          <cell r="E31">
            <v>402000</v>
          </cell>
          <cell r="F31">
            <v>5000</v>
          </cell>
          <cell r="G31" t="str">
            <v>SET</v>
          </cell>
        </row>
        <row r="32">
          <cell r="C32">
            <v>124</v>
          </cell>
          <cell r="D32" t="str">
            <v>-  OIL IMMERSED TRANS. 1,000 KVA.</v>
          </cell>
          <cell r="E32">
            <v>480000</v>
          </cell>
          <cell r="F32">
            <v>6000</v>
          </cell>
          <cell r="G32" t="str">
            <v>SET</v>
          </cell>
        </row>
        <row r="33">
          <cell r="C33">
            <v>125</v>
          </cell>
          <cell r="D33" t="str">
            <v>-  OIL IMMERSED TRANS. 1,250 KVA.</v>
          </cell>
          <cell r="E33">
            <v>542000</v>
          </cell>
          <cell r="F33">
            <v>6000</v>
          </cell>
          <cell r="G33" t="str">
            <v>SET</v>
          </cell>
        </row>
        <row r="34">
          <cell r="C34">
            <v>126</v>
          </cell>
          <cell r="D34" t="str">
            <v>-  OIL IMMERSED TRANS. 1,600 KVA.</v>
          </cell>
          <cell r="E34">
            <v>629000</v>
          </cell>
          <cell r="F34">
            <v>6000</v>
          </cell>
          <cell r="G34" t="str">
            <v>SET</v>
          </cell>
        </row>
        <row r="35">
          <cell r="C35">
            <v>127</v>
          </cell>
          <cell r="D35" t="str">
            <v>-  OIL IMMERSED TRANS. 2,000 KVA.</v>
          </cell>
          <cell r="E35">
            <v>785000</v>
          </cell>
          <cell r="F35">
            <v>7000</v>
          </cell>
          <cell r="G35" t="str">
            <v>SET</v>
          </cell>
        </row>
        <row r="36">
          <cell r="C36">
            <v>128</v>
          </cell>
          <cell r="D36" t="str">
            <v>-  OIL IMMERSED TRANS. 2,500 KVA.</v>
          </cell>
          <cell r="E36">
            <v>959000</v>
          </cell>
          <cell r="F36">
            <v>7000</v>
          </cell>
          <cell r="G36" t="str">
            <v>SET</v>
          </cell>
        </row>
        <row r="37">
          <cell r="C37">
            <v>129</v>
          </cell>
          <cell r="D37" t="str">
            <v>-  OIL IMMERSED TRANS. 3,150 KVA.</v>
          </cell>
          <cell r="E37">
            <v>1133000</v>
          </cell>
          <cell r="F37">
            <v>8000</v>
          </cell>
          <cell r="G37" t="str">
            <v>SET</v>
          </cell>
        </row>
        <row r="38">
          <cell r="C38">
            <v>2</v>
          </cell>
          <cell r="D38" t="str">
            <v>DRY TYPE CAST RESIN TRANSFORMER</v>
          </cell>
        </row>
        <row r="39">
          <cell r="D39" t="str">
            <v>22 - 24 KV OR 11 - 12 KV.  CAST RESIN TRANS</v>
          </cell>
        </row>
        <row r="40">
          <cell r="C40">
            <v>201</v>
          </cell>
          <cell r="D40" t="str">
            <v>-  CAST RESIN TRANS. 100 KVA.</v>
          </cell>
          <cell r="E40">
            <v>180000</v>
          </cell>
          <cell r="F40">
            <v>7000</v>
          </cell>
          <cell r="G40" t="str">
            <v>SET</v>
          </cell>
        </row>
        <row r="41">
          <cell r="C41">
            <v>202</v>
          </cell>
          <cell r="D41" t="str">
            <v>-  CAST RESIN TRANS. 160 KVA.</v>
          </cell>
          <cell r="E41">
            <v>243000</v>
          </cell>
          <cell r="F41">
            <v>7000</v>
          </cell>
          <cell r="G41" t="str">
            <v>SET</v>
          </cell>
        </row>
        <row r="42">
          <cell r="C42">
            <v>203</v>
          </cell>
          <cell r="D42" t="str">
            <v>-  CAST RESIN TRANS. 250 KVA.</v>
          </cell>
          <cell r="E42">
            <v>304000</v>
          </cell>
          <cell r="F42">
            <v>8000</v>
          </cell>
          <cell r="G42" t="str">
            <v>SET</v>
          </cell>
        </row>
        <row r="43">
          <cell r="C43">
            <v>204</v>
          </cell>
          <cell r="D43" t="str">
            <v>-  CAST RESIN TRANS. 315 KVA.</v>
          </cell>
          <cell r="E43">
            <v>342000</v>
          </cell>
          <cell r="F43">
            <v>8000</v>
          </cell>
          <cell r="G43" t="str">
            <v>SET</v>
          </cell>
        </row>
        <row r="44">
          <cell r="C44">
            <v>205</v>
          </cell>
          <cell r="D44" t="str">
            <v>-  CAST RESIN TRANS. 400 KVA.</v>
          </cell>
          <cell r="E44">
            <v>410000</v>
          </cell>
          <cell r="F44">
            <v>10000</v>
          </cell>
          <cell r="G44" t="str">
            <v>SET</v>
          </cell>
        </row>
        <row r="45">
          <cell r="C45">
            <v>206</v>
          </cell>
          <cell r="D45" t="str">
            <v>-  CAST RESIN TRANS. 500 KVA.</v>
          </cell>
          <cell r="E45">
            <v>486000</v>
          </cell>
          <cell r="F45">
            <v>10000</v>
          </cell>
          <cell r="G45" t="str">
            <v>SET</v>
          </cell>
        </row>
        <row r="46">
          <cell r="C46">
            <v>207</v>
          </cell>
          <cell r="D46" t="str">
            <v>-  CAST RESIN TRANS. 630 KVA.</v>
          </cell>
          <cell r="E46">
            <v>574000</v>
          </cell>
          <cell r="F46">
            <v>12000</v>
          </cell>
          <cell r="G46" t="str">
            <v>SET</v>
          </cell>
        </row>
        <row r="47">
          <cell r="C47">
            <v>208</v>
          </cell>
          <cell r="D47" t="str">
            <v>-  CAST RESIN TRANS. 800 KVA.</v>
          </cell>
          <cell r="E47">
            <v>673000</v>
          </cell>
          <cell r="F47">
            <v>12000</v>
          </cell>
          <cell r="G47" t="str">
            <v>SET</v>
          </cell>
        </row>
        <row r="48">
          <cell r="C48">
            <v>209</v>
          </cell>
          <cell r="D48" t="str">
            <v>-  CAST RESIN TRANS. 1,000 KVA.</v>
          </cell>
          <cell r="E48">
            <v>830000</v>
          </cell>
          <cell r="F48">
            <v>15000</v>
          </cell>
          <cell r="G48" t="str">
            <v>SET</v>
          </cell>
        </row>
        <row r="49">
          <cell r="C49">
            <v>210</v>
          </cell>
          <cell r="D49" t="str">
            <v>-  CAST RESIN TRANS. 1,250 KVA.</v>
          </cell>
          <cell r="E49">
            <v>991000</v>
          </cell>
          <cell r="F49">
            <v>15000</v>
          </cell>
          <cell r="G49" t="str">
            <v>SET</v>
          </cell>
        </row>
        <row r="50">
          <cell r="C50">
            <v>211</v>
          </cell>
          <cell r="D50" t="str">
            <v>-  CAST RESIN TRANS. 1,600 KVA.</v>
          </cell>
          <cell r="E50">
            <v>1137000</v>
          </cell>
          <cell r="F50">
            <v>15000</v>
          </cell>
          <cell r="G50" t="str">
            <v>SET</v>
          </cell>
        </row>
        <row r="51">
          <cell r="C51">
            <v>212</v>
          </cell>
          <cell r="D51" t="str">
            <v>-  CAST RESIN TRANS. 2,000 KVA.</v>
          </cell>
          <cell r="E51">
            <v>1425000</v>
          </cell>
          <cell r="F51">
            <v>18000</v>
          </cell>
          <cell r="G51" t="str">
            <v>SET</v>
          </cell>
        </row>
        <row r="52">
          <cell r="C52">
            <v>213</v>
          </cell>
          <cell r="D52" t="str">
            <v>-  CAST RESIN TRANS. 2,500 KVA.</v>
          </cell>
          <cell r="E52">
            <v>1700000</v>
          </cell>
          <cell r="F52">
            <v>20000</v>
          </cell>
          <cell r="G52" t="str">
            <v>SET</v>
          </cell>
        </row>
        <row r="53">
          <cell r="C53">
            <v>214</v>
          </cell>
          <cell r="D53" t="str">
            <v>-  CAST RESIN TRANS. 3,000 KVA.</v>
          </cell>
          <cell r="E53">
            <v>1902000</v>
          </cell>
          <cell r="F53">
            <v>22000</v>
          </cell>
          <cell r="G53" t="str">
            <v>SET</v>
          </cell>
        </row>
        <row r="54">
          <cell r="D54" t="str">
            <v>SPACE</v>
          </cell>
        </row>
        <row r="55">
          <cell r="C55">
            <v>3</v>
          </cell>
          <cell r="D55" t="str">
            <v>PAD MOUNTED TRANSFORMER</v>
          </cell>
        </row>
        <row r="56">
          <cell r="D56" t="str">
            <v>11 - 12 OR 22 - 24 KA. PAD MOUNTED TRANS</v>
          </cell>
        </row>
        <row r="57">
          <cell r="C57">
            <v>301</v>
          </cell>
          <cell r="D57" t="str">
            <v>-  PAD MOUNTED TRANS. 100 KVA.</v>
          </cell>
          <cell r="E57">
            <v>100000</v>
          </cell>
          <cell r="F57">
            <v>2500</v>
          </cell>
          <cell r="G57" t="str">
            <v>SET</v>
          </cell>
        </row>
        <row r="58">
          <cell r="C58">
            <v>302</v>
          </cell>
          <cell r="D58" t="str">
            <v>-  PAD MOUNTED TRANS. 160 KVA.</v>
          </cell>
          <cell r="E58">
            <v>131000</v>
          </cell>
          <cell r="F58">
            <v>2500</v>
          </cell>
          <cell r="G58" t="str">
            <v>SET</v>
          </cell>
        </row>
        <row r="59">
          <cell r="C59">
            <v>303</v>
          </cell>
          <cell r="D59" t="str">
            <v>-  PAD MOUNTED TRANS. 250 KVA.</v>
          </cell>
          <cell r="E59">
            <v>165000</v>
          </cell>
          <cell r="F59">
            <v>2500</v>
          </cell>
          <cell r="G59" t="str">
            <v>SET</v>
          </cell>
        </row>
        <row r="60">
          <cell r="C60">
            <v>304</v>
          </cell>
          <cell r="D60" t="str">
            <v>-  PAD MOUNTED TRANS. 315 KVA.</v>
          </cell>
          <cell r="E60">
            <v>185000</v>
          </cell>
          <cell r="F60">
            <v>3000</v>
          </cell>
          <cell r="G60" t="str">
            <v>SET</v>
          </cell>
        </row>
        <row r="61">
          <cell r="C61">
            <v>305</v>
          </cell>
          <cell r="D61" t="str">
            <v>-  PAD MOUNTED TRANS. 400 KVA.</v>
          </cell>
          <cell r="E61">
            <v>222000</v>
          </cell>
          <cell r="F61">
            <v>3000</v>
          </cell>
          <cell r="G61" t="str">
            <v>SET</v>
          </cell>
        </row>
        <row r="62">
          <cell r="C62">
            <v>306</v>
          </cell>
          <cell r="D62" t="str">
            <v>-  PAD MOUNTED TRANS. 500 KVA.</v>
          </cell>
          <cell r="E62">
            <v>263000</v>
          </cell>
          <cell r="F62">
            <v>3000</v>
          </cell>
          <cell r="G62" t="str">
            <v>SET</v>
          </cell>
        </row>
        <row r="63">
          <cell r="C63">
            <v>307</v>
          </cell>
          <cell r="D63" t="str">
            <v>-  PAD MOUNTED TRANS. 630 KVA.</v>
          </cell>
          <cell r="E63">
            <v>311000</v>
          </cell>
          <cell r="F63">
            <v>5000</v>
          </cell>
          <cell r="G63" t="str">
            <v>SET</v>
          </cell>
        </row>
        <row r="64">
          <cell r="C64">
            <v>308</v>
          </cell>
          <cell r="D64" t="str">
            <v>-  PAD MOUNTED TRANS. 800 KVA.</v>
          </cell>
          <cell r="E64">
            <v>364000</v>
          </cell>
          <cell r="F64">
            <v>5000</v>
          </cell>
          <cell r="G64" t="str">
            <v>SET</v>
          </cell>
        </row>
        <row r="65">
          <cell r="C65">
            <v>309</v>
          </cell>
          <cell r="D65" t="str">
            <v>-  PAD MOUNTED TRANS. 1,000 KVA.</v>
          </cell>
          <cell r="E65">
            <v>450000</v>
          </cell>
          <cell r="F65">
            <v>6000</v>
          </cell>
          <cell r="G65" t="str">
            <v>SET</v>
          </cell>
        </row>
        <row r="66">
          <cell r="C66">
            <v>310</v>
          </cell>
          <cell r="D66" t="str">
            <v>-  PAD MOUNTED TRANS. 1,250 KVA.</v>
          </cell>
          <cell r="E66">
            <v>537000</v>
          </cell>
          <cell r="F66">
            <v>6000</v>
          </cell>
          <cell r="G66" t="str">
            <v>SET</v>
          </cell>
        </row>
        <row r="67">
          <cell r="C67">
            <v>311</v>
          </cell>
          <cell r="D67" t="str">
            <v>-  PAD MOUNTED TRANS. 1,500 KVA.</v>
          </cell>
          <cell r="E67">
            <v>616000</v>
          </cell>
          <cell r="F67">
            <v>6000</v>
          </cell>
          <cell r="G67" t="str">
            <v>SET</v>
          </cell>
        </row>
        <row r="68">
          <cell r="C68">
            <v>312</v>
          </cell>
          <cell r="D68" t="str">
            <v>-  PAD MOUNTED TRANS. 2,000 KVA.</v>
          </cell>
          <cell r="E68">
            <v>772000</v>
          </cell>
          <cell r="F68">
            <v>7000</v>
          </cell>
          <cell r="G68" t="str">
            <v>SET</v>
          </cell>
        </row>
        <row r="69">
          <cell r="C69">
            <v>313</v>
          </cell>
          <cell r="D69" t="str">
            <v>-  PAD MOUNTED TRANS. 2,500 KVA.</v>
          </cell>
          <cell r="E69">
            <v>921000</v>
          </cell>
          <cell r="F69">
            <v>7000</v>
          </cell>
          <cell r="G69" t="str">
            <v>SET</v>
          </cell>
        </row>
        <row r="70">
          <cell r="C70">
            <v>314</v>
          </cell>
          <cell r="D70" t="str">
            <v>-  PAD MOUNTED TRANS. 3,000 KVA.</v>
          </cell>
          <cell r="E70">
            <v>1030000</v>
          </cell>
          <cell r="F70">
            <v>8000</v>
          </cell>
          <cell r="G70" t="str">
            <v>SET</v>
          </cell>
        </row>
        <row r="71">
          <cell r="D71" t="str">
            <v>OIL IMMERSED TRANSFORMER</v>
          </cell>
        </row>
        <row r="72">
          <cell r="D72" t="str">
            <v>33 KA. PAD MOUNTED TRANS</v>
          </cell>
        </row>
        <row r="73">
          <cell r="C73">
            <v>315</v>
          </cell>
          <cell r="D73" t="str">
            <v>-  PAD MOUNTED TRANS. 100 KVA.</v>
          </cell>
          <cell r="E73">
            <v>106000</v>
          </cell>
          <cell r="F73">
            <v>2500</v>
          </cell>
          <cell r="G73" t="str">
            <v>SET</v>
          </cell>
        </row>
        <row r="74">
          <cell r="C74">
            <v>316</v>
          </cell>
          <cell r="D74" t="str">
            <v>-  PAD MOUNTED TRANS. 160 KVA.</v>
          </cell>
          <cell r="E74">
            <v>139000</v>
          </cell>
          <cell r="F74">
            <v>2500</v>
          </cell>
          <cell r="G74" t="str">
            <v>SET</v>
          </cell>
        </row>
        <row r="75">
          <cell r="C75">
            <v>317</v>
          </cell>
          <cell r="D75" t="str">
            <v>-  PAD MOUNTED TRANS. 250 KVA.</v>
          </cell>
          <cell r="E75">
            <v>176000</v>
          </cell>
          <cell r="F75">
            <v>2500</v>
          </cell>
          <cell r="G75" t="str">
            <v>SET</v>
          </cell>
        </row>
        <row r="76">
          <cell r="C76">
            <v>318</v>
          </cell>
          <cell r="D76" t="str">
            <v>-  PAD MOUNTED TRANS. 315 KVA.</v>
          </cell>
          <cell r="E76">
            <v>197000</v>
          </cell>
          <cell r="F76">
            <v>3000</v>
          </cell>
          <cell r="G76" t="str">
            <v>SET</v>
          </cell>
        </row>
        <row r="77">
          <cell r="C77">
            <v>319</v>
          </cell>
          <cell r="D77" t="str">
            <v>-  PAD MOUNTED TRANS. 400 KVA.</v>
          </cell>
          <cell r="E77">
            <v>237000</v>
          </cell>
          <cell r="F77">
            <v>3000</v>
          </cell>
          <cell r="G77" t="str">
            <v>SET</v>
          </cell>
        </row>
        <row r="78">
          <cell r="C78">
            <v>320</v>
          </cell>
          <cell r="D78" t="str">
            <v>-  PAD MOUNTED TRANS. 500 KVA.</v>
          </cell>
          <cell r="E78">
            <v>280000</v>
          </cell>
          <cell r="F78">
            <v>3000</v>
          </cell>
          <cell r="G78" t="str">
            <v>SET</v>
          </cell>
        </row>
        <row r="79">
          <cell r="C79">
            <v>321</v>
          </cell>
          <cell r="D79" t="str">
            <v>-  PAD MOUNTED TRANS. 630 KVA.</v>
          </cell>
          <cell r="E79">
            <v>331000</v>
          </cell>
          <cell r="F79">
            <v>5000</v>
          </cell>
          <cell r="G79" t="str">
            <v>SET</v>
          </cell>
        </row>
        <row r="80">
          <cell r="C80">
            <v>322</v>
          </cell>
          <cell r="D80" t="str">
            <v>-  PAD MOUNTED TRANS. 800 KVA.</v>
          </cell>
          <cell r="E80">
            <v>388000</v>
          </cell>
          <cell r="F80">
            <v>5000</v>
          </cell>
          <cell r="G80" t="str">
            <v>SET</v>
          </cell>
        </row>
        <row r="81">
          <cell r="C81">
            <v>323</v>
          </cell>
          <cell r="D81" t="str">
            <v>-  PAD MOUNTED TRANS. 1,000 KVA.</v>
          </cell>
          <cell r="E81">
            <v>480000</v>
          </cell>
          <cell r="F81">
            <v>6000</v>
          </cell>
          <cell r="G81" t="str">
            <v>SET</v>
          </cell>
        </row>
        <row r="82">
          <cell r="C82">
            <v>324</v>
          </cell>
          <cell r="D82" t="str">
            <v>-  PAD MOUNTED TRANS. 1,250 KVA.</v>
          </cell>
          <cell r="E82">
            <v>572000</v>
          </cell>
          <cell r="F82">
            <v>6000</v>
          </cell>
          <cell r="G82" t="str">
            <v>SET</v>
          </cell>
        </row>
        <row r="83">
          <cell r="C83">
            <v>325</v>
          </cell>
          <cell r="D83" t="str">
            <v>-  PAD MOUNTED TRANS. 1,500 KVA.</v>
          </cell>
          <cell r="E83">
            <v>657000</v>
          </cell>
          <cell r="F83">
            <v>6500</v>
          </cell>
          <cell r="G83" t="str">
            <v>SET</v>
          </cell>
        </row>
        <row r="84">
          <cell r="C84">
            <v>326</v>
          </cell>
          <cell r="D84" t="str">
            <v>-  PAD MOUNTED TRANS. 2,000 KVA.</v>
          </cell>
          <cell r="E84">
            <v>823000</v>
          </cell>
          <cell r="F84">
            <v>7000</v>
          </cell>
          <cell r="G84" t="str">
            <v>SET</v>
          </cell>
        </row>
        <row r="85">
          <cell r="C85">
            <v>327</v>
          </cell>
          <cell r="D85" t="str">
            <v>-  PAD MOUNTED TRANS. 2,500 KVA.</v>
          </cell>
          <cell r="E85">
            <v>982000</v>
          </cell>
          <cell r="F85">
            <v>7500</v>
          </cell>
          <cell r="G85" t="str">
            <v>SET</v>
          </cell>
        </row>
        <row r="86">
          <cell r="C86">
            <v>328</v>
          </cell>
          <cell r="D86" t="str">
            <v>-  PAD MOUNTED TRANS. 3,000 KVA.</v>
          </cell>
          <cell r="E86">
            <v>1110000</v>
          </cell>
          <cell r="F86">
            <v>8500</v>
          </cell>
          <cell r="G86" t="str">
            <v>SET</v>
          </cell>
        </row>
        <row r="87">
          <cell r="C87">
            <v>4</v>
          </cell>
          <cell r="D87" t="str">
            <v>GENERATOR SET</v>
          </cell>
        </row>
        <row r="88">
          <cell r="C88">
            <v>401</v>
          </cell>
          <cell r="D88" t="str">
            <v>-  GEN. SET 35 KVA. (PRIME)</v>
          </cell>
          <cell r="E88">
            <v>456000</v>
          </cell>
          <cell r="F88">
            <v>8000</v>
          </cell>
          <cell r="G88" t="str">
            <v>SET</v>
          </cell>
        </row>
        <row r="89">
          <cell r="C89">
            <v>402</v>
          </cell>
          <cell r="D89" t="str">
            <v>-  GEN. SET 50 KVA. (PRIME)</v>
          </cell>
          <cell r="E89">
            <v>546000</v>
          </cell>
          <cell r="F89">
            <v>8000</v>
          </cell>
          <cell r="G89" t="str">
            <v>SET</v>
          </cell>
        </row>
        <row r="90">
          <cell r="C90">
            <v>403</v>
          </cell>
          <cell r="D90" t="str">
            <v>-  GEN. SET 60 KVA. (PRIME)</v>
          </cell>
          <cell r="E90">
            <v>592000</v>
          </cell>
          <cell r="F90">
            <v>1000</v>
          </cell>
          <cell r="G90" t="str">
            <v>SET</v>
          </cell>
        </row>
        <row r="91">
          <cell r="C91">
            <v>404</v>
          </cell>
          <cell r="D91" t="str">
            <v>-  GEN. SET 80 KVA. (PRIME)</v>
          </cell>
          <cell r="E91">
            <v>600000</v>
          </cell>
          <cell r="F91">
            <v>1000</v>
          </cell>
          <cell r="G91" t="str">
            <v>SET</v>
          </cell>
        </row>
        <row r="92">
          <cell r="C92">
            <v>405</v>
          </cell>
          <cell r="D92" t="str">
            <v>-  GEN. SET 100 KVA. (PRIME)</v>
          </cell>
          <cell r="E92">
            <v>683000</v>
          </cell>
          <cell r="F92">
            <v>15000</v>
          </cell>
          <cell r="G92" t="str">
            <v>SET</v>
          </cell>
        </row>
        <row r="93">
          <cell r="C93">
            <v>406</v>
          </cell>
          <cell r="D93" t="str">
            <v>-  GEN. SET 130 KVA. (PRIME)</v>
          </cell>
          <cell r="E93">
            <v>900000</v>
          </cell>
          <cell r="F93">
            <v>15000</v>
          </cell>
          <cell r="G93" t="str">
            <v>SET</v>
          </cell>
        </row>
        <row r="94">
          <cell r="C94">
            <v>407</v>
          </cell>
          <cell r="D94" t="str">
            <v>-  GEN. SET 170 KVA. (PRIME)</v>
          </cell>
          <cell r="E94">
            <v>1100000</v>
          </cell>
          <cell r="F94">
            <v>20000</v>
          </cell>
          <cell r="G94" t="str">
            <v>SET</v>
          </cell>
        </row>
        <row r="95">
          <cell r="C95">
            <v>408</v>
          </cell>
          <cell r="D95" t="str">
            <v>-  GEN. SET 200 KVA. (PRIME)</v>
          </cell>
          <cell r="E95">
            <v>1200000</v>
          </cell>
          <cell r="F95">
            <v>20000</v>
          </cell>
          <cell r="G95" t="str">
            <v>SET</v>
          </cell>
        </row>
        <row r="96">
          <cell r="C96">
            <v>409</v>
          </cell>
          <cell r="D96" t="str">
            <v>-  GEN. SET 230 KVA. (PRIME)</v>
          </cell>
          <cell r="E96">
            <v>1350000</v>
          </cell>
          <cell r="F96">
            <v>20000</v>
          </cell>
          <cell r="G96" t="str">
            <v>SET</v>
          </cell>
        </row>
        <row r="97">
          <cell r="C97">
            <v>410</v>
          </cell>
          <cell r="D97" t="str">
            <v>-  GEN. SET 250 KVA. (PRIME)</v>
          </cell>
          <cell r="E97">
            <v>1350000</v>
          </cell>
          <cell r="F97">
            <v>25000</v>
          </cell>
          <cell r="G97" t="str">
            <v>SET</v>
          </cell>
        </row>
        <row r="98">
          <cell r="C98">
            <v>411</v>
          </cell>
          <cell r="D98" t="str">
            <v>-  GEN. SET 300 KVA. (PRIME)</v>
          </cell>
          <cell r="E98">
            <v>1514000</v>
          </cell>
          <cell r="F98">
            <v>25000</v>
          </cell>
          <cell r="G98" t="str">
            <v>SET</v>
          </cell>
        </row>
        <row r="99">
          <cell r="C99">
            <v>412</v>
          </cell>
          <cell r="D99" t="str">
            <v>-  GEN. SET 320 KVA. (PRIME)</v>
          </cell>
          <cell r="E99">
            <v>1600000</v>
          </cell>
          <cell r="F99">
            <v>25000</v>
          </cell>
          <cell r="G99" t="str">
            <v>SET</v>
          </cell>
        </row>
        <row r="100">
          <cell r="C100">
            <v>413</v>
          </cell>
          <cell r="D100" t="str">
            <v>-  GEN. SET 360 KVA. (PRIME)</v>
          </cell>
          <cell r="E100">
            <v>1884000</v>
          </cell>
          <cell r="F100">
            <v>25000</v>
          </cell>
          <cell r="G100" t="str">
            <v>SET</v>
          </cell>
        </row>
        <row r="101">
          <cell r="C101">
            <v>414</v>
          </cell>
          <cell r="D101" t="str">
            <v>-  GEN. SET 380 KVA. (PRIME)</v>
          </cell>
          <cell r="E101">
            <v>1950000</v>
          </cell>
          <cell r="F101">
            <v>25000</v>
          </cell>
          <cell r="G101" t="str">
            <v>SET</v>
          </cell>
        </row>
        <row r="102">
          <cell r="C102">
            <v>415</v>
          </cell>
          <cell r="D102" t="str">
            <v>-  GEN. SET 450 KVA. (PRIME)</v>
          </cell>
          <cell r="E102">
            <v>2000000</v>
          </cell>
          <cell r="F102">
            <v>30000</v>
          </cell>
          <cell r="G102" t="str">
            <v>SET</v>
          </cell>
        </row>
        <row r="103">
          <cell r="C103">
            <v>416</v>
          </cell>
          <cell r="D103" t="str">
            <v>-  GEN. SET 500 KVA. (PRIME)</v>
          </cell>
          <cell r="E103">
            <v>2190000</v>
          </cell>
          <cell r="F103">
            <v>30000</v>
          </cell>
          <cell r="G103" t="str">
            <v>SET</v>
          </cell>
        </row>
        <row r="104">
          <cell r="C104">
            <v>417</v>
          </cell>
          <cell r="D104" t="str">
            <v>-  GEN. SET 650 KVA. (PRIME)</v>
          </cell>
          <cell r="E104">
            <v>2897000</v>
          </cell>
          <cell r="F104">
            <v>30000</v>
          </cell>
          <cell r="G104" t="str">
            <v>SET</v>
          </cell>
        </row>
        <row r="105">
          <cell r="C105">
            <v>418</v>
          </cell>
          <cell r="D105" t="str">
            <v>-  GEN. SET 720 KVA. (PRIME)</v>
          </cell>
          <cell r="E105">
            <v>3200000</v>
          </cell>
          <cell r="F105">
            <v>35000</v>
          </cell>
          <cell r="G105" t="str">
            <v>SET</v>
          </cell>
        </row>
        <row r="106">
          <cell r="C106">
            <v>419</v>
          </cell>
          <cell r="D106" t="str">
            <v>-  GEN. SET 760 KVA. (PRIME)</v>
          </cell>
          <cell r="E106">
            <v>3700000</v>
          </cell>
          <cell r="F106">
            <v>35000</v>
          </cell>
          <cell r="G106" t="str">
            <v>SET</v>
          </cell>
        </row>
        <row r="107">
          <cell r="C107">
            <v>420</v>
          </cell>
          <cell r="D107" t="str">
            <v>-  GEN. SET 720 KVA. (PRIME)</v>
          </cell>
          <cell r="E107">
            <v>3963000</v>
          </cell>
          <cell r="F107">
            <v>40000</v>
          </cell>
          <cell r="G107" t="str">
            <v>SET</v>
          </cell>
        </row>
        <row r="108">
          <cell r="C108">
            <v>421</v>
          </cell>
          <cell r="D108" t="str">
            <v>-  GEN. SET 1,000 KVA. (PRIME)</v>
          </cell>
          <cell r="E108">
            <v>4683000</v>
          </cell>
          <cell r="F108">
            <v>45000</v>
          </cell>
          <cell r="G108" t="str">
            <v>SET</v>
          </cell>
        </row>
        <row r="109">
          <cell r="C109">
            <v>422</v>
          </cell>
          <cell r="D109" t="str">
            <v>-  GEN. SET 1,250 KVA. (PRIME)</v>
          </cell>
          <cell r="E109">
            <v>5400000</v>
          </cell>
          <cell r="F109">
            <v>50000</v>
          </cell>
          <cell r="G109" t="str">
            <v>SET</v>
          </cell>
        </row>
        <row r="110">
          <cell r="C110">
            <v>423</v>
          </cell>
          <cell r="D110" t="str">
            <v>-  GEN. SET 1,375 KVA. (PRIME)</v>
          </cell>
          <cell r="E110">
            <v>6330000</v>
          </cell>
          <cell r="F110">
            <v>50000</v>
          </cell>
          <cell r="G110" t="str">
            <v>SET</v>
          </cell>
        </row>
        <row r="111">
          <cell r="D111" t="str">
            <v>SPACE</v>
          </cell>
        </row>
        <row r="112">
          <cell r="C112">
            <v>431</v>
          </cell>
          <cell r="D112" t="str">
            <v>-  GEN. SET 30 KVA. (STAND-BY)</v>
          </cell>
          <cell r="E112">
            <v>411000</v>
          </cell>
          <cell r="F112">
            <v>6000</v>
          </cell>
          <cell r="G112" t="str">
            <v>SET</v>
          </cell>
        </row>
        <row r="113">
          <cell r="C113">
            <v>432</v>
          </cell>
          <cell r="D113" t="str">
            <v>-  GEN. SET 45 KVA. (STAND-BY)</v>
          </cell>
          <cell r="E113">
            <v>456000</v>
          </cell>
          <cell r="F113">
            <v>6000</v>
          </cell>
          <cell r="G113" t="str">
            <v>SET</v>
          </cell>
        </row>
        <row r="114">
          <cell r="C114">
            <v>433</v>
          </cell>
          <cell r="D114" t="str">
            <v>-  GEN. SET 50 KVA. (STAND-BY)</v>
          </cell>
          <cell r="E114">
            <v>546000</v>
          </cell>
          <cell r="F114">
            <v>8000</v>
          </cell>
          <cell r="G114" t="str">
            <v>SET</v>
          </cell>
        </row>
        <row r="115">
          <cell r="C115">
            <v>434</v>
          </cell>
          <cell r="D115" t="str">
            <v>-  GEN. SET 70 KVA. (STAND-BY)</v>
          </cell>
          <cell r="E115">
            <v>570000</v>
          </cell>
          <cell r="F115">
            <v>8000</v>
          </cell>
          <cell r="G115" t="str">
            <v>SET</v>
          </cell>
        </row>
        <row r="116">
          <cell r="C116">
            <v>435</v>
          </cell>
          <cell r="D116" t="str">
            <v>-  GEN. SET 90 KVA. (STAND-BY)</v>
          </cell>
          <cell r="E116">
            <v>590000</v>
          </cell>
          <cell r="F116">
            <v>10000</v>
          </cell>
          <cell r="G116" t="str">
            <v>SET</v>
          </cell>
        </row>
        <row r="117">
          <cell r="C117">
            <v>436</v>
          </cell>
          <cell r="D117" t="str">
            <v>-  GEN. SET 110 KVA. (STAND-BY)</v>
          </cell>
          <cell r="E117">
            <v>670000</v>
          </cell>
          <cell r="F117">
            <v>10000</v>
          </cell>
          <cell r="G117" t="str">
            <v>SET</v>
          </cell>
        </row>
        <row r="118">
          <cell r="C118">
            <v>437</v>
          </cell>
          <cell r="D118" t="str">
            <v>-  GEN. SET 150 KVA. (STAND-BY)</v>
          </cell>
          <cell r="E118">
            <v>900000</v>
          </cell>
          <cell r="F118">
            <v>15000</v>
          </cell>
          <cell r="G118" t="str">
            <v>SET</v>
          </cell>
        </row>
        <row r="119">
          <cell r="C119">
            <v>438</v>
          </cell>
          <cell r="D119" t="str">
            <v>-  GEN. SET 190 KVA. (STAND-BY)</v>
          </cell>
          <cell r="E119">
            <v>920000</v>
          </cell>
          <cell r="F119">
            <v>15000</v>
          </cell>
          <cell r="G119" t="str">
            <v>SET</v>
          </cell>
        </row>
        <row r="120">
          <cell r="C120">
            <v>439</v>
          </cell>
          <cell r="D120" t="str">
            <v>-  GEN. SET 210 KVA. (STAND-BY)</v>
          </cell>
          <cell r="E120">
            <v>1100000</v>
          </cell>
          <cell r="F120">
            <v>20000</v>
          </cell>
          <cell r="G120" t="str">
            <v>SET</v>
          </cell>
        </row>
        <row r="121">
          <cell r="C121">
            <v>440</v>
          </cell>
          <cell r="D121" t="str">
            <v>-  GEN. SET 250 KVA. (STAND-BY)</v>
          </cell>
          <cell r="E121">
            <v>1214000</v>
          </cell>
          <cell r="F121">
            <v>20000</v>
          </cell>
          <cell r="G121" t="str">
            <v>SET</v>
          </cell>
        </row>
        <row r="122">
          <cell r="C122">
            <v>441</v>
          </cell>
          <cell r="D122" t="str">
            <v>-  GEN. SET 280 KVA. (STAND-BY)</v>
          </cell>
          <cell r="E122">
            <v>1350000</v>
          </cell>
          <cell r="F122">
            <v>20000</v>
          </cell>
          <cell r="G122" t="str">
            <v>SET</v>
          </cell>
        </row>
        <row r="123">
          <cell r="C123">
            <v>442</v>
          </cell>
          <cell r="D123" t="str">
            <v>-  GEN. SET 310 KVA. (STAND-BY)</v>
          </cell>
          <cell r="E123">
            <v>1510000</v>
          </cell>
          <cell r="F123">
            <v>25000</v>
          </cell>
          <cell r="G123" t="str">
            <v>SET</v>
          </cell>
        </row>
        <row r="124">
          <cell r="C124">
            <v>443</v>
          </cell>
          <cell r="D124" t="str">
            <v>-  GEN. SET 330 KVA. (STAND-BY)</v>
          </cell>
          <cell r="E124">
            <v>1550000</v>
          </cell>
          <cell r="F124">
            <v>25000</v>
          </cell>
          <cell r="G124" t="str">
            <v>SET</v>
          </cell>
        </row>
        <row r="125">
          <cell r="C125">
            <v>444</v>
          </cell>
          <cell r="D125" t="str">
            <v>-  GEN. SET 345 KVA. (STAND-BY)</v>
          </cell>
          <cell r="E125">
            <v>1600000</v>
          </cell>
          <cell r="F125">
            <v>25000</v>
          </cell>
          <cell r="G125" t="str">
            <v>SET</v>
          </cell>
        </row>
        <row r="126">
          <cell r="C126">
            <v>445</v>
          </cell>
          <cell r="D126" t="str">
            <v>-  GEN. SET 390 KVA. (STAND-BY)</v>
          </cell>
          <cell r="E126">
            <v>1884000</v>
          </cell>
          <cell r="F126">
            <v>25000</v>
          </cell>
          <cell r="G126" t="str">
            <v>SET</v>
          </cell>
        </row>
        <row r="127">
          <cell r="C127">
            <v>446</v>
          </cell>
          <cell r="D127" t="str">
            <v>-  GEN. SET 415 KVA. (STAND-BY)</v>
          </cell>
          <cell r="E127">
            <v>1900000</v>
          </cell>
          <cell r="F127">
            <v>25000</v>
          </cell>
          <cell r="G127" t="str">
            <v>SET</v>
          </cell>
        </row>
        <row r="128">
          <cell r="C128">
            <v>447</v>
          </cell>
          <cell r="D128" t="str">
            <v>-  GEN. SET 500 KVA. (STAND-BY)</v>
          </cell>
          <cell r="E128">
            <v>2063000</v>
          </cell>
          <cell r="F128">
            <v>25000</v>
          </cell>
          <cell r="G128" t="str">
            <v>SET</v>
          </cell>
        </row>
        <row r="129">
          <cell r="C129">
            <v>448</v>
          </cell>
          <cell r="D129" t="str">
            <v>-  GEN. SET 560 KVA. (STAND-BY)</v>
          </cell>
          <cell r="E129">
            <v>2195000</v>
          </cell>
          <cell r="F129">
            <v>30000</v>
          </cell>
          <cell r="G129" t="str">
            <v>SET</v>
          </cell>
        </row>
        <row r="130">
          <cell r="C130">
            <v>449</v>
          </cell>
          <cell r="D130" t="str">
            <v>-  GEN. SET 700 KVA. (STAND-BY)</v>
          </cell>
          <cell r="E130">
            <v>2897000</v>
          </cell>
          <cell r="F130">
            <v>30000</v>
          </cell>
          <cell r="G130" t="str">
            <v>SET</v>
          </cell>
        </row>
        <row r="131">
          <cell r="C131">
            <v>450</v>
          </cell>
          <cell r="D131" t="str">
            <v>-  GEN. SET 800 KVA. (STAND-BY)</v>
          </cell>
          <cell r="E131">
            <v>3664000</v>
          </cell>
          <cell r="F131">
            <v>30000</v>
          </cell>
          <cell r="G131" t="str">
            <v>SET</v>
          </cell>
        </row>
        <row r="132">
          <cell r="C132">
            <v>451</v>
          </cell>
          <cell r="D132" t="str">
            <v>-  GEN. SET 830 KVA. (STAND-BY)</v>
          </cell>
          <cell r="E132">
            <v>3826000</v>
          </cell>
          <cell r="F132">
            <v>35000</v>
          </cell>
          <cell r="G132" t="str">
            <v>SET</v>
          </cell>
        </row>
        <row r="133">
          <cell r="C133">
            <v>452</v>
          </cell>
          <cell r="D133" t="str">
            <v>-  GEN. SET 1,000 KVA. (STAND-BY)</v>
          </cell>
          <cell r="E133">
            <v>3963000</v>
          </cell>
          <cell r="F133">
            <v>35000</v>
          </cell>
          <cell r="G133" t="str">
            <v>SET</v>
          </cell>
        </row>
        <row r="134">
          <cell r="C134">
            <v>453</v>
          </cell>
          <cell r="D134" t="str">
            <v>-  GEN. SET 1,125 KVA. (STAND-BY)</v>
          </cell>
          <cell r="E134">
            <v>4683000</v>
          </cell>
          <cell r="F134">
            <v>40000</v>
          </cell>
          <cell r="G134" t="str">
            <v>SET</v>
          </cell>
        </row>
        <row r="135">
          <cell r="C135">
            <v>454</v>
          </cell>
          <cell r="D135" t="str">
            <v>-  GEN. SET 1,400 KVA. (STAND-BY)</v>
          </cell>
          <cell r="E135">
            <v>5400000</v>
          </cell>
          <cell r="F135">
            <v>45000</v>
          </cell>
          <cell r="G135" t="str">
            <v>SET</v>
          </cell>
        </row>
        <row r="136">
          <cell r="C136">
            <v>455</v>
          </cell>
          <cell r="D136" t="str">
            <v>-  GEN. SET 1,550 KVA. (STAND-BY)</v>
          </cell>
          <cell r="E136">
            <v>6330000</v>
          </cell>
          <cell r="F136">
            <v>50000</v>
          </cell>
          <cell r="G136" t="str">
            <v>SET</v>
          </cell>
        </row>
        <row r="137">
          <cell r="C137">
            <v>456</v>
          </cell>
          <cell r="D137" t="str">
            <v>-  GEN. SET 1,600 KVA. (STAND-BY)</v>
          </cell>
          <cell r="E137">
            <v>7000000</v>
          </cell>
          <cell r="F137">
            <v>50000</v>
          </cell>
          <cell r="G137" t="str">
            <v>SET</v>
          </cell>
        </row>
        <row r="138">
          <cell r="D138" t="str">
            <v>SPACE</v>
          </cell>
        </row>
        <row r="139">
          <cell r="C139">
            <v>5</v>
          </cell>
          <cell r="D139" t="str">
            <v>HIGH-VOLTAGE EQUIPMENT</v>
          </cell>
        </row>
        <row r="140">
          <cell r="C140">
            <v>501</v>
          </cell>
          <cell r="D140" t="str">
            <v>-  LIGHTNING ARRESTER 21 KV. 5 KA.</v>
          </cell>
          <cell r="E140">
            <v>3000</v>
          </cell>
          <cell r="F140">
            <v>200</v>
          </cell>
          <cell r="G140" t="str">
            <v>EA.</v>
          </cell>
        </row>
        <row r="141">
          <cell r="C141">
            <v>502</v>
          </cell>
          <cell r="D141" t="str">
            <v>-  LIGHTNING ARRESTER 24 KV. 5 KA.</v>
          </cell>
          <cell r="E141">
            <v>3000</v>
          </cell>
          <cell r="F141">
            <v>200</v>
          </cell>
          <cell r="G141" t="str">
            <v>EA.</v>
          </cell>
        </row>
        <row r="142">
          <cell r="C142">
            <v>503</v>
          </cell>
          <cell r="D142" t="str">
            <v>-  LIGHTNING ARRESTER 30 KV. 5 KA.</v>
          </cell>
          <cell r="E142">
            <v>5800</v>
          </cell>
          <cell r="F142">
            <v>200</v>
          </cell>
          <cell r="G142" t="str">
            <v>EA.</v>
          </cell>
        </row>
        <row r="143">
          <cell r="C143">
            <v>504</v>
          </cell>
          <cell r="D143" t="str">
            <v>-  LIGHTNING ARRESTER 20 KV. 10 KA.</v>
          </cell>
          <cell r="E143">
            <v>6000</v>
          </cell>
          <cell r="F143">
            <v>200</v>
          </cell>
          <cell r="G143" t="str">
            <v>EA.</v>
          </cell>
        </row>
        <row r="144">
          <cell r="C144">
            <v>505</v>
          </cell>
          <cell r="D144" t="str">
            <v>-  LIGHTNING ARRESTER 24 KV. 10 KA.</v>
          </cell>
          <cell r="E144">
            <v>6000</v>
          </cell>
          <cell r="F144">
            <v>200</v>
          </cell>
          <cell r="G144" t="str">
            <v>EA.</v>
          </cell>
        </row>
        <row r="145">
          <cell r="C145">
            <v>506</v>
          </cell>
          <cell r="D145" t="str">
            <v>-  LIGHTNING ARRESTER 30 KV. 10 KA.</v>
          </cell>
          <cell r="E145">
            <v>7500</v>
          </cell>
          <cell r="F145">
            <v>200</v>
          </cell>
          <cell r="G145" t="str">
            <v>EA.</v>
          </cell>
        </row>
        <row r="146">
          <cell r="C146">
            <v>507</v>
          </cell>
          <cell r="D146" t="str">
            <v>-  CURRENT TRANSFORMER 24 KV.</v>
          </cell>
          <cell r="E146">
            <v>22000</v>
          </cell>
          <cell r="F146">
            <v>0</v>
          </cell>
          <cell r="G146" t="str">
            <v>EA.</v>
          </cell>
        </row>
        <row r="147">
          <cell r="C147">
            <v>508</v>
          </cell>
          <cell r="D147" t="str">
            <v>-  CURRENT TRANSFORMER 36 KV.</v>
          </cell>
          <cell r="E147">
            <v>25000</v>
          </cell>
          <cell r="F147">
            <v>0</v>
          </cell>
          <cell r="G147" t="str">
            <v>EA.</v>
          </cell>
        </row>
        <row r="148">
          <cell r="C148">
            <v>509</v>
          </cell>
          <cell r="D148" t="str">
            <v>-  VOLTAGE TRANSFORMER 24 KV.</v>
          </cell>
          <cell r="E148">
            <v>32000</v>
          </cell>
          <cell r="F148">
            <v>0</v>
          </cell>
          <cell r="G148" t="str">
            <v>EA.</v>
          </cell>
        </row>
        <row r="149">
          <cell r="C149">
            <v>510</v>
          </cell>
          <cell r="D149" t="str">
            <v>-  VOLTAGE TRANSFORMER 36 KV.</v>
          </cell>
          <cell r="E149">
            <v>50000</v>
          </cell>
          <cell r="F149">
            <v>0</v>
          </cell>
          <cell r="G149" t="str">
            <v>EA.</v>
          </cell>
        </row>
        <row r="150">
          <cell r="C150">
            <v>511</v>
          </cell>
          <cell r="D150" t="str">
            <v>-  35 SQ.MM. TERMINATOR 24 KV. INDOOR TYPE</v>
          </cell>
          <cell r="E150">
            <v>1750</v>
          </cell>
          <cell r="F150">
            <v>1000</v>
          </cell>
          <cell r="G150" t="str">
            <v>SET</v>
          </cell>
        </row>
        <row r="151">
          <cell r="C151">
            <v>512</v>
          </cell>
          <cell r="D151" t="str">
            <v>-  70 SQ.MM. TERMINATOR 24 KV. INDOOR TYPE</v>
          </cell>
          <cell r="E151">
            <v>1850</v>
          </cell>
          <cell r="F151">
            <v>1000</v>
          </cell>
          <cell r="G151" t="str">
            <v>SET</v>
          </cell>
        </row>
        <row r="152">
          <cell r="C152">
            <v>513</v>
          </cell>
          <cell r="D152" t="str">
            <v>-  185 SQ.MM. TERMINATOR 24 KV. INDOOR TYPE</v>
          </cell>
          <cell r="E152">
            <v>2100</v>
          </cell>
          <cell r="F152">
            <v>1000</v>
          </cell>
          <cell r="G152" t="str">
            <v>SET</v>
          </cell>
        </row>
        <row r="153">
          <cell r="C153">
            <v>514</v>
          </cell>
          <cell r="D153" t="str">
            <v>-  400 SQ.MM. TERMINATOR 24 KV. INDOOR TYPE</v>
          </cell>
          <cell r="E153">
            <v>2380</v>
          </cell>
          <cell r="F153">
            <v>1000</v>
          </cell>
          <cell r="G153" t="str">
            <v>SET</v>
          </cell>
        </row>
        <row r="154">
          <cell r="C154">
            <v>515</v>
          </cell>
          <cell r="D154" t="str">
            <v>-  50 SQ.MM. TERMINATOR 36 KV. INDOOR TYPE</v>
          </cell>
          <cell r="E154">
            <v>2750</v>
          </cell>
          <cell r="F154">
            <v>1000</v>
          </cell>
          <cell r="G154" t="str">
            <v>SET</v>
          </cell>
        </row>
        <row r="155">
          <cell r="C155">
            <v>516</v>
          </cell>
          <cell r="D155" t="str">
            <v>-  120 SQ.MM. TERMINATOR 36 KV. INDOOR TYPE</v>
          </cell>
          <cell r="E155">
            <v>3150</v>
          </cell>
          <cell r="F155">
            <v>1000</v>
          </cell>
          <cell r="G155" t="str">
            <v>SET</v>
          </cell>
        </row>
        <row r="156">
          <cell r="C156">
            <v>517</v>
          </cell>
          <cell r="D156" t="str">
            <v>-  185 SQ.MM. TERMINATOR 36 KV. INDOOR TYPE</v>
          </cell>
          <cell r="E156">
            <v>3380</v>
          </cell>
          <cell r="F156">
            <v>1000</v>
          </cell>
          <cell r="G156" t="str">
            <v>SET</v>
          </cell>
        </row>
        <row r="157">
          <cell r="C157">
            <v>518</v>
          </cell>
          <cell r="D157" t="str">
            <v>-  500 SQ.MM. TERMINATOR 36 KV. INDOOR TYPE</v>
          </cell>
          <cell r="E157">
            <v>3800</v>
          </cell>
          <cell r="F157">
            <v>1000</v>
          </cell>
          <cell r="G157" t="str">
            <v>SET</v>
          </cell>
        </row>
        <row r="158">
          <cell r="C158">
            <v>519</v>
          </cell>
          <cell r="D158" t="str">
            <v>-  35 SQ.MM. TERMINATOR 24 KV. OUTDOOR TYPE</v>
          </cell>
          <cell r="E158">
            <v>4400</v>
          </cell>
          <cell r="F158">
            <v>1000</v>
          </cell>
          <cell r="G158" t="str">
            <v>SET</v>
          </cell>
        </row>
        <row r="159">
          <cell r="C159">
            <v>520</v>
          </cell>
          <cell r="D159" t="str">
            <v>-  70 SQ.MM. TERMINATOR 24 KV. OUTDOOR TYPE</v>
          </cell>
          <cell r="E159">
            <v>4600</v>
          </cell>
          <cell r="F159">
            <v>1000</v>
          </cell>
          <cell r="G159" t="str">
            <v>SET</v>
          </cell>
        </row>
        <row r="160">
          <cell r="C160">
            <v>521</v>
          </cell>
          <cell r="D160" t="str">
            <v>-  185 SQ.MM. TERMINATOR 24 KV. OUTDOOR TYPE</v>
          </cell>
          <cell r="E160">
            <v>4950</v>
          </cell>
          <cell r="F160">
            <v>1200</v>
          </cell>
          <cell r="G160" t="str">
            <v>SET</v>
          </cell>
        </row>
        <row r="161">
          <cell r="C161">
            <v>522</v>
          </cell>
          <cell r="D161" t="str">
            <v>-  400 SQ.MM. TERMINATOR 24 KV. OUTDOOR TYPE</v>
          </cell>
          <cell r="E161">
            <v>5400</v>
          </cell>
          <cell r="F161">
            <v>1200</v>
          </cell>
          <cell r="G161" t="str">
            <v>SET</v>
          </cell>
        </row>
        <row r="162">
          <cell r="C162">
            <v>523</v>
          </cell>
          <cell r="D162" t="str">
            <v>-  50 SQ.MM. TERMINATOR 36 KV. OUTDOOR TYPE</v>
          </cell>
          <cell r="E162">
            <v>6300</v>
          </cell>
          <cell r="F162">
            <v>1000</v>
          </cell>
          <cell r="G162" t="str">
            <v>SET</v>
          </cell>
        </row>
        <row r="163">
          <cell r="C163">
            <v>524</v>
          </cell>
          <cell r="D163" t="str">
            <v>-  120 SQ.MM. TERMINATOR 36 KV. OUTDOOR TYPE</v>
          </cell>
          <cell r="E163">
            <v>6800</v>
          </cell>
          <cell r="F163">
            <v>1000</v>
          </cell>
          <cell r="G163" t="str">
            <v>SET</v>
          </cell>
        </row>
        <row r="164">
          <cell r="C164">
            <v>525</v>
          </cell>
          <cell r="D164" t="str">
            <v>-  185 SQ.MM. TERMINATOR 36 KV. OUTDOOR TYPE</v>
          </cell>
          <cell r="E164">
            <v>7600</v>
          </cell>
          <cell r="F164">
            <v>1200</v>
          </cell>
          <cell r="G164" t="str">
            <v>SET</v>
          </cell>
        </row>
        <row r="165">
          <cell r="C165">
            <v>526</v>
          </cell>
          <cell r="D165" t="str">
            <v>-  500 SQ.MM. TERMINATOR 36 KV. OUTDOOR TYPE</v>
          </cell>
          <cell r="E165">
            <v>8000</v>
          </cell>
          <cell r="F165">
            <v>1200</v>
          </cell>
          <cell r="G165" t="str">
            <v>SET</v>
          </cell>
        </row>
        <row r="166">
          <cell r="D166" t="str">
            <v>SPACE</v>
          </cell>
        </row>
        <row r="167">
          <cell r="D167" t="str">
            <v>MANHOLE</v>
          </cell>
        </row>
        <row r="168">
          <cell r="C168">
            <v>551</v>
          </cell>
          <cell r="D168" t="str">
            <v>-  MANHOLE TYPE C</v>
          </cell>
          <cell r="E168">
            <v>15000</v>
          </cell>
          <cell r="F168">
            <v>5000</v>
          </cell>
          <cell r="G168" t="str">
            <v>LOT</v>
          </cell>
        </row>
        <row r="169">
          <cell r="C169">
            <v>552</v>
          </cell>
          <cell r="D169" t="str">
            <v>-  MANHOLE TYPE C - 1</v>
          </cell>
          <cell r="E169">
            <v>19000</v>
          </cell>
          <cell r="F169">
            <v>5000</v>
          </cell>
          <cell r="G169" t="str">
            <v>LOT</v>
          </cell>
        </row>
        <row r="170">
          <cell r="C170">
            <v>553</v>
          </cell>
          <cell r="D170" t="str">
            <v>-  MANHOLE TYPE C - 2</v>
          </cell>
          <cell r="E170">
            <v>14000</v>
          </cell>
          <cell r="F170">
            <v>5000</v>
          </cell>
          <cell r="G170" t="str">
            <v>LOT</v>
          </cell>
        </row>
        <row r="171">
          <cell r="C171">
            <v>554</v>
          </cell>
          <cell r="D171" t="str">
            <v>-  MANHOLE TYPE C - 3</v>
          </cell>
          <cell r="E171">
            <v>15000</v>
          </cell>
          <cell r="F171">
            <v>5000</v>
          </cell>
          <cell r="G171" t="str">
            <v>LOT</v>
          </cell>
        </row>
        <row r="172">
          <cell r="C172">
            <v>555</v>
          </cell>
          <cell r="D172" t="str">
            <v>-  MANHOLE TYPE A - 1</v>
          </cell>
          <cell r="E172">
            <v>40000</v>
          </cell>
          <cell r="F172">
            <v>25000</v>
          </cell>
          <cell r="G172" t="str">
            <v>LOT</v>
          </cell>
        </row>
        <row r="173">
          <cell r="C173">
            <v>556</v>
          </cell>
          <cell r="D173" t="str">
            <v>-  MANHOLE TYPE A - 1/1</v>
          </cell>
          <cell r="E173">
            <v>60000</v>
          </cell>
          <cell r="F173">
            <v>25000</v>
          </cell>
          <cell r="G173" t="str">
            <v>LOT</v>
          </cell>
        </row>
        <row r="174">
          <cell r="C174">
            <v>557</v>
          </cell>
          <cell r="D174" t="str">
            <v>-  MANHOLE TYPE A - 1/2</v>
          </cell>
          <cell r="E174">
            <v>54000</v>
          </cell>
          <cell r="F174">
            <v>22000</v>
          </cell>
          <cell r="G174" t="str">
            <v>LOT</v>
          </cell>
        </row>
        <row r="175">
          <cell r="C175">
            <v>558</v>
          </cell>
          <cell r="D175" t="str">
            <v>-  MANHOLE TYPE A - 1/3</v>
          </cell>
          <cell r="E175">
            <v>54000</v>
          </cell>
          <cell r="F175">
            <v>22000</v>
          </cell>
          <cell r="G175" t="str">
            <v>LOT</v>
          </cell>
        </row>
        <row r="176">
          <cell r="C176">
            <v>559</v>
          </cell>
          <cell r="D176" t="str">
            <v>-  MANHOLE TYPE A - 2</v>
          </cell>
          <cell r="E176">
            <v>49000</v>
          </cell>
          <cell r="F176">
            <v>17000</v>
          </cell>
          <cell r="G176" t="str">
            <v>LOT</v>
          </cell>
        </row>
        <row r="177">
          <cell r="C177">
            <v>560</v>
          </cell>
          <cell r="D177" t="str">
            <v>-  MANHOLE TYPE A - 2/1</v>
          </cell>
          <cell r="E177">
            <v>50000</v>
          </cell>
          <cell r="F177">
            <v>17000</v>
          </cell>
          <cell r="G177" t="str">
            <v>LOT</v>
          </cell>
        </row>
        <row r="178">
          <cell r="C178">
            <v>561</v>
          </cell>
          <cell r="D178" t="str">
            <v>-  MANHOLE TYPE A - 3</v>
          </cell>
          <cell r="E178">
            <v>42000</v>
          </cell>
          <cell r="F178">
            <v>15000</v>
          </cell>
          <cell r="G178" t="str">
            <v>LOT</v>
          </cell>
        </row>
        <row r="179">
          <cell r="C179">
            <v>562</v>
          </cell>
          <cell r="D179" t="str">
            <v>-  MANHOLE TYPE A - 3/1</v>
          </cell>
          <cell r="E179">
            <v>43000</v>
          </cell>
          <cell r="F179">
            <v>16000</v>
          </cell>
          <cell r="G179" t="str">
            <v>LOT</v>
          </cell>
        </row>
        <row r="180">
          <cell r="C180">
            <v>563</v>
          </cell>
          <cell r="D180" t="str">
            <v>-  MANHOLE TYPE A - 4/1</v>
          </cell>
          <cell r="E180">
            <v>60000</v>
          </cell>
          <cell r="F180">
            <v>20000</v>
          </cell>
          <cell r="G180" t="str">
            <v>LOT</v>
          </cell>
        </row>
        <row r="181">
          <cell r="C181">
            <v>564</v>
          </cell>
          <cell r="D181" t="str">
            <v>-  MANHOLE TYPE B - 3/1</v>
          </cell>
          <cell r="E181">
            <v>165000</v>
          </cell>
          <cell r="F181">
            <v>33000</v>
          </cell>
          <cell r="G181" t="str">
            <v>LOT</v>
          </cell>
        </row>
        <row r="182">
          <cell r="C182">
            <v>565</v>
          </cell>
          <cell r="D182" t="str">
            <v>-  MANHOLE TYPE B - 3/15</v>
          </cell>
          <cell r="E182">
            <v>144000</v>
          </cell>
          <cell r="F182">
            <v>46000</v>
          </cell>
          <cell r="G182" t="str">
            <v>LOT</v>
          </cell>
        </row>
        <row r="183">
          <cell r="C183">
            <v>566</v>
          </cell>
          <cell r="D183" t="str">
            <v>-  MANHOLE TYPE B - 3/3</v>
          </cell>
          <cell r="E183">
            <v>110000</v>
          </cell>
          <cell r="F183">
            <v>39000</v>
          </cell>
          <cell r="G183" t="str">
            <v>LOT</v>
          </cell>
        </row>
        <row r="184">
          <cell r="C184">
            <v>567</v>
          </cell>
          <cell r="D184" t="str">
            <v>-  MANHOLE TYPE B - 3/4</v>
          </cell>
          <cell r="E184">
            <v>136000</v>
          </cell>
          <cell r="F184">
            <v>37000</v>
          </cell>
          <cell r="G184" t="str">
            <v>LOT</v>
          </cell>
        </row>
        <row r="185">
          <cell r="C185">
            <v>568</v>
          </cell>
          <cell r="D185" t="str">
            <v>-  MANHOLE TYPE B - 4/1</v>
          </cell>
          <cell r="E185">
            <v>93000</v>
          </cell>
          <cell r="F185">
            <v>29000</v>
          </cell>
          <cell r="G185" t="str">
            <v>LOT</v>
          </cell>
        </row>
        <row r="186">
          <cell r="C186">
            <v>6</v>
          </cell>
          <cell r="D186" t="str">
            <v>HIGH-VOLTAGE SWITCHING EQUIPMENT</v>
          </cell>
        </row>
        <row r="187">
          <cell r="D187" t="str">
            <v>DROPOUT FUSE CUTOUT</v>
          </cell>
        </row>
        <row r="188">
          <cell r="C188">
            <v>601</v>
          </cell>
          <cell r="D188" t="str">
            <v>-  DROPOUT FUSE CUTOUT 24 KV. 100A. 10 KA.</v>
          </cell>
          <cell r="E188">
            <v>6000</v>
          </cell>
          <cell r="F188">
            <v>500</v>
          </cell>
          <cell r="G188" t="str">
            <v>EA.</v>
          </cell>
        </row>
        <row r="189">
          <cell r="C189">
            <v>602</v>
          </cell>
          <cell r="D189" t="str">
            <v>-  DROPOUT FUSE CUTOUT 24 KV. 200A. 10 KA.</v>
          </cell>
          <cell r="E189">
            <v>7500</v>
          </cell>
          <cell r="F189">
            <v>500</v>
          </cell>
          <cell r="G189" t="str">
            <v>EA.</v>
          </cell>
        </row>
        <row r="190">
          <cell r="C190">
            <v>603</v>
          </cell>
          <cell r="D190" t="str">
            <v>-  DROPOUT FUSE CUTOUT 36 KV. 100A. 10 KA.</v>
          </cell>
          <cell r="E190">
            <v>6000</v>
          </cell>
          <cell r="F190">
            <v>500</v>
          </cell>
          <cell r="G190" t="str">
            <v>EA.</v>
          </cell>
        </row>
        <row r="191">
          <cell r="C191">
            <v>604</v>
          </cell>
          <cell r="D191" t="str">
            <v>-  DROPOUT FUSE CUTOUT 36 KV. 200A. 10 KA.</v>
          </cell>
          <cell r="E191">
            <v>14000</v>
          </cell>
          <cell r="F191">
            <v>500</v>
          </cell>
          <cell r="G191" t="str">
            <v>EA.</v>
          </cell>
        </row>
        <row r="192">
          <cell r="D192" t="str">
            <v>SPACE</v>
          </cell>
        </row>
        <row r="193">
          <cell r="D193" t="str">
            <v>LOAD BREAK  (POLE MOUNTED)</v>
          </cell>
        </row>
        <row r="194">
          <cell r="C194">
            <v>611</v>
          </cell>
          <cell r="D194" t="str">
            <v>-  LOAD BREAK SWITCH 25 KV. 600A.</v>
          </cell>
          <cell r="E194">
            <v>200000</v>
          </cell>
          <cell r="F194">
            <v>5000</v>
          </cell>
          <cell r="G194" t="str">
            <v>EA.</v>
          </cell>
        </row>
        <row r="195">
          <cell r="C195">
            <v>612</v>
          </cell>
          <cell r="D195" t="str">
            <v>-  LOAD BREAK SWITCH 35 KV. 600A.</v>
          </cell>
          <cell r="E195">
            <v>288000</v>
          </cell>
          <cell r="F195">
            <v>5000</v>
          </cell>
          <cell r="G195" t="str">
            <v>EA.</v>
          </cell>
        </row>
        <row r="196">
          <cell r="C196">
            <v>613</v>
          </cell>
          <cell r="D196" t="str">
            <v>-  SF6. LOAD BREAK SWITCH 25 KV. 400A. MANUAL OPERATE</v>
          </cell>
          <cell r="E196">
            <v>300000</v>
          </cell>
          <cell r="F196">
            <v>7000</v>
          </cell>
          <cell r="G196" t="str">
            <v>EA.</v>
          </cell>
        </row>
        <row r="197">
          <cell r="C197">
            <v>614</v>
          </cell>
          <cell r="D197" t="str">
            <v>-  SF6. LOAD BREAK SWITCH 25 KV. 400A. MANUAL AND ELECTRIC OPERATE</v>
          </cell>
          <cell r="E197">
            <v>380000</v>
          </cell>
          <cell r="F197">
            <v>7000</v>
          </cell>
          <cell r="G197" t="str">
            <v>EA.</v>
          </cell>
        </row>
        <row r="198">
          <cell r="D198" t="str">
            <v>SPACE</v>
          </cell>
        </row>
        <row r="199">
          <cell r="D199" t="str">
            <v>DISCONNECTING SWITCH</v>
          </cell>
        </row>
        <row r="200">
          <cell r="C200">
            <v>616</v>
          </cell>
          <cell r="D200" t="str">
            <v>-  DISCONNECTING SWITCH 24 KV. 600A.</v>
          </cell>
          <cell r="E200">
            <v>11000</v>
          </cell>
          <cell r="F200">
            <v>1500</v>
          </cell>
          <cell r="G200" t="str">
            <v>EA.</v>
          </cell>
        </row>
        <row r="201">
          <cell r="C201">
            <v>617</v>
          </cell>
          <cell r="D201" t="str">
            <v>-  DISCONNECTING SWITCH 36 KV. 600A.</v>
          </cell>
          <cell r="E201">
            <v>25000</v>
          </cell>
          <cell r="F201">
            <v>1500</v>
          </cell>
          <cell r="G201" t="str">
            <v>EA.</v>
          </cell>
        </row>
        <row r="202">
          <cell r="C202">
            <v>618</v>
          </cell>
          <cell r="D202" t="str">
            <v>-  DISCONNECTING SWITCH 24 KV. 1,200A.</v>
          </cell>
          <cell r="E202">
            <v>25000</v>
          </cell>
          <cell r="F202">
            <v>1500</v>
          </cell>
          <cell r="G202" t="str">
            <v>EA.</v>
          </cell>
        </row>
        <row r="203">
          <cell r="C203">
            <v>619</v>
          </cell>
          <cell r="D203" t="str">
            <v>-  DISCONNECTING SWITCH 36 KV. 1,200A.</v>
          </cell>
          <cell r="E203">
            <v>35000</v>
          </cell>
          <cell r="F203">
            <v>1500</v>
          </cell>
          <cell r="G203" t="str">
            <v>EA.</v>
          </cell>
        </row>
        <row r="204">
          <cell r="D204" t="str">
            <v>SPACE</v>
          </cell>
        </row>
        <row r="205">
          <cell r="D205" t="str">
            <v>LOAD BREAK SWITCH  (INDOOR)</v>
          </cell>
        </row>
        <row r="206">
          <cell r="C206">
            <v>626</v>
          </cell>
          <cell r="D206" t="str">
            <v>-  LOAD BREAK SWITCH 24 KV. 630A. (NONFUSE)</v>
          </cell>
          <cell r="E206">
            <v>70000</v>
          </cell>
          <cell r="F206">
            <v>0</v>
          </cell>
          <cell r="G206" t="str">
            <v>EA.</v>
          </cell>
        </row>
        <row r="207">
          <cell r="C207">
            <v>627</v>
          </cell>
          <cell r="D207" t="str">
            <v>-  LOAD BREAK SWITCH 36 KV. 630A. (NONFUSE)</v>
          </cell>
          <cell r="E207">
            <v>85000</v>
          </cell>
          <cell r="F207">
            <v>0</v>
          </cell>
          <cell r="G207" t="str">
            <v>EA.</v>
          </cell>
        </row>
        <row r="208">
          <cell r="C208">
            <v>628</v>
          </cell>
          <cell r="D208" t="str">
            <v>-  LOAD BREAK SWITCH 24 KV. 630A. (W./FUSE)</v>
          </cell>
          <cell r="E208">
            <v>86000</v>
          </cell>
          <cell r="F208">
            <v>0</v>
          </cell>
          <cell r="G208" t="str">
            <v>EA.</v>
          </cell>
        </row>
        <row r="209">
          <cell r="C209">
            <v>629</v>
          </cell>
          <cell r="D209" t="str">
            <v>-  LOAD BREAK SWITCH 36 KV. 630A. (W./FUSE)</v>
          </cell>
          <cell r="E209">
            <v>115000</v>
          </cell>
          <cell r="F209">
            <v>0</v>
          </cell>
          <cell r="G209" t="str">
            <v>EA.</v>
          </cell>
        </row>
        <row r="210">
          <cell r="D210" t="str">
            <v>SPACE</v>
          </cell>
        </row>
        <row r="211">
          <cell r="C211">
            <v>636</v>
          </cell>
          <cell r="D211" t="str">
            <v xml:space="preserve">-  LOAD BREAK SWITCH 24 KV. 200A. </v>
          </cell>
          <cell r="E211">
            <v>514000</v>
          </cell>
          <cell r="F211">
            <v>8000</v>
          </cell>
          <cell r="G211" t="str">
            <v>EA.</v>
          </cell>
        </row>
        <row r="212">
          <cell r="C212">
            <v>637</v>
          </cell>
          <cell r="D212" t="str">
            <v xml:space="preserve">-  LOAD BREAK SWITCH 24 KV. 200A. </v>
          </cell>
          <cell r="E212">
            <v>819000</v>
          </cell>
          <cell r="F212">
            <v>10000</v>
          </cell>
          <cell r="G212" t="str">
            <v>EA.</v>
          </cell>
        </row>
        <row r="213">
          <cell r="C213">
            <v>638</v>
          </cell>
          <cell r="D213" t="str">
            <v xml:space="preserve">-  LOAD BREAK SWITCH 24 KV. 200A. </v>
          </cell>
          <cell r="E213">
            <v>1123000</v>
          </cell>
          <cell r="F213">
            <v>15000</v>
          </cell>
          <cell r="G213" t="str">
            <v>EA.</v>
          </cell>
        </row>
        <row r="214">
          <cell r="C214">
            <v>639</v>
          </cell>
          <cell r="D214" t="str">
            <v xml:space="preserve">-  LOAD BREAK SWITCH 24 KV. 200A. </v>
          </cell>
          <cell r="E214">
            <v>1224000</v>
          </cell>
          <cell r="F214">
            <v>10000</v>
          </cell>
          <cell r="G214" t="str">
            <v>EA.</v>
          </cell>
        </row>
        <row r="215">
          <cell r="C215">
            <v>640</v>
          </cell>
          <cell r="D215" t="str">
            <v xml:space="preserve">-  LOAD BREAK SWITCH 24 KV. 200A. </v>
          </cell>
          <cell r="E215">
            <v>2238000</v>
          </cell>
          <cell r="F215">
            <v>15000</v>
          </cell>
          <cell r="G215" t="str">
            <v>EA.</v>
          </cell>
        </row>
        <row r="216">
          <cell r="C216">
            <v>641</v>
          </cell>
          <cell r="D216" t="str">
            <v xml:space="preserve">-  LOAD BREAK SWITCH 24 KV. 200A. </v>
          </cell>
          <cell r="E216">
            <v>3252000</v>
          </cell>
          <cell r="F216">
            <v>18000</v>
          </cell>
          <cell r="G216" t="str">
            <v>EA.</v>
          </cell>
        </row>
        <row r="217">
          <cell r="D217" t="str">
            <v>SPACE</v>
          </cell>
        </row>
        <row r="218">
          <cell r="D218" t="str">
            <v>RING MAIN UNIT (SF6)</v>
          </cell>
        </row>
        <row r="219">
          <cell r="C219">
            <v>651</v>
          </cell>
          <cell r="D219" t="str">
            <v>-  3 FUNC 400A. RING MAIN UNIT (DISCONNECTING SWITCH)</v>
          </cell>
          <cell r="E219">
            <v>702000</v>
          </cell>
          <cell r="F219">
            <v>10000</v>
          </cell>
          <cell r="G219" t="str">
            <v>SET</v>
          </cell>
        </row>
        <row r="220">
          <cell r="C220">
            <v>652</v>
          </cell>
          <cell r="D220" t="str">
            <v>-  3 FUNC 400A. RING MAIN UNIT (CIRCUIT BREAKER))</v>
          </cell>
          <cell r="E220">
            <v>702000</v>
          </cell>
          <cell r="F220">
            <v>10000</v>
          </cell>
          <cell r="G220" t="str">
            <v>SET</v>
          </cell>
        </row>
        <row r="221">
          <cell r="C221">
            <v>653</v>
          </cell>
          <cell r="D221" t="str">
            <v>-  4 FUNC 400A. RING MAIN UNIT (DISCONNECTING SWITCH)</v>
          </cell>
          <cell r="E221">
            <v>1014000</v>
          </cell>
          <cell r="F221">
            <v>12000</v>
          </cell>
          <cell r="G221" t="str">
            <v>SET</v>
          </cell>
        </row>
        <row r="222">
          <cell r="C222">
            <v>654</v>
          </cell>
          <cell r="D222" t="str">
            <v>-  4 FUNC 400A. RING MAIN UNIT (CIRCUIT BREAKER))</v>
          </cell>
          <cell r="E222">
            <v>1014000</v>
          </cell>
          <cell r="F222">
            <v>12000</v>
          </cell>
          <cell r="G222" t="str">
            <v>SET</v>
          </cell>
        </row>
        <row r="223">
          <cell r="C223">
            <v>655</v>
          </cell>
          <cell r="D223" t="str">
            <v>-  3 FUNC 600A. RING MAIN UNIT (DISCONNECTING SWITCH)</v>
          </cell>
          <cell r="E223">
            <v>819000</v>
          </cell>
          <cell r="F223">
            <v>12000</v>
          </cell>
          <cell r="G223" t="str">
            <v>SET</v>
          </cell>
        </row>
        <row r="224">
          <cell r="C224">
            <v>656</v>
          </cell>
          <cell r="D224" t="str">
            <v>-  3 FUNC 600A. RING MAIN UNIT (CIRCUIT BREAKER))</v>
          </cell>
          <cell r="E224">
            <v>819000</v>
          </cell>
          <cell r="F224">
            <v>12000</v>
          </cell>
          <cell r="G224" t="str">
            <v>SET</v>
          </cell>
        </row>
        <row r="225">
          <cell r="C225">
            <v>657</v>
          </cell>
          <cell r="D225" t="str">
            <v>-  4 FUNC 600A. RING MAIN UNIT (DISCONNECTING SWITCH)</v>
          </cell>
          <cell r="E225">
            <v>1131000</v>
          </cell>
          <cell r="F225">
            <v>15000</v>
          </cell>
          <cell r="G225" t="str">
            <v>SET</v>
          </cell>
        </row>
        <row r="226">
          <cell r="C226">
            <v>658</v>
          </cell>
          <cell r="D226" t="str">
            <v>-  4 FUNC 600A. RING MAIN UNIT (CIRCUIT BREAKER))</v>
          </cell>
          <cell r="E226">
            <v>1131000</v>
          </cell>
          <cell r="F226">
            <v>15000</v>
          </cell>
          <cell r="G226" t="str">
            <v>SET</v>
          </cell>
        </row>
        <row r="227">
          <cell r="D227" t="str">
            <v>SPACE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F"/>
      <sheetName val="ประมาณการประตูหน้าต่าง "/>
      <sheetName val="Store"/>
      <sheetName val="ประมาณการประตูหน้าต่าง_1"/>
      <sheetName val="ประมาณการประตูหน้าต่าง_"/>
      <sheetName val="e4"/>
      <sheetName val="รวมราคาทั้งสิ้น"/>
      <sheetName val="SH_A"/>
      <sheetName val="SH_G"/>
      <sheetName val="SH_B"/>
      <sheetName val="SH_C"/>
      <sheetName val="SH_D"/>
      <sheetName val="SH_E"/>
      <sheetName val="정부노임단가"/>
      <sheetName val="2000전체분"/>
      <sheetName val="2000년1차"/>
      <sheetName val="차액보증"/>
      <sheetName val="Equipment"/>
      <sheetName val="Book 1 Summary"/>
      <sheetName val="บทสรุปผู้บริหาร"/>
      <sheetName val="BOQ1 (2)"/>
      <sheetName val="EST-FOOTING (G)"/>
      <sheetName val="QUANTITY COMPARISON"/>
      <sheetName val="แบบเดิม"/>
      <sheetName val="Bill No. 2 - Carpark"/>
      <sheetName val="ประมาณการประตูหน้าต่าง_2"/>
      <sheetName val="Book_1_Summary"/>
      <sheetName val="PL"/>
      <sheetName val="Main Sum (Hotel &amp; Residences)"/>
      <sheetName val="ตารางวันหยุด"/>
      <sheetName val="Summary POL Equip"/>
      <sheetName val="Equipment Rental Price"/>
      <sheetName val="ราคาบ้านแต่ละไตรมาส"/>
      <sheetName val="งานระบบไฟฟ้าและสื่อสาร"/>
      <sheetName val="電気設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TELEPHONE, TELECOMMUNICATION AND</v>
          </cell>
        </row>
        <row r="6">
          <cell r="D6" t="str">
            <v>FIRE ALARM SYSTEM</v>
          </cell>
        </row>
        <row r="7">
          <cell r="D7" t="str">
            <v>TELEPHONE</v>
          </cell>
        </row>
        <row r="8">
          <cell r="C8">
            <v>1</v>
          </cell>
          <cell r="D8" t="str">
            <v>TELEPHONE WIRE</v>
          </cell>
        </row>
        <row r="9">
          <cell r="C9">
            <v>101</v>
          </cell>
          <cell r="D9" t="str">
            <v>-  2/C - 0.5 MM. TIEV</v>
          </cell>
          <cell r="E9">
            <v>4.7</v>
          </cell>
          <cell r="F9">
            <v>1</v>
          </cell>
          <cell r="G9" t="str">
            <v>M.</v>
          </cell>
        </row>
        <row r="10">
          <cell r="C10">
            <v>102</v>
          </cell>
          <cell r="D10" t="str">
            <v>-  3/C - 0.5 MM. TIEV</v>
          </cell>
          <cell r="E10">
            <v>5.4</v>
          </cell>
          <cell r="F10">
            <v>1</v>
          </cell>
          <cell r="G10" t="str">
            <v>M.</v>
          </cell>
        </row>
        <row r="11">
          <cell r="C11">
            <v>103</v>
          </cell>
          <cell r="D11" t="str">
            <v>-  4/C - 0.5 MM. TIEV</v>
          </cell>
          <cell r="E11">
            <v>6.4</v>
          </cell>
          <cell r="F11">
            <v>1</v>
          </cell>
          <cell r="G11" t="str">
            <v>M.</v>
          </cell>
        </row>
        <row r="12">
          <cell r="C12">
            <v>104</v>
          </cell>
          <cell r="D12" t="str">
            <v>-  5/C - 0.5 MM. TIEV</v>
          </cell>
          <cell r="E12">
            <v>7.9</v>
          </cell>
          <cell r="F12">
            <v>1</v>
          </cell>
          <cell r="G12" t="str">
            <v>M.</v>
          </cell>
        </row>
        <row r="13">
          <cell r="C13">
            <v>105</v>
          </cell>
          <cell r="D13" t="str">
            <v>-  6/C - 0.5 MM. TIEV</v>
          </cell>
          <cell r="E13">
            <v>8.5</v>
          </cell>
          <cell r="F13">
            <v>1</v>
          </cell>
          <cell r="G13" t="str">
            <v>M.</v>
          </cell>
        </row>
        <row r="14">
          <cell r="C14">
            <v>106</v>
          </cell>
          <cell r="D14" t="str">
            <v>-  2/C - 0.65 MM. TIEV</v>
          </cell>
          <cell r="E14">
            <v>6.15</v>
          </cell>
          <cell r="F14">
            <v>1</v>
          </cell>
          <cell r="G14" t="str">
            <v>M.</v>
          </cell>
        </row>
        <row r="15">
          <cell r="C15">
            <v>107</v>
          </cell>
          <cell r="D15" t="str">
            <v>-  3/C - 0.65 MM. TIEV</v>
          </cell>
          <cell r="E15">
            <v>7.35</v>
          </cell>
          <cell r="F15">
            <v>1</v>
          </cell>
          <cell r="G15" t="str">
            <v>M.</v>
          </cell>
        </row>
        <row r="16">
          <cell r="C16">
            <v>108</v>
          </cell>
          <cell r="D16" t="str">
            <v>-  4/C - 0.65 MM. TIEV</v>
          </cell>
          <cell r="E16">
            <v>8.8000000000000007</v>
          </cell>
          <cell r="F16">
            <v>1</v>
          </cell>
          <cell r="G16" t="str">
            <v>M.</v>
          </cell>
        </row>
        <row r="17">
          <cell r="C17">
            <v>109</v>
          </cell>
          <cell r="D17" t="str">
            <v>-  5/C - 0.65 MM. TIEV</v>
          </cell>
          <cell r="E17">
            <v>10.4</v>
          </cell>
          <cell r="F17">
            <v>1</v>
          </cell>
          <cell r="G17" t="str">
            <v>M.</v>
          </cell>
        </row>
        <row r="18">
          <cell r="C18">
            <v>110</v>
          </cell>
          <cell r="D18" t="str">
            <v>-  6/C - 0.65 MM. TIEV</v>
          </cell>
          <cell r="E18">
            <v>12.2</v>
          </cell>
          <cell r="F18">
            <v>1</v>
          </cell>
          <cell r="G18" t="str">
            <v>M.</v>
          </cell>
        </row>
        <row r="19">
          <cell r="C19">
            <v>111</v>
          </cell>
          <cell r="D19" t="str">
            <v>-  4 PRS. - 0.5 MM. TPEV</v>
          </cell>
          <cell r="E19">
            <v>23</v>
          </cell>
          <cell r="F19">
            <v>1</v>
          </cell>
          <cell r="G19" t="str">
            <v>M.</v>
          </cell>
        </row>
        <row r="20">
          <cell r="C20">
            <v>112</v>
          </cell>
          <cell r="D20" t="str">
            <v>-  5 PRS. - 0.5 MM. TPEV</v>
          </cell>
          <cell r="E20">
            <v>30</v>
          </cell>
          <cell r="F20">
            <v>2</v>
          </cell>
          <cell r="G20" t="str">
            <v>M.</v>
          </cell>
        </row>
        <row r="21">
          <cell r="C21">
            <v>113</v>
          </cell>
          <cell r="D21" t="str">
            <v>-  6 PRS. - 0.5 MM. TPEV</v>
          </cell>
          <cell r="E21">
            <v>31</v>
          </cell>
          <cell r="F21">
            <v>2</v>
          </cell>
          <cell r="G21" t="str">
            <v>M.</v>
          </cell>
        </row>
        <row r="22">
          <cell r="C22">
            <v>114</v>
          </cell>
          <cell r="D22" t="str">
            <v>-  8 PRS. - 0.5 MM. TPEV</v>
          </cell>
          <cell r="E22">
            <v>34</v>
          </cell>
          <cell r="F22">
            <v>4</v>
          </cell>
          <cell r="G22" t="str">
            <v>M.</v>
          </cell>
        </row>
        <row r="23">
          <cell r="C23">
            <v>115</v>
          </cell>
          <cell r="D23" t="str">
            <v>-  10 PRS. - 0.5 MM. TPEV</v>
          </cell>
          <cell r="E23">
            <v>40</v>
          </cell>
          <cell r="F23">
            <v>6</v>
          </cell>
          <cell r="G23" t="str">
            <v>M.</v>
          </cell>
        </row>
        <row r="24">
          <cell r="C24">
            <v>116</v>
          </cell>
          <cell r="D24" t="str">
            <v>-  12 PRS. - 0.5 MM. TPEV</v>
          </cell>
          <cell r="E24">
            <v>45</v>
          </cell>
          <cell r="F24">
            <v>7</v>
          </cell>
          <cell r="G24" t="str">
            <v>M.</v>
          </cell>
        </row>
        <row r="25">
          <cell r="C25">
            <v>117</v>
          </cell>
          <cell r="D25" t="str">
            <v>-  15 PRS. - 0.5 MM. TPEV</v>
          </cell>
          <cell r="E25">
            <v>50</v>
          </cell>
          <cell r="F25">
            <v>9</v>
          </cell>
          <cell r="G25" t="str">
            <v>M.</v>
          </cell>
        </row>
        <row r="26">
          <cell r="C26">
            <v>118</v>
          </cell>
          <cell r="D26" t="str">
            <v>-  20 PRS. - 0.5 MM. TPEV</v>
          </cell>
          <cell r="E26">
            <v>60</v>
          </cell>
          <cell r="F26">
            <v>11</v>
          </cell>
          <cell r="G26" t="str">
            <v>M.</v>
          </cell>
        </row>
        <row r="27">
          <cell r="C27">
            <v>119</v>
          </cell>
          <cell r="D27" t="str">
            <v>-  25 PRS. - 0.5 MM. TPEV</v>
          </cell>
          <cell r="E27">
            <v>71</v>
          </cell>
          <cell r="F27">
            <v>13</v>
          </cell>
          <cell r="G27" t="str">
            <v>M.</v>
          </cell>
        </row>
        <row r="28">
          <cell r="C28">
            <v>120</v>
          </cell>
          <cell r="D28" t="str">
            <v>-  30 PRS. - 0.5 MM. TPEV</v>
          </cell>
          <cell r="E28">
            <v>85</v>
          </cell>
          <cell r="F28">
            <v>15</v>
          </cell>
          <cell r="G28" t="str">
            <v>M.</v>
          </cell>
        </row>
        <row r="29">
          <cell r="C29">
            <v>121</v>
          </cell>
          <cell r="D29" t="str">
            <v>-  40 PRS. - 0.5 MM. TPEV</v>
          </cell>
          <cell r="E29">
            <v>103</v>
          </cell>
          <cell r="F29">
            <v>17</v>
          </cell>
          <cell r="G29" t="str">
            <v>M.</v>
          </cell>
        </row>
        <row r="30">
          <cell r="C30">
            <v>122</v>
          </cell>
          <cell r="D30" t="str">
            <v>-  50 PRS. - 0.5 MM. TPEV</v>
          </cell>
          <cell r="E30">
            <v>120</v>
          </cell>
          <cell r="F30">
            <v>20</v>
          </cell>
          <cell r="G30" t="str">
            <v>M.</v>
          </cell>
        </row>
        <row r="31">
          <cell r="D31" t="str">
            <v>SPACE</v>
          </cell>
        </row>
        <row r="32">
          <cell r="C32">
            <v>127</v>
          </cell>
          <cell r="D32" t="str">
            <v>-  4 PRS. - 0.65 MM. TPEV</v>
          </cell>
          <cell r="E32">
            <v>34</v>
          </cell>
          <cell r="F32">
            <v>1</v>
          </cell>
          <cell r="G32" t="str">
            <v>M.</v>
          </cell>
        </row>
        <row r="33">
          <cell r="C33">
            <v>128</v>
          </cell>
          <cell r="D33" t="str">
            <v>-  5 PRS. - 0.65 MM. TPEV</v>
          </cell>
          <cell r="E33">
            <v>38</v>
          </cell>
          <cell r="F33">
            <v>2</v>
          </cell>
          <cell r="G33" t="str">
            <v>M.</v>
          </cell>
        </row>
        <row r="34">
          <cell r="C34">
            <v>129</v>
          </cell>
          <cell r="D34" t="str">
            <v>-  6 PRS. - 0.65 MM. TPEV</v>
          </cell>
          <cell r="E34">
            <v>41</v>
          </cell>
          <cell r="F34">
            <v>2</v>
          </cell>
          <cell r="G34" t="str">
            <v>M.</v>
          </cell>
        </row>
        <row r="35">
          <cell r="C35">
            <v>130</v>
          </cell>
          <cell r="D35" t="str">
            <v>-  8 PRS. - 0.65 MM. TPEV</v>
          </cell>
          <cell r="E35">
            <v>47</v>
          </cell>
          <cell r="F35">
            <v>4</v>
          </cell>
          <cell r="G35" t="str">
            <v>M.</v>
          </cell>
        </row>
        <row r="36">
          <cell r="C36">
            <v>131</v>
          </cell>
          <cell r="D36" t="str">
            <v>-  10 PRS. - 0.65 MM. TPEV</v>
          </cell>
          <cell r="E36">
            <v>55</v>
          </cell>
          <cell r="F36">
            <v>6</v>
          </cell>
          <cell r="G36" t="str">
            <v>M.</v>
          </cell>
        </row>
        <row r="37">
          <cell r="C37">
            <v>132</v>
          </cell>
          <cell r="D37" t="str">
            <v>-  12 PRS. - 0.65 MM. TPEV</v>
          </cell>
          <cell r="E37">
            <v>62</v>
          </cell>
          <cell r="F37">
            <v>7</v>
          </cell>
          <cell r="G37" t="str">
            <v>M.</v>
          </cell>
        </row>
        <row r="38">
          <cell r="C38">
            <v>133</v>
          </cell>
          <cell r="D38" t="str">
            <v>-  15 PRS. - 0.65 MM. TPEV</v>
          </cell>
          <cell r="E38">
            <v>70</v>
          </cell>
          <cell r="F38">
            <v>9</v>
          </cell>
          <cell r="G38" t="str">
            <v>M.</v>
          </cell>
        </row>
        <row r="39">
          <cell r="C39">
            <v>134</v>
          </cell>
          <cell r="D39" t="str">
            <v>-  20 PRS. - 0.65 MM. TPEV</v>
          </cell>
          <cell r="E39">
            <v>85</v>
          </cell>
          <cell r="F39">
            <v>11</v>
          </cell>
          <cell r="G39" t="str">
            <v>M.</v>
          </cell>
        </row>
        <row r="40">
          <cell r="C40">
            <v>135</v>
          </cell>
          <cell r="D40" t="str">
            <v>-  25 PRS. - 0.65 MM. TPEV</v>
          </cell>
          <cell r="E40">
            <v>100</v>
          </cell>
          <cell r="F40">
            <v>13</v>
          </cell>
          <cell r="G40" t="str">
            <v>M.</v>
          </cell>
        </row>
        <row r="41">
          <cell r="C41">
            <v>136</v>
          </cell>
          <cell r="D41" t="str">
            <v>-  30 PRS. - 0.65 MM. TPEV</v>
          </cell>
          <cell r="E41">
            <v>116</v>
          </cell>
          <cell r="F41">
            <v>15</v>
          </cell>
          <cell r="G41" t="str">
            <v>M.</v>
          </cell>
        </row>
        <row r="42">
          <cell r="C42">
            <v>137</v>
          </cell>
          <cell r="D42" t="str">
            <v>-  40 PRS. - 0.65 MM. TPEV</v>
          </cell>
          <cell r="E42">
            <v>145</v>
          </cell>
          <cell r="F42">
            <v>17</v>
          </cell>
          <cell r="G42" t="str">
            <v>M.</v>
          </cell>
        </row>
        <row r="43">
          <cell r="C43">
            <v>138</v>
          </cell>
          <cell r="D43" t="str">
            <v>-  50 PRS. - 0.65 MM. TPEV</v>
          </cell>
          <cell r="E43">
            <v>175</v>
          </cell>
          <cell r="F43">
            <v>20</v>
          </cell>
          <cell r="G43" t="str">
            <v>M.</v>
          </cell>
        </row>
        <row r="44">
          <cell r="C44">
            <v>139</v>
          </cell>
          <cell r="D44" t="str">
            <v>-  4 PRS. - 0.5 MM. AP</v>
          </cell>
          <cell r="E44">
            <v>82</v>
          </cell>
          <cell r="F44">
            <v>6</v>
          </cell>
          <cell r="G44" t="str">
            <v>M.</v>
          </cell>
        </row>
        <row r="45">
          <cell r="C45">
            <v>140</v>
          </cell>
          <cell r="D45" t="str">
            <v>-  5 PRS. - 0.5 MM. AP</v>
          </cell>
          <cell r="E45">
            <v>84</v>
          </cell>
          <cell r="F45">
            <v>7</v>
          </cell>
          <cell r="G45" t="str">
            <v>M.</v>
          </cell>
        </row>
        <row r="46">
          <cell r="C46">
            <v>141</v>
          </cell>
          <cell r="D46" t="str">
            <v>-  6 PRS. - 0.5 MM. AP</v>
          </cell>
          <cell r="E46">
            <v>86</v>
          </cell>
          <cell r="F46">
            <v>8</v>
          </cell>
          <cell r="G46" t="str">
            <v>M.</v>
          </cell>
        </row>
        <row r="47">
          <cell r="C47">
            <v>142</v>
          </cell>
          <cell r="D47" t="str">
            <v>-  8 PRS. - 0.5 MM. AP</v>
          </cell>
          <cell r="E47">
            <v>0</v>
          </cell>
          <cell r="F47">
            <v>0</v>
          </cell>
          <cell r="G47" t="str">
            <v>M.</v>
          </cell>
        </row>
        <row r="48">
          <cell r="C48">
            <v>143</v>
          </cell>
          <cell r="D48" t="str">
            <v>-  10 PRS. - 0.5 MM. AP</v>
          </cell>
          <cell r="E48">
            <v>95</v>
          </cell>
          <cell r="F48">
            <v>9</v>
          </cell>
          <cell r="G48" t="str">
            <v>M.</v>
          </cell>
        </row>
        <row r="49">
          <cell r="C49">
            <v>144</v>
          </cell>
          <cell r="D49" t="str">
            <v>-  12 PRS. - 0.5 MM. AP</v>
          </cell>
          <cell r="E49">
            <v>100</v>
          </cell>
          <cell r="F49">
            <v>10</v>
          </cell>
          <cell r="G49" t="str">
            <v>M.</v>
          </cell>
        </row>
        <row r="50">
          <cell r="C50">
            <v>145</v>
          </cell>
          <cell r="D50" t="str">
            <v>-  15 PRS. - 0.5 MM. AP</v>
          </cell>
          <cell r="E50">
            <v>107</v>
          </cell>
          <cell r="F50">
            <v>11</v>
          </cell>
          <cell r="G50" t="str">
            <v>M.</v>
          </cell>
        </row>
        <row r="51">
          <cell r="C51">
            <v>146</v>
          </cell>
          <cell r="D51" t="str">
            <v>-  20 PRS. - 0.5 MM. AP</v>
          </cell>
          <cell r="E51">
            <v>122</v>
          </cell>
          <cell r="F51">
            <v>13</v>
          </cell>
          <cell r="G51" t="str">
            <v>M.</v>
          </cell>
        </row>
        <row r="52">
          <cell r="C52">
            <v>147</v>
          </cell>
          <cell r="D52" t="str">
            <v>-  25 PRS. - 0.5 MM. AP</v>
          </cell>
          <cell r="E52">
            <v>126</v>
          </cell>
          <cell r="F52">
            <v>19</v>
          </cell>
          <cell r="G52" t="str">
            <v>M.</v>
          </cell>
        </row>
        <row r="53">
          <cell r="C53">
            <v>148</v>
          </cell>
          <cell r="D53" t="str">
            <v>-  30 PRS. - 0.5 MM. AP</v>
          </cell>
          <cell r="E53">
            <v>139</v>
          </cell>
          <cell r="F53">
            <v>18</v>
          </cell>
          <cell r="G53" t="str">
            <v>M.</v>
          </cell>
        </row>
        <row r="54">
          <cell r="C54">
            <v>149</v>
          </cell>
          <cell r="D54" t="str">
            <v>-  40 PRS. - 0.5 MM. AP</v>
          </cell>
          <cell r="E54">
            <v>0</v>
          </cell>
          <cell r="F54">
            <v>0</v>
          </cell>
          <cell r="G54" t="str">
            <v>M.</v>
          </cell>
        </row>
        <row r="55">
          <cell r="C55">
            <v>150</v>
          </cell>
          <cell r="D55" t="str">
            <v>-  50 PRS. - 0.5 MM. AP</v>
          </cell>
          <cell r="E55">
            <v>186</v>
          </cell>
          <cell r="F55">
            <v>20</v>
          </cell>
          <cell r="G55" t="str">
            <v>M.</v>
          </cell>
        </row>
        <row r="56">
          <cell r="C56">
            <v>151</v>
          </cell>
          <cell r="D56" t="str">
            <v>-  75 PRS. - 0.5 MM. AP</v>
          </cell>
          <cell r="E56">
            <v>246</v>
          </cell>
          <cell r="F56">
            <v>30</v>
          </cell>
          <cell r="G56" t="str">
            <v>M.</v>
          </cell>
        </row>
        <row r="57">
          <cell r="C57">
            <v>152</v>
          </cell>
          <cell r="D57" t="str">
            <v>-  100 PRS. - 0.5 MM. AP</v>
          </cell>
          <cell r="E57">
            <v>293</v>
          </cell>
          <cell r="F57">
            <v>35</v>
          </cell>
          <cell r="G57" t="str">
            <v>M.</v>
          </cell>
        </row>
        <row r="58">
          <cell r="C58">
            <v>153</v>
          </cell>
          <cell r="D58" t="str">
            <v>-  150 PRS. - 0.5 MM. AP</v>
          </cell>
          <cell r="E58">
            <v>420</v>
          </cell>
          <cell r="F58">
            <v>40</v>
          </cell>
          <cell r="G58" t="str">
            <v>M.</v>
          </cell>
        </row>
        <row r="59">
          <cell r="C59">
            <v>154</v>
          </cell>
          <cell r="D59" t="str">
            <v>-  200 PRS. - 0.5 MM. AP</v>
          </cell>
          <cell r="E59">
            <v>530</v>
          </cell>
          <cell r="F59">
            <v>60</v>
          </cell>
          <cell r="G59" t="str">
            <v>M.</v>
          </cell>
        </row>
        <row r="60">
          <cell r="C60">
            <v>155</v>
          </cell>
          <cell r="D60" t="str">
            <v>-  4 PRS. - 0.65 MM. AP</v>
          </cell>
          <cell r="E60">
            <v>88</v>
          </cell>
          <cell r="F60">
            <v>6</v>
          </cell>
          <cell r="G60" t="str">
            <v>M.</v>
          </cell>
        </row>
        <row r="61">
          <cell r="C61">
            <v>156</v>
          </cell>
          <cell r="D61" t="str">
            <v>-  5 PRS. - 0.65 MM. AP</v>
          </cell>
          <cell r="E61">
            <v>92</v>
          </cell>
          <cell r="F61">
            <v>7</v>
          </cell>
          <cell r="G61" t="str">
            <v>M.</v>
          </cell>
        </row>
        <row r="62">
          <cell r="C62">
            <v>157</v>
          </cell>
          <cell r="D62" t="str">
            <v>-  6 PRS. - 0.65 MM. AP</v>
          </cell>
          <cell r="E62">
            <v>95</v>
          </cell>
          <cell r="F62">
            <v>8</v>
          </cell>
          <cell r="G62" t="str">
            <v>M.</v>
          </cell>
        </row>
        <row r="63">
          <cell r="C63">
            <v>158</v>
          </cell>
          <cell r="D63" t="str">
            <v>-  8 PRS. - 0.65 MM. AP</v>
          </cell>
          <cell r="E63">
            <v>0</v>
          </cell>
          <cell r="F63">
            <v>0</v>
          </cell>
          <cell r="G63" t="str">
            <v>M.</v>
          </cell>
        </row>
        <row r="64">
          <cell r="C64">
            <v>159</v>
          </cell>
          <cell r="D64" t="str">
            <v>-  10 PRS. - 0.65 MM. AP</v>
          </cell>
          <cell r="E64">
            <v>109</v>
          </cell>
          <cell r="F64">
            <v>9</v>
          </cell>
          <cell r="G64" t="str">
            <v>M.</v>
          </cell>
        </row>
        <row r="65">
          <cell r="C65">
            <v>160</v>
          </cell>
          <cell r="D65" t="str">
            <v>-  12 PRS. - 0.65 MM. AP</v>
          </cell>
          <cell r="E65">
            <v>119</v>
          </cell>
          <cell r="F65">
            <v>10</v>
          </cell>
          <cell r="G65" t="str">
            <v>M.</v>
          </cell>
        </row>
        <row r="66">
          <cell r="C66">
            <v>161</v>
          </cell>
          <cell r="D66" t="str">
            <v>-  15 PRS. - 0.65 MM. AP</v>
          </cell>
          <cell r="E66">
            <v>130</v>
          </cell>
          <cell r="F66">
            <v>11</v>
          </cell>
          <cell r="G66" t="str">
            <v>M.</v>
          </cell>
        </row>
        <row r="67">
          <cell r="C67">
            <v>162</v>
          </cell>
          <cell r="D67" t="str">
            <v>-  20 PRS. - 0.65 MM. AP</v>
          </cell>
          <cell r="E67">
            <v>147</v>
          </cell>
          <cell r="F67">
            <v>13</v>
          </cell>
          <cell r="G67" t="str">
            <v>M.</v>
          </cell>
        </row>
        <row r="68">
          <cell r="C68">
            <v>163</v>
          </cell>
          <cell r="D68" t="str">
            <v>-  25 PRS. - 0.65 MM. AP</v>
          </cell>
          <cell r="E68">
            <v>156</v>
          </cell>
          <cell r="F68">
            <v>15</v>
          </cell>
          <cell r="G68" t="str">
            <v>M.</v>
          </cell>
        </row>
        <row r="69">
          <cell r="C69">
            <v>164</v>
          </cell>
          <cell r="D69" t="str">
            <v>-  30 PRS. - 0.65 MM. AP</v>
          </cell>
          <cell r="E69">
            <v>180</v>
          </cell>
          <cell r="F69">
            <v>18</v>
          </cell>
          <cell r="G69" t="str">
            <v>M.</v>
          </cell>
        </row>
        <row r="70">
          <cell r="C70">
            <v>165</v>
          </cell>
          <cell r="D70" t="str">
            <v>-  40 PRS. - 0.65 MM. AP</v>
          </cell>
          <cell r="E70">
            <v>0</v>
          </cell>
          <cell r="F70">
            <v>0</v>
          </cell>
          <cell r="G70" t="str">
            <v>M.</v>
          </cell>
        </row>
        <row r="71">
          <cell r="C71">
            <v>166</v>
          </cell>
          <cell r="D71" t="str">
            <v>-  50 PRS. - 0.65 MM. AP</v>
          </cell>
          <cell r="E71">
            <v>254</v>
          </cell>
          <cell r="F71">
            <v>20</v>
          </cell>
          <cell r="G71" t="str">
            <v>M.</v>
          </cell>
        </row>
        <row r="72">
          <cell r="C72">
            <v>167</v>
          </cell>
          <cell r="D72" t="str">
            <v>-  75 PRS. - 0.65 MM. AP</v>
          </cell>
          <cell r="E72">
            <v>330</v>
          </cell>
          <cell r="F72">
            <v>30</v>
          </cell>
          <cell r="G72" t="str">
            <v>M.</v>
          </cell>
        </row>
        <row r="73">
          <cell r="C73">
            <v>168</v>
          </cell>
          <cell r="D73" t="str">
            <v>-  100 PRS. - 0.65 MM. AP</v>
          </cell>
          <cell r="E73">
            <v>405</v>
          </cell>
          <cell r="F73">
            <v>35</v>
          </cell>
          <cell r="G73" t="str">
            <v>M.</v>
          </cell>
        </row>
        <row r="74">
          <cell r="C74">
            <v>169</v>
          </cell>
          <cell r="D74" t="str">
            <v>-  150 PRS. - 0.65 MM. AP</v>
          </cell>
          <cell r="E74">
            <v>590</v>
          </cell>
          <cell r="F74">
            <v>40</v>
          </cell>
          <cell r="G74" t="str">
            <v>M.</v>
          </cell>
        </row>
        <row r="75">
          <cell r="C75">
            <v>170</v>
          </cell>
          <cell r="D75" t="str">
            <v>-  200 PRS. - 0.65 MM. AP</v>
          </cell>
          <cell r="E75">
            <v>790</v>
          </cell>
          <cell r="F75">
            <v>60</v>
          </cell>
          <cell r="G75" t="str">
            <v>M.</v>
          </cell>
        </row>
        <row r="76">
          <cell r="D76" t="str">
            <v>SPACE</v>
          </cell>
        </row>
        <row r="77">
          <cell r="D77" t="str">
            <v>FIRE RESISTANT CABLE</v>
          </cell>
        </row>
        <row r="78">
          <cell r="C78">
            <v>171</v>
          </cell>
          <cell r="D78" t="str">
            <v>-  2 PRS. - 1.75 MM. FR TELEPHONE CABLE</v>
          </cell>
          <cell r="E78">
            <v>0</v>
          </cell>
          <cell r="F78">
            <v>3</v>
          </cell>
          <cell r="G78" t="str">
            <v>M.</v>
          </cell>
        </row>
        <row r="79">
          <cell r="C79">
            <v>172</v>
          </cell>
          <cell r="D79" t="str">
            <v>-  3 PRS. - 1.75 MM. FR TELEPHONE CABLE</v>
          </cell>
          <cell r="E79">
            <v>0</v>
          </cell>
          <cell r="F79">
            <v>3</v>
          </cell>
          <cell r="G79" t="str">
            <v>M.</v>
          </cell>
        </row>
        <row r="80">
          <cell r="C80">
            <v>173</v>
          </cell>
          <cell r="D80" t="str">
            <v>-  4 PRS. - 1.75 MM. FR TELEPHONE CABLE</v>
          </cell>
          <cell r="E80">
            <v>0</v>
          </cell>
          <cell r="F80">
            <v>3</v>
          </cell>
          <cell r="G80" t="str">
            <v>M.</v>
          </cell>
        </row>
        <row r="81">
          <cell r="C81">
            <v>174</v>
          </cell>
          <cell r="D81" t="str">
            <v>-  5 PRS. - 1.75 MM. FR TELEPHONE CABLE</v>
          </cell>
          <cell r="E81">
            <v>0</v>
          </cell>
          <cell r="F81">
            <v>3</v>
          </cell>
          <cell r="G81" t="str">
            <v>M.</v>
          </cell>
        </row>
        <row r="82">
          <cell r="C82">
            <v>175</v>
          </cell>
          <cell r="D82" t="str">
            <v>-  6 PRS. - 1.75 MM. FR TELEPHONE CABLE</v>
          </cell>
          <cell r="E82">
            <v>0</v>
          </cell>
          <cell r="F82">
            <v>5</v>
          </cell>
          <cell r="G82" t="str">
            <v>M.</v>
          </cell>
        </row>
        <row r="83">
          <cell r="C83">
            <v>176</v>
          </cell>
          <cell r="D83" t="str">
            <v>-  10 PRS. - 1.75 MM. FR TELEPHONE CABLE</v>
          </cell>
          <cell r="E83">
            <v>0</v>
          </cell>
          <cell r="F83">
            <v>5</v>
          </cell>
          <cell r="G83" t="str">
            <v>M.</v>
          </cell>
        </row>
        <row r="84">
          <cell r="C84">
            <v>177</v>
          </cell>
          <cell r="D84" t="str">
            <v>-  15 PRS. - 1.75 MM. FR TELEPHONE CABLE</v>
          </cell>
          <cell r="E84">
            <v>0</v>
          </cell>
          <cell r="F84">
            <v>5</v>
          </cell>
          <cell r="G84" t="str">
            <v>M.</v>
          </cell>
        </row>
        <row r="85">
          <cell r="C85">
            <v>178</v>
          </cell>
          <cell r="D85" t="str">
            <v>-  20 PRS. - 1.75 MM. FR TELEPHONE CABLE</v>
          </cell>
          <cell r="E85">
            <v>0</v>
          </cell>
          <cell r="F85">
            <v>6</v>
          </cell>
          <cell r="G85" t="str">
            <v>M.</v>
          </cell>
        </row>
        <row r="86">
          <cell r="C86">
            <v>179</v>
          </cell>
          <cell r="D86" t="str">
            <v>-  25 PRS. - 1.75 MM. FR TELEPHONE CABLE</v>
          </cell>
          <cell r="E86">
            <v>0</v>
          </cell>
          <cell r="F86">
            <v>6</v>
          </cell>
          <cell r="G86" t="str">
            <v>M.</v>
          </cell>
        </row>
        <row r="87">
          <cell r="C87">
            <v>180</v>
          </cell>
          <cell r="D87" t="str">
            <v>-  35 PRS. - 1.75 MM. FR TELEPHONE CABLE</v>
          </cell>
          <cell r="E87">
            <v>0</v>
          </cell>
          <cell r="F87">
            <v>7</v>
          </cell>
          <cell r="G87" t="str">
            <v>M.</v>
          </cell>
        </row>
        <row r="88">
          <cell r="C88">
            <v>181</v>
          </cell>
          <cell r="D88" t="str">
            <v>-  50 PRS. - 1.75 MM. FR TELEPHONE CABLE</v>
          </cell>
          <cell r="E88">
            <v>0</v>
          </cell>
          <cell r="F88">
            <v>7</v>
          </cell>
          <cell r="G88" t="str">
            <v>M.</v>
          </cell>
        </row>
        <row r="89">
          <cell r="C89">
            <v>182</v>
          </cell>
          <cell r="D89" t="str">
            <v>-  100 PRS. - 1.75 MM. FR TELEPHONE CABLE</v>
          </cell>
          <cell r="E89">
            <v>0</v>
          </cell>
          <cell r="F89">
            <v>7</v>
          </cell>
          <cell r="G89" t="str">
            <v>M.</v>
          </cell>
        </row>
        <row r="90">
          <cell r="D90" t="str">
            <v>SPACE</v>
          </cell>
        </row>
        <row r="91">
          <cell r="C91">
            <v>2</v>
          </cell>
          <cell r="D91" t="str">
            <v>TC, MDF, PABX AND ACCESSORIES</v>
          </cell>
        </row>
        <row r="92">
          <cell r="C92">
            <v>201</v>
          </cell>
          <cell r="D92" t="str">
            <v>-  TC 10 PRS.</v>
          </cell>
          <cell r="E92">
            <v>655</v>
          </cell>
          <cell r="F92">
            <v>50</v>
          </cell>
          <cell r="G92" t="str">
            <v>M.</v>
          </cell>
        </row>
        <row r="93">
          <cell r="C93">
            <v>202</v>
          </cell>
          <cell r="D93" t="str">
            <v>-  TC 20 PRS.</v>
          </cell>
          <cell r="E93">
            <v>985</v>
          </cell>
          <cell r="F93">
            <v>70</v>
          </cell>
          <cell r="G93" t="str">
            <v>M.</v>
          </cell>
        </row>
        <row r="94">
          <cell r="C94">
            <v>203</v>
          </cell>
          <cell r="D94" t="str">
            <v>-  TC 30 PRS.</v>
          </cell>
          <cell r="E94">
            <v>1300</v>
          </cell>
          <cell r="F94">
            <v>100</v>
          </cell>
          <cell r="G94" t="str">
            <v>M.</v>
          </cell>
        </row>
        <row r="95">
          <cell r="C95">
            <v>204</v>
          </cell>
          <cell r="D95" t="str">
            <v>-  TC 40 PRS.</v>
          </cell>
          <cell r="E95">
            <v>1750</v>
          </cell>
          <cell r="F95">
            <v>125</v>
          </cell>
          <cell r="G95" t="str">
            <v>SET</v>
          </cell>
        </row>
        <row r="96">
          <cell r="C96">
            <v>205</v>
          </cell>
          <cell r="D96" t="str">
            <v>-  TC 50 PRS.</v>
          </cell>
          <cell r="E96">
            <v>2100</v>
          </cell>
          <cell r="F96">
            <v>150</v>
          </cell>
          <cell r="G96" t="str">
            <v>SET</v>
          </cell>
        </row>
        <row r="97">
          <cell r="C97">
            <v>206</v>
          </cell>
          <cell r="D97" t="str">
            <v>-  TC 60 PRS.</v>
          </cell>
          <cell r="E97">
            <v>2400</v>
          </cell>
          <cell r="F97">
            <v>200</v>
          </cell>
          <cell r="G97" t="str">
            <v>M.</v>
          </cell>
        </row>
        <row r="98">
          <cell r="C98">
            <v>207</v>
          </cell>
          <cell r="D98" t="str">
            <v>-  TC 70 PRS.</v>
          </cell>
          <cell r="E98">
            <v>2700</v>
          </cell>
          <cell r="F98">
            <v>250</v>
          </cell>
          <cell r="G98" t="str">
            <v>M.</v>
          </cell>
        </row>
        <row r="99">
          <cell r="C99">
            <v>208</v>
          </cell>
          <cell r="D99" t="str">
            <v>-  TC 80 PRS.</v>
          </cell>
          <cell r="E99">
            <v>3200</v>
          </cell>
          <cell r="F99">
            <v>250</v>
          </cell>
          <cell r="G99" t="str">
            <v>M.</v>
          </cell>
        </row>
        <row r="100">
          <cell r="C100">
            <v>209</v>
          </cell>
          <cell r="D100" t="str">
            <v>-  TC 90 PRS.</v>
          </cell>
          <cell r="E100">
            <v>3500</v>
          </cell>
          <cell r="F100">
            <v>300</v>
          </cell>
          <cell r="G100" t="str">
            <v>M.</v>
          </cell>
        </row>
        <row r="101">
          <cell r="C101">
            <v>210</v>
          </cell>
          <cell r="D101" t="str">
            <v>-  TC 100 PRS.</v>
          </cell>
          <cell r="E101">
            <v>3800</v>
          </cell>
          <cell r="F101">
            <v>300</v>
          </cell>
          <cell r="G101" t="str">
            <v>M.</v>
          </cell>
        </row>
        <row r="102">
          <cell r="C102">
            <v>211</v>
          </cell>
          <cell r="D102" t="str">
            <v>-  MDF 50 PRS.</v>
          </cell>
          <cell r="E102">
            <v>2600</v>
          </cell>
          <cell r="F102">
            <v>500</v>
          </cell>
          <cell r="G102" t="str">
            <v>M.</v>
          </cell>
        </row>
        <row r="103">
          <cell r="C103">
            <v>212</v>
          </cell>
          <cell r="D103" t="str">
            <v>-  MDF 100 PRS.</v>
          </cell>
          <cell r="E103">
            <v>4700</v>
          </cell>
          <cell r="F103">
            <v>900</v>
          </cell>
          <cell r="G103" t="str">
            <v>M.</v>
          </cell>
        </row>
        <row r="104">
          <cell r="C104">
            <v>213</v>
          </cell>
          <cell r="D104" t="str">
            <v>-  MDF 200 PRS.</v>
          </cell>
          <cell r="E104">
            <v>8000</v>
          </cell>
          <cell r="F104">
            <v>1600</v>
          </cell>
          <cell r="G104" t="str">
            <v>M.</v>
          </cell>
        </row>
        <row r="105">
          <cell r="C105">
            <v>214</v>
          </cell>
          <cell r="D105" t="str">
            <v>-  MDF 300 PRS.</v>
          </cell>
          <cell r="E105">
            <v>12500</v>
          </cell>
          <cell r="F105">
            <v>2500</v>
          </cell>
          <cell r="G105" t="str">
            <v>M.</v>
          </cell>
        </row>
        <row r="106">
          <cell r="C106">
            <v>215</v>
          </cell>
          <cell r="D106" t="str">
            <v>-  MDF 400 PRS.</v>
          </cell>
          <cell r="E106">
            <v>16000</v>
          </cell>
          <cell r="F106">
            <v>3200</v>
          </cell>
          <cell r="G106" t="str">
            <v>M.</v>
          </cell>
        </row>
        <row r="107">
          <cell r="C107">
            <v>216</v>
          </cell>
          <cell r="D107" t="str">
            <v>-  MDF 500 PRS.</v>
          </cell>
          <cell r="E107">
            <v>20000</v>
          </cell>
          <cell r="F107">
            <v>4200</v>
          </cell>
          <cell r="G107" t="str">
            <v>M.</v>
          </cell>
        </row>
        <row r="108">
          <cell r="C108">
            <v>217</v>
          </cell>
          <cell r="D108" t="str">
            <v>-  MDF 600 PRS.</v>
          </cell>
          <cell r="E108">
            <v>25000</v>
          </cell>
          <cell r="F108">
            <v>5100</v>
          </cell>
          <cell r="G108" t="str">
            <v>M.</v>
          </cell>
        </row>
        <row r="109">
          <cell r="C109">
            <v>218</v>
          </cell>
          <cell r="D109" t="str">
            <v>-  MDF 700 PRS.</v>
          </cell>
          <cell r="E109">
            <v>28500</v>
          </cell>
          <cell r="F109">
            <v>5800</v>
          </cell>
          <cell r="G109" t="str">
            <v>M.</v>
          </cell>
        </row>
        <row r="110">
          <cell r="C110">
            <v>219</v>
          </cell>
          <cell r="D110" t="str">
            <v>-  MDF 800 PRS.</v>
          </cell>
          <cell r="E110">
            <v>32000</v>
          </cell>
          <cell r="F110">
            <v>6400</v>
          </cell>
          <cell r="G110" t="str">
            <v>M.</v>
          </cell>
        </row>
        <row r="111">
          <cell r="C111">
            <v>220</v>
          </cell>
          <cell r="D111" t="str">
            <v>-  MDF 900 PRS.</v>
          </cell>
          <cell r="E111">
            <v>36000</v>
          </cell>
          <cell r="F111">
            <v>7400</v>
          </cell>
          <cell r="G111" t="str">
            <v>M.</v>
          </cell>
        </row>
        <row r="112">
          <cell r="C112">
            <v>221</v>
          </cell>
          <cell r="D112" t="str">
            <v>-  MDF 1,000 PRS.</v>
          </cell>
          <cell r="E112">
            <v>40000</v>
          </cell>
          <cell r="F112">
            <v>8400</v>
          </cell>
          <cell r="G112" t="str">
            <v>M.</v>
          </cell>
        </row>
        <row r="113">
          <cell r="C113">
            <v>222</v>
          </cell>
          <cell r="D113" t="str">
            <v>-  MDF 1,200 PRS.</v>
          </cell>
          <cell r="E113">
            <v>50000</v>
          </cell>
          <cell r="F113">
            <v>10000</v>
          </cell>
          <cell r="G113" t="str">
            <v>M.</v>
          </cell>
        </row>
        <row r="114">
          <cell r="C114">
            <v>223</v>
          </cell>
          <cell r="D114" t="str">
            <v>-  MDF 1,500 PRS.</v>
          </cell>
          <cell r="E114">
            <v>60500</v>
          </cell>
          <cell r="F114">
            <v>12000</v>
          </cell>
          <cell r="G114" t="str">
            <v>M.</v>
          </cell>
        </row>
        <row r="115">
          <cell r="C115">
            <v>224</v>
          </cell>
          <cell r="D115" t="str">
            <v>-  MDF 2,000 PRS.</v>
          </cell>
          <cell r="E115">
            <v>80000</v>
          </cell>
          <cell r="F115">
            <v>16000</v>
          </cell>
          <cell r="G115" t="str">
            <v>M.</v>
          </cell>
        </row>
        <row r="116">
          <cell r="C116">
            <v>225</v>
          </cell>
          <cell r="D116" t="str">
            <v>-  MDF 2,500 PRS.</v>
          </cell>
          <cell r="E116">
            <v>100000</v>
          </cell>
          <cell r="F116">
            <v>20000</v>
          </cell>
          <cell r="G116" t="str">
            <v>M.</v>
          </cell>
        </row>
        <row r="117">
          <cell r="C117">
            <v>226</v>
          </cell>
          <cell r="D117" t="str">
            <v>-  MDF 3,000 PRS.</v>
          </cell>
          <cell r="E117">
            <v>120000</v>
          </cell>
          <cell r="F117">
            <v>24000</v>
          </cell>
          <cell r="G117" t="str">
            <v>M.</v>
          </cell>
        </row>
        <row r="118">
          <cell r="C118">
            <v>227</v>
          </cell>
          <cell r="D118" t="str">
            <v>-  MDF 3,500 PRS.</v>
          </cell>
          <cell r="E118">
            <v>140000</v>
          </cell>
          <cell r="F118">
            <v>28000</v>
          </cell>
          <cell r="G118" t="str">
            <v>M.</v>
          </cell>
        </row>
        <row r="119">
          <cell r="C119">
            <v>228</v>
          </cell>
          <cell r="D119" t="str">
            <v>-  MDF 4,000 PRS.</v>
          </cell>
          <cell r="E119">
            <v>160000</v>
          </cell>
          <cell r="F119">
            <v>32000</v>
          </cell>
          <cell r="G119" t="str">
            <v>M.</v>
          </cell>
        </row>
        <row r="120">
          <cell r="C120">
            <v>229</v>
          </cell>
          <cell r="D120" t="str">
            <v>-  MDF 4,500 PRS.</v>
          </cell>
          <cell r="E120">
            <v>180000</v>
          </cell>
          <cell r="F120">
            <v>36000</v>
          </cell>
          <cell r="G120" t="str">
            <v>M.</v>
          </cell>
        </row>
        <row r="121">
          <cell r="C121">
            <v>230</v>
          </cell>
          <cell r="D121" t="str">
            <v>-  MDF 5,000 PRS.</v>
          </cell>
          <cell r="E121">
            <v>200000</v>
          </cell>
          <cell r="F121">
            <v>40000</v>
          </cell>
          <cell r="G121" t="str">
            <v>M.</v>
          </cell>
        </row>
        <row r="122">
          <cell r="D122" t="str">
            <v>PABX</v>
          </cell>
        </row>
        <row r="123">
          <cell r="C123">
            <v>231</v>
          </cell>
          <cell r="D123" t="str">
            <v>-  10/40 LINE PABX</v>
          </cell>
          <cell r="E123">
            <v>450000</v>
          </cell>
          <cell r="F123">
            <v>0</v>
          </cell>
          <cell r="G123" t="str">
            <v>M.</v>
          </cell>
        </row>
        <row r="124">
          <cell r="C124">
            <v>232</v>
          </cell>
          <cell r="D124" t="str">
            <v>-  20/80 LINE PABX</v>
          </cell>
          <cell r="E124">
            <v>800000</v>
          </cell>
          <cell r="F124">
            <v>0</v>
          </cell>
          <cell r="G124" t="str">
            <v>M.</v>
          </cell>
        </row>
        <row r="125">
          <cell r="C125">
            <v>233</v>
          </cell>
          <cell r="D125" t="str">
            <v>-  30/120 LINE PABX</v>
          </cell>
          <cell r="E125">
            <v>950000</v>
          </cell>
          <cell r="F125">
            <v>0</v>
          </cell>
          <cell r="G125" t="str">
            <v>M.</v>
          </cell>
        </row>
        <row r="126">
          <cell r="C126">
            <v>234</v>
          </cell>
          <cell r="D126" t="str">
            <v>-  40/1600 LINE PABX</v>
          </cell>
          <cell r="E126">
            <v>1050000</v>
          </cell>
          <cell r="F126">
            <v>0</v>
          </cell>
          <cell r="G126" t="str">
            <v>M.</v>
          </cell>
        </row>
        <row r="127">
          <cell r="C127">
            <v>235</v>
          </cell>
          <cell r="D127" t="str">
            <v>-  50/200 LINE PABX</v>
          </cell>
          <cell r="E127">
            <v>1200000</v>
          </cell>
          <cell r="F127">
            <v>0</v>
          </cell>
          <cell r="G127" t="str">
            <v>M.</v>
          </cell>
        </row>
        <row r="128">
          <cell r="C128">
            <v>236</v>
          </cell>
          <cell r="D128" t="str">
            <v>-  60/240 LINE PABX</v>
          </cell>
          <cell r="E128">
            <v>1250000</v>
          </cell>
          <cell r="F128">
            <v>0</v>
          </cell>
          <cell r="G128" t="str">
            <v>M.</v>
          </cell>
        </row>
        <row r="129">
          <cell r="C129">
            <v>237</v>
          </cell>
          <cell r="D129" t="str">
            <v>-  70/280 LINE PABX</v>
          </cell>
          <cell r="E129">
            <v>1300000</v>
          </cell>
          <cell r="F129">
            <v>0</v>
          </cell>
          <cell r="G129" t="str">
            <v>M.</v>
          </cell>
        </row>
        <row r="130">
          <cell r="C130">
            <v>238</v>
          </cell>
          <cell r="D130" t="str">
            <v>-  80/320 LINE PABX</v>
          </cell>
          <cell r="E130">
            <v>1500000</v>
          </cell>
          <cell r="F130">
            <v>0</v>
          </cell>
          <cell r="G130" t="str">
            <v>M.</v>
          </cell>
        </row>
        <row r="131">
          <cell r="C131">
            <v>239</v>
          </cell>
          <cell r="D131" t="str">
            <v>-  90/360 LINE PABX</v>
          </cell>
          <cell r="E131">
            <v>1700000</v>
          </cell>
          <cell r="F131">
            <v>0</v>
          </cell>
          <cell r="G131" t="str">
            <v>M.</v>
          </cell>
        </row>
        <row r="132">
          <cell r="C132">
            <v>240</v>
          </cell>
          <cell r="D132" t="str">
            <v>-  100/400 LINE PABX</v>
          </cell>
          <cell r="E132">
            <v>1900000</v>
          </cell>
          <cell r="F132">
            <v>0</v>
          </cell>
          <cell r="G132" t="str">
            <v>M.</v>
          </cell>
        </row>
        <row r="133">
          <cell r="D133" t="str">
            <v>SPACE</v>
          </cell>
        </row>
        <row r="134">
          <cell r="C134">
            <v>246</v>
          </cell>
          <cell r="D134" t="str">
            <v>-  10/100 LINE PABX</v>
          </cell>
          <cell r="E134">
            <v>600000</v>
          </cell>
          <cell r="F134">
            <v>0</v>
          </cell>
          <cell r="G134" t="str">
            <v>M.</v>
          </cell>
        </row>
        <row r="135">
          <cell r="C135">
            <v>247</v>
          </cell>
          <cell r="D135" t="str">
            <v>-  20/200 LINE PABX</v>
          </cell>
          <cell r="E135">
            <v>1000000</v>
          </cell>
          <cell r="F135">
            <v>0</v>
          </cell>
          <cell r="G135" t="str">
            <v>M.</v>
          </cell>
        </row>
        <row r="136">
          <cell r="C136">
            <v>248</v>
          </cell>
          <cell r="D136" t="str">
            <v>-  30/300 LINE PABX</v>
          </cell>
          <cell r="E136">
            <v>1250000</v>
          </cell>
          <cell r="F136">
            <v>0</v>
          </cell>
          <cell r="G136" t="str">
            <v>M.</v>
          </cell>
        </row>
        <row r="137">
          <cell r="C137">
            <v>249</v>
          </cell>
          <cell r="D137" t="str">
            <v>-  40/400 LINE PABX</v>
          </cell>
          <cell r="E137">
            <v>1650000</v>
          </cell>
          <cell r="F137">
            <v>0</v>
          </cell>
          <cell r="G137" t="str">
            <v>M.</v>
          </cell>
        </row>
        <row r="138">
          <cell r="C138">
            <v>250</v>
          </cell>
          <cell r="D138" t="str">
            <v>-  50/500 LINE PABX</v>
          </cell>
          <cell r="E138">
            <v>1900000</v>
          </cell>
          <cell r="F138">
            <v>0</v>
          </cell>
          <cell r="G138" t="str">
            <v>M.</v>
          </cell>
        </row>
        <row r="139">
          <cell r="C139">
            <v>251</v>
          </cell>
          <cell r="D139" t="str">
            <v>-  60/600 LINE PABX</v>
          </cell>
          <cell r="E139">
            <v>2100000</v>
          </cell>
          <cell r="F139">
            <v>0</v>
          </cell>
          <cell r="G139" t="str">
            <v>M.</v>
          </cell>
        </row>
        <row r="140">
          <cell r="C140">
            <v>252</v>
          </cell>
          <cell r="D140" t="str">
            <v>-  70/700 LINE PABX</v>
          </cell>
          <cell r="E140">
            <v>2400000</v>
          </cell>
          <cell r="F140">
            <v>0</v>
          </cell>
          <cell r="G140" t="str">
            <v>M.</v>
          </cell>
        </row>
        <row r="141">
          <cell r="C141">
            <v>253</v>
          </cell>
          <cell r="D141" t="str">
            <v>-  80/800 LINE PABX</v>
          </cell>
          <cell r="E141">
            <v>0</v>
          </cell>
          <cell r="F141">
            <v>0</v>
          </cell>
          <cell r="G141" t="str">
            <v>M.</v>
          </cell>
        </row>
        <row r="142">
          <cell r="C142">
            <v>254</v>
          </cell>
          <cell r="D142" t="str">
            <v>-  90/900 LINE PABX</v>
          </cell>
          <cell r="E142">
            <v>0</v>
          </cell>
          <cell r="F142">
            <v>0</v>
          </cell>
          <cell r="G142" t="str">
            <v>M.</v>
          </cell>
        </row>
        <row r="143">
          <cell r="C143">
            <v>255</v>
          </cell>
          <cell r="D143" t="str">
            <v>-  100/1,000 LINE PABX</v>
          </cell>
          <cell r="E143">
            <v>0</v>
          </cell>
          <cell r="F143">
            <v>0</v>
          </cell>
          <cell r="G143" t="str">
            <v>M.</v>
          </cell>
        </row>
        <row r="144">
          <cell r="D144" t="str">
            <v>SPACE</v>
          </cell>
        </row>
        <row r="145">
          <cell r="D145" t="str">
            <v>ACCESSORIES</v>
          </cell>
        </row>
        <row r="146">
          <cell r="C146">
            <v>261</v>
          </cell>
          <cell r="D146" t="str">
            <v>-  LIGHTNING ARRESTER</v>
          </cell>
          <cell r="E146">
            <v>105</v>
          </cell>
          <cell r="F146">
            <v>20</v>
          </cell>
          <cell r="G146" t="str">
            <v>SET</v>
          </cell>
        </row>
        <row r="147">
          <cell r="C147">
            <v>262</v>
          </cell>
          <cell r="D147" t="str">
            <v>-  OPERATER CONSOLE</v>
          </cell>
          <cell r="E147">
            <v>28000</v>
          </cell>
          <cell r="F147">
            <v>0</v>
          </cell>
          <cell r="G147" t="str">
            <v>SET</v>
          </cell>
        </row>
        <row r="148">
          <cell r="C148">
            <v>263</v>
          </cell>
          <cell r="D148" t="str">
            <v>-  TELEPHONE OUTLET (PLASTIC PLATE)</v>
          </cell>
          <cell r="E148">
            <v>160</v>
          </cell>
          <cell r="F148">
            <v>50</v>
          </cell>
          <cell r="G148" t="str">
            <v>SET</v>
          </cell>
        </row>
        <row r="149">
          <cell r="C149">
            <v>264</v>
          </cell>
          <cell r="D149" t="str">
            <v>-  TELEPHONE OUTLET (ALUMINIUM PLATE)</v>
          </cell>
          <cell r="E149">
            <v>190</v>
          </cell>
          <cell r="F149">
            <v>50</v>
          </cell>
          <cell r="G149" t="str">
            <v>SET</v>
          </cell>
        </row>
        <row r="150">
          <cell r="C150">
            <v>265</v>
          </cell>
          <cell r="D150" t="str">
            <v>-  TELEPHONE OUTLET (STAINLESS PLATE)</v>
          </cell>
          <cell r="E150">
            <v>210</v>
          </cell>
          <cell r="F150">
            <v>50</v>
          </cell>
          <cell r="G150" t="str">
            <v>SET</v>
          </cell>
        </row>
        <row r="151">
          <cell r="C151">
            <v>266</v>
          </cell>
          <cell r="D151" t="str">
            <v>-  TELEPHONE OUTLET (ALUMINIUM PLATE, LIVING STYLE)</v>
          </cell>
          <cell r="E151">
            <v>600</v>
          </cell>
          <cell r="F151">
            <v>100</v>
          </cell>
          <cell r="G151" t="str">
            <v>SET</v>
          </cell>
        </row>
        <row r="152">
          <cell r="C152">
            <v>267</v>
          </cell>
          <cell r="D152" t="str">
            <v>-  TELEPHONE OUTLET (CHROMIUM PLATE PLATE, LIVING STYLE)</v>
          </cell>
          <cell r="E152">
            <v>870</v>
          </cell>
          <cell r="F152">
            <v>100</v>
          </cell>
          <cell r="G152" t="str">
            <v>SET</v>
          </cell>
        </row>
        <row r="153">
          <cell r="D153" t="str">
            <v xml:space="preserve">   SPACE</v>
          </cell>
        </row>
        <row r="154">
          <cell r="C154">
            <v>3</v>
          </cell>
          <cell r="D154" t="str">
            <v>TELECOMMUNICATION</v>
          </cell>
        </row>
        <row r="155">
          <cell r="D155" t="str">
            <v>MODULE &amp; ACCESSORIES</v>
          </cell>
        </row>
        <row r="156">
          <cell r="C156">
            <v>301</v>
          </cell>
          <cell r="D156" t="str">
            <v>-  24 PORTS-CAT5 PATCH PANEL</v>
          </cell>
          <cell r="E156">
            <v>5500</v>
          </cell>
          <cell r="F156">
            <v>300</v>
          </cell>
          <cell r="G156" t="str">
            <v>LOT</v>
          </cell>
        </row>
        <row r="157">
          <cell r="C157">
            <v>302</v>
          </cell>
          <cell r="D157" t="str">
            <v>-  32 PORTS-CAT5 PATCH PANEL</v>
          </cell>
          <cell r="E157">
            <v>8500</v>
          </cell>
          <cell r="F157">
            <v>450</v>
          </cell>
          <cell r="G157" t="str">
            <v>LOT</v>
          </cell>
        </row>
        <row r="158">
          <cell r="C158">
            <v>303</v>
          </cell>
          <cell r="D158" t="str">
            <v>-  48 PORTS-CAT5 PATCH PANEL</v>
          </cell>
          <cell r="E158">
            <v>11000</v>
          </cell>
          <cell r="F158">
            <v>600</v>
          </cell>
          <cell r="G158" t="str">
            <v>LOT</v>
          </cell>
        </row>
        <row r="159">
          <cell r="C159">
            <v>304</v>
          </cell>
          <cell r="D159" t="str">
            <v>-  64 PORTS-CAT5 PATCH PANEL</v>
          </cell>
          <cell r="E159">
            <v>16500</v>
          </cell>
          <cell r="F159">
            <v>900</v>
          </cell>
          <cell r="G159" t="str">
            <v>LOT</v>
          </cell>
        </row>
        <row r="160">
          <cell r="C160">
            <v>305</v>
          </cell>
          <cell r="D160" t="str">
            <v>-  96 PORTS-CAT5 PATCH PANEL</v>
          </cell>
          <cell r="E160">
            <v>21000</v>
          </cell>
          <cell r="F160">
            <v>1000</v>
          </cell>
          <cell r="G160" t="str">
            <v>LOT</v>
          </cell>
        </row>
        <row r="161">
          <cell r="D161" t="str">
            <v>SPACE</v>
          </cell>
        </row>
        <row r="162">
          <cell r="C162">
            <v>311</v>
          </cell>
          <cell r="D162" t="str">
            <v>-  1xRJ45 MODULAR JACK</v>
          </cell>
          <cell r="E162">
            <v>280</v>
          </cell>
          <cell r="F162">
            <v>70</v>
          </cell>
          <cell r="G162" t="str">
            <v>SET</v>
          </cell>
        </row>
        <row r="163">
          <cell r="C163">
            <v>312</v>
          </cell>
          <cell r="D163" t="str">
            <v>-  2xRJ45 MODULAR JACK</v>
          </cell>
          <cell r="E163">
            <v>440</v>
          </cell>
          <cell r="F163">
            <v>100</v>
          </cell>
          <cell r="G163" t="str">
            <v>SET</v>
          </cell>
        </row>
        <row r="164">
          <cell r="C164">
            <v>313</v>
          </cell>
          <cell r="D164" t="str">
            <v>-  1xRJ45+1xRJ11 MODULAR JACK</v>
          </cell>
          <cell r="E164">
            <v>350</v>
          </cell>
          <cell r="F164">
            <v>100</v>
          </cell>
          <cell r="G164" t="str">
            <v>SET</v>
          </cell>
        </row>
        <row r="165">
          <cell r="C165">
            <v>314</v>
          </cell>
          <cell r="D165" t="str">
            <v>-  4xRJ45 MODULAR JACK</v>
          </cell>
          <cell r="E165">
            <v>760</v>
          </cell>
          <cell r="F165">
            <v>200</v>
          </cell>
          <cell r="G165" t="str">
            <v>SET</v>
          </cell>
        </row>
        <row r="166">
          <cell r="C166">
            <v>315</v>
          </cell>
          <cell r="D166" t="str">
            <v>-  3xRJ45+1xRJ11 MODULAR JACK</v>
          </cell>
          <cell r="E166">
            <v>670</v>
          </cell>
          <cell r="F166">
            <v>200</v>
          </cell>
          <cell r="G166" t="str">
            <v>SET</v>
          </cell>
        </row>
        <row r="167">
          <cell r="C167">
            <v>316</v>
          </cell>
          <cell r="D167" t="str">
            <v>-  2xRJ45+1xRJ11 MODULAR JACK</v>
          </cell>
          <cell r="E167">
            <v>580</v>
          </cell>
          <cell r="F167">
            <v>200</v>
          </cell>
          <cell r="G167" t="str">
            <v>SET</v>
          </cell>
        </row>
        <row r="168">
          <cell r="C168">
            <v>317</v>
          </cell>
          <cell r="D168" t="str">
            <v>-  6xRJ45 MODULAR JACK</v>
          </cell>
          <cell r="E168">
            <v>1140</v>
          </cell>
          <cell r="F168">
            <v>300</v>
          </cell>
          <cell r="G168" t="str">
            <v>SET</v>
          </cell>
        </row>
        <row r="169">
          <cell r="C169">
            <v>318</v>
          </cell>
          <cell r="D169" t="str">
            <v>-  5xRJ45+1xRJ11 MODULAR JACK</v>
          </cell>
          <cell r="E169">
            <v>1050</v>
          </cell>
          <cell r="F169">
            <v>300</v>
          </cell>
          <cell r="G169" t="str">
            <v>SET</v>
          </cell>
        </row>
        <row r="170">
          <cell r="C170">
            <v>319</v>
          </cell>
          <cell r="D170" t="str">
            <v>-  4xRJ45+2xRJ11 MODULAR JACK</v>
          </cell>
          <cell r="E170">
            <v>960</v>
          </cell>
          <cell r="F170">
            <v>300</v>
          </cell>
          <cell r="G170" t="str">
            <v>SET</v>
          </cell>
        </row>
        <row r="171">
          <cell r="C171">
            <v>320</v>
          </cell>
          <cell r="D171" t="str">
            <v>-  3xRJ45+3xRJ11 MODULAR JACK</v>
          </cell>
          <cell r="E171">
            <v>870</v>
          </cell>
          <cell r="F171">
            <v>300</v>
          </cell>
          <cell r="G171" t="str">
            <v>SET</v>
          </cell>
        </row>
        <row r="172">
          <cell r="C172">
            <v>321</v>
          </cell>
          <cell r="D172" t="str">
            <v>-  2xRJ45+4xRJ11 MODULAR JACK</v>
          </cell>
          <cell r="E172">
            <v>780</v>
          </cell>
          <cell r="F172">
            <v>300</v>
          </cell>
          <cell r="G172" t="str">
            <v>SET</v>
          </cell>
        </row>
        <row r="173">
          <cell r="D173" t="str">
            <v>SPACE</v>
          </cell>
        </row>
        <row r="174">
          <cell r="D174" t="str">
            <v>COMMUNICATION CABLE</v>
          </cell>
        </row>
        <row r="175">
          <cell r="C175">
            <v>326</v>
          </cell>
          <cell r="D175" t="str">
            <v>-  3 PRS-CAT3 UTP</v>
          </cell>
          <cell r="E175">
            <v>9</v>
          </cell>
          <cell r="F175">
            <v>2</v>
          </cell>
          <cell r="G175" t="str">
            <v>M.</v>
          </cell>
        </row>
        <row r="176">
          <cell r="C176">
            <v>327</v>
          </cell>
          <cell r="D176" t="str">
            <v>-  4 PRS-CAT3 UTP</v>
          </cell>
          <cell r="E176">
            <v>10</v>
          </cell>
          <cell r="F176">
            <v>2</v>
          </cell>
          <cell r="G176" t="str">
            <v>M.</v>
          </cell>
        </row>
        <row r="177">
          <cell r="C177">
            <v>328</v>
          </cell>
          <cell r="D177" t="str">
            <v>-  25 PRS-CAT3 UTP</v>
          </cell>
          <cell r="E177">
            <v>55</v>
          </cell>
          <cell r="F177">
            <v>5</v>
          </cell>
          <cell r="G177" t="str">
            <v>M.</v>
          </cell>
        </row>
        <row r="178">
          <cell r="C178">
            <v>329</v>
          </cell>
          <cell r="D178" t="str">
            <v>-  4 PRS-CAT5 UTP</v>
          </cell>
          <cell r="E178">
            <v>20</v>
          </cell>
          <cell r="F178">
            <v>2</v>
          </cell>
          <cell r="G178" t="str">
            <v>M.</v>
          </cell>
        </row>
        <row r="179">
          <cell r="C179">
            <v>330</v>
          </cell>
          <cell r="D179" t="str">
            <v>-  4 PRS-CAT4 STP</v>
          </cell>
          <cell r="E179">
            <v>25</v>
          </cell>
          <cell r="F179">
            <v>2</v>
          </cell>
          <cell r="G179" t="str">
            <v>M.</v>
          </cell>
        </row>
        <row r="180">
          <cell r="C180">
            <v>331</v>
          </cell>
          <cell r="D180" t="str">
            <v>-  15 PRS-CAT5 STP</v>
          </cell>
          <cell r="E180">
            <v>30</v>
          </cell>
          <cell r="F180">
            <v>4</v>
          </cell>
          <cell r="G180" t="str">
            <v>M.</v>
          </cell>
        </row>
        <row r="181">
          <cell r="C181">
            <v>332</v>
          </cell>
          <cell r="D181" t="str">
            <v>-  1/C - 62.5/125 FIBER OPTIC</v>
          </cell>
          <cell r="E181">
            <v>25</v>
          </cell>
          <cell r="F181">
            <v>3</v>
          </cell>
          <cell r="G181" t="str">
            <v>M.</v>
          </cell>
        </row>
        <row r="182">
          <cell r="C182">
            <v>333</v>
          </cell>
          <cell r="D182" t="str">
            <v>-  2/C - 62.5/125 FIBER OPTIC</v>
          </cell>
          <cell r="E182">
            <v>50</v>
          </cell>
          <cell r="F182">
            <v>4</v>
          </cell>
          <cell r="G182" t="str">
            <v>M.</v>
          </cell>
        </row>
        <row r="183">
          <cell r="C183">
            <v>334</v>
          </cell>
          <cell r="D183" t="str">
            <v>-  2/C - 62.5/125 FIBER OPTIC, TIGHT BUFFER</v>
          </cell>
          <cell r="E183">
            <v>61</v>
          </cell>
          <cell r="F183">
            <v>4</v>
          </cell>
          <cell r="G183" t="str">
            <v>M.</v>
          </cell>
        </row>
        <row r="184">
          <cell r="C184">
            <v>335</v>
          </cell>
          <cell r="D184" t="str">
            <v>-  4/C - 62.5/125 FIBER OPTIC, TIGHT BUFFER</v>
          </cell>
          <cell r="E184">
            <v>100</v>
          </cell>
          <cell r="F184">
            <v>6</v>
          </cell>
          <cell r="G184" t="str">
            <v>M.</v>
          </cell>
        </row>
        <row r="185">
          <cell r="C185">
            <v>336</v>
          </cell>
          <cell r="D185" t="str">
            <v>-  6/C - 62.5/125 FIBER OPTIC, TIGHT BUFFER</v>
          </cell>
          <cell r="E185">
            <v>140</v>
          </cell>
          <cell r="F185">
            <v>8</v>
          </cell>
          <cell r="G185" t="str">
            <v>M.</v>
          </cell>
        </row>
        <row r="186">
          <cell r="C186">
            <v>337</v>
          </cell>
          <cell r="D186" t="str">
            <v>-  8/C - 62.5/125 FIBER OPTIC, TIGHT BUFFER</v>
          </cell>
          <cell r="E186">
            <v>186</v>
          </cell>
          <cell r="F186">
            <v>10</v>
          </cell>
          <cell r="G186" t="str">
            <v>M.</v>
          </cell>
        </row>
        <row r="187">
          <cell r="C187">
            <v>338</v>
          </cell>
          <cell r="D187" t="str">
            <v>-  12/C - 62.5/125 FIBER OPTIC, TIGHT BUFFER</v>
          </cell>
          <cell r="E187">
            <v>259</v>
          </cell>
          <cell r="F187">
            <v>15</v>
          </cell>
          <cell r="G187" t="str">
            <v>M.</v>
          </cell>
        </row>
        <row r="188">
          <cell r="C188">
            <v>339</v>
          </cell>
          <cell r="D188" t="str">
            <v>-  18/C - 62.5/125 FIBER OPTIC, TIGHT BUFFER</v>
          </cell>
          <cell r="E188">
            <v>478</v>
          </cell>
          <cell r="F188">
            <v>20</v>
          </cell>
          <cell r="G188" t="str">
            <v>M.</v>
          </cell>
        </row>
        <row r="189">
          <cell r="C189">
            <v>340</v>
          </cell>
          <cell r="D189" t="str">
            <v>-  24/C - 62.5/125 FIBER OPTIC, TIGHT BUFFER</v>
          </cell>
          <cell r="E189">
            <v>637</v>
          </cell>
          <cell r="F189">
            <v>25</v>
          </cell>
          <cell r="G189" t="str">
            <v>M.</v>
          </cell>
        </row>
        <row r="190">
          <cell r="C190">
            <v>341</v>
          </cell>
          <cell r="D190" t="str">
            <v>-  36/C - 62.5/125 FIBER OPTIC, TIGHT BUFFER</v>
          </cell>
          <cell r="E190">
            <v>960</v>
          </cell>
          <cell r="F190">
            <v>30</v>
          </cell>
          <cell r="G190" t="str">
            <v>M.</v>
          </cell>
        </row>
        <row r="191">
          <cell r="C191">
            <v>342</v>
          </cell>
          <cell r="D191" t="str">
            <v>-  2/C - 62.5/125 FIBER OPTIC, LOOSE BUFFER, SINGLE JACKET</v>
          </cell>
          <cell r="E191">
            <v>100</v>
          </cell>
          <cell r="F191">
            <v>10</v>
          </cell>
          <cell r="G191" t="str">
            <v>M.</v>
          </cell>
        </row>
        <row r="192">
          <cell r="C192">
            <v>343</v>
          </cell>
          <cell r="D192" t="str">
            <v>-  4/C - 62.5/125 FIBER OPTIC, LOOSE BUFFER, SINGLE JACKET</v>
          </cell>
          <cell r="E192">
            <v>130</v>
          </cell>
          <cell r="F192">
            <v>13</v>
          </cell>
          <cell r="G192" t="str">
            <v>M.</v>
          </cell>
        </row>
        <row r="193">
          <cell r="C193">
            <v>344</v>
          </cell>
          <cell r="D193" t="str">
            <v>-  6/C - 62.5/125 FIBER OPTIC, LOOSE BUFFER, SINGLE JACKET</v>
          </cell>
          <cell r="E193">
            <v>165</v>
          </cell>
          <cell r="F193">
            <v>16</v>
          </cell>
          <cell r="G193" t="str">
            <v>M.</v>
          </cell>
        </row>
        <row r="194">
          <cell r="C194">
            <v>345</v>
          </cell>
          <cell r="D194" t="str">
            <v>-  8/C - 62.5/125 FIBER OPTIC, LOOSE BUFFER, SINGLE JACKET</v>
          </cell>
          <cell r="E194">
            <v>203</v>
          </cell>
          <cell r="F194">
            <v>20</v>
          </cell>
          <cell r="G194" t="str">
            <v>M.</v>
          </cell>
        </row>
        <row r="195">
          <cell r="C195">
            <v>346</v>
          </cell>
          <cell r="D195" t="str">
            <v>-  10/C - 62.5/125 FIBER OPTIC, LOOSE BUFFER, SINGLE JACKET</v>
          </cell>
          <cell r="E195">
            <v>250</v>
          </cell>
          <cell r="F195">
            <v>25</v>
          </cell>
          <cell r="G195" t="str">
            <v>M.</v>
          </cell>
        </row>
        <row r="196">
          <cell r="C196">
            <v>347</v>
          </cell>
          <cell r="D196" t="str">
            <v>-  12/C - 62.5/125 FIBER OPTIC, LOOSE BUFFER, SINGLE JACKET</v>
          </cell>
          <cell r="E196">
            <v>273</v>
          </cell>
          <cell r="F196">
            <v>27</v>
          </cell>
          <cell r="G196" t="str">
            <v>M.</v>
          </cell>
        </row>
        <row r="197">
          <cell r="C197">
            <v>348</v>
          </cell>
          <cell r="D197" t="str">
            <v>-  18/C - 62.5/125 FIBER OPTIC, LOOSE BUFFER, SINGLE JACKET</v>
          </cell>
          <cell r="E197">
            <v>390</v>
          </cell>
          <cell r="F197">
            <v>35</v>
          </cell>
          <cell r="G197" t="str">
            <v>M.</v>
          </cell>
        </row>
        <row r="198">
          <cell r="C198">
            <v>349</v>
          </cell>
          <cell r="D198" t="str">
            <v>-  24/C - 62.5/125 FIBER OPTIC, LOOSE BUFFER, SINGLE JACKET</v>
          </cell>
          <cell r="E198">
            <v>500</v>
          </cell>
          <cell r="F198">
            <v>40</v>
          </cell>
          <cell r="G198" t="str">
            <v>M.</v>
          </cell>
        </row>
        <row r="199">
          <cell r="C199">
            <v>350</v>
          </cell>
          <cell r="D199" t="str">
            <v>-  36/C - 62.5/125 FIBER OPTIC, LOOSE BUFFER, SINGLE JACKET</v>
          </cell>
          <cell r="E199">
            <v>760</v>
          </cell>
          <cell r="F199">
            <v>55</v>
          </cell>
          <cell r="G199" t="str">
            <v>M.</v>
          </cell>
        </row>
        <row r="200">
          <cell r="C200">
            <v>351</v>
          </cell>
          <cell r="D200" t="str">
            <v>-  48/C - 62.5/125 FIBER OPTIC, LOOSE BUFFER, SINGLE JACKET</v>
          </cell>
          <cell r="E200">
            <v>1005</v>
          </cell>
          <cell r="F200">
            <v>70</v>
          </cell>
          <cell r="G200" t="str">
            <v>M.</v>
          </cell>
        </row>
        <row r="201">
          <cell r="C201">
            <v>352</v>
          </cell>
          <cell r="D201" t="str">
            <v>-  60/C - 62.5/125 FIBER OPTIC, LOOSE BUFFER, SINGLE JACKET</v>
          </cell>
          <cell r="E201">
            <v>1256</v>
          </cell>
          <cell r="F201">
            <v>80</v>
          </cell>
          <cell r="G201" t="str">
            <v>M.</v>
          </cell>
        </row>
        <row r="202">
          <cell r="C202">
            <v>353</v>
          </cell>
          <cell r="D202" t="str">
            <v>-  72/C - 62.5/125 FIBER OPTIC, LOOSE BUFFER, SINGLE JACKET</v>
          </cell>
          <cell r="E202">
            <v>1503</v>
          </cell>
          <cell r="F202">
            <v>90</v>
          </cell>
          <cell r="G202" t="str">
            <v>M.</v>
          </cell>
        </row>
        <row r="203">
          <cell r="C203">
            <v>354</v>
          </cell>
          <cell r="D203" t="str">
            <v>-  2/C - 62.5/125 FIBER OPTIC, LOOSE BUFFER, DOUBLE JACKET</v>
          </cell>
          <cell r="E203">
            <v>105</v>
          </cell>
          <cell r="F203">
            <v>12</v>
          </cell>
          <cell r="G203" t="str">
            <v>M.</v>
          </cell>
        </row>
        <row r="204">
          <cell r="C204">
            <v>355</v>
          </cell>
          <cell r="D204" t="str">
            <v>-  4/C - 62.5/125 FIBER OPTIC, LOOSE BUFFER, DOUBLE JACKET</v>
          </cell>
          <cell r="E204">
            <v>145</v>
          </cell>
          <cell r="F204">
            <v>15</v>
          </cell>
          <cell r="G204" t="str">
            <v>M.</v>
          </cell>
        </row>
        <row r="205">
          <cell r="C205">
            <v>356</v>
          </cell>
          <cell r="D205" t="str">
            <v>-  6/C - 62.5/125 FIBER OPTIC, LOOSE BUFFER, DOUBLE JACKET</v>
          </cell>
          <cell r="E205">
            <v>225</v>
          </cell>
          <cell r="F205">
            <v>18</v>
          </cell>
          <cell r="G205" t="str">
            <v>M.</v>
          </cell>
        </row>
        <row r="206">
          <cell r="C206">
            <v>357</v>
          </cell>
          <cell r="D206" t="str">
            <v>-  8/C - 62.5/125 FIBER OPTIC, LOOSE BUFFER, DOUBLE JACKET</v>
          </cell>
          <cell r="E206">
            <v>230</v>
          </cell>
          <cell r="F206">
            <v>22</v>
          </cell>
          <cell r="G206" t="str">
            <v>M.</v>
          </cell>
        </row>
        <row r="207">
          <cell r="C207">
            <v>358</v>
          </cell>
          <cell r="D207" t="str">
            <v>-  10/C - 62.5/125 FIBER OPTIC, LOOSE BUFFER, DOUBLE JACKET</v>
          </cell>
          <cell r="E207">
            <v>261</v>
          </cell>
          <cell r="F207">
            <v>27</v>
          </cell>
          <cell r="G207" t="str">
            <v>M.</v>
          </cell>
        </row>
        <row r="208">
          <cell r="C208">
            <v>359</v>
          </cell>
          <cell r="D208" t="str">
            <v>-  12/C - 62.5/125 FIBER OPTIC, LOOSE BUFFER, DOUBLE JACKET</v>
          </cell>
          <cell r="E208">
            <v>290</v>
          </cell>
          <cell r="F208">
            <v>30</v>
          </cell>
          <cell r="G208" t="str">
            <v>M.</v>
          </cell>
        </row>
        <row r="209">
          <cell r="C209">
            <v>360</v>
          </cell>
          <cell r="D209" t="str">
            <v>-  18/C - 62.5/125 FIBER OPTIC, LOOSE BUFFER, DOUBLE JACKET</v>
          </cell>
          <cell r="E209">
            <v>402</v>
          </cell>
          <cell r="F209">
            <v>38</v>
          </cell>
          <cell r="G209" t="str">
            <v>M.</v>
          </cell>
        </row>
        <row r="210">
          <cell r="C210">
            <v>361</v>
          </cell>
          <cell r="D210" t="str">
            <v>-  24/C - 62.5/125 FIBER OPTIC, LOOSE BUFFER, DOUBLE JACKET</v>
          </cell>
          <cell r="E210">
            <v>511</v>
          </cell>
          <cell r="F210">
            <v>43</v>
          </cell>
          <cell r="G210" t="str">
            <v>M.</v>
          </cell>
        </row>
        <row r="211">
          <cell r="C211">
            <v>362</v>
          </cell>
          <cell r="D211" t="str">
            <v>-  36/C - 62.5/125 FIBER OPTIC, LOOSE BUFFER, DOUBLE JACKET</v>
          </cell>
          <cell r="E211">
            <v>771</v>
          </cell>
          <cell r="F211">
            <v>58</v>
          </cell>
          <cell r="G211" t="str">
            <v>M.</v>
          </cell>
        </row>
        <row r="212">
          <cell r="C212">
            <v>363</v>
          </cell>
          <cell r="D212" t="str">
            <v>-  48/C - 62.5/125 FIBER OPTIC, LOOSE BUFFER, DOUBLE JACKET</v>
          </cell>
          <cell r="E212">
            <v>1032</v>
          </cell>
          <cell r="F212">
            <v>75</v>
          </cell>
          <cell r="G212" t="str">
            <v>M.</v>
          </cell>
        </row>
        <row r="213">
          <cell r="C213">
            <v>364</v>
          </cell>
          <cell r="D213" t="str">
            <v>-  60/C - 62.5/125 FIBER OPTIC, LOOSE BUFFER, DOUBLE JACKET</v>
          </cell>
          <cell r="E213">
            <v>1312</v>
          </cell>
          <cell r="F213">
            <v>85</v>
          </cell>
          <cell r="G213" t="str">
            <v>M.</v>
          </cell>
        </row>
        <row r="214">
          <cell r="C214">
            <v>365</v>
          </cell>
          <cell r="D214" t="str">
            <v>-  72/C - 62.5/125 FIBER OPTIC, LOOSE BUFFER, DOUBLE JACKET</v>
          </cell>
          <cell r="E214">
            <v>1526</v>
          </cell>
          <cell r="F214">
            <v>95</v>
          </cell>
          <cell r="G214" t="str">
            <v>M.</v>
          </cell>
        </row>
        <row r="215">
          <cell r="C215">
            <v>366</v>
          </cell>
          <cell r="D215" t="str">
            <v>-  2/C - 62.5/125 FIBER OPTIC, LOOSE BUFFER, ARMORED</v>
          </cell>
          <cell r="E215">
            <v>154</v>
          </cell>
          <cell r="F215">
            <v>15</v>
          </cell>
          <cell r="G215" t="str">
            <v>M.</v>
          </cell>
        </row>
        <row r="216">
          <cell r="C216">
            <v>367</v>
          </cell>
          <cell r="D216" t="str">
            <v>-  4/C - 62.5/125 FIBER OPTIC, LOOSE BUFFER, ARMORED</v>
          </cell>
          <cell r="E216">
            <v>187</v>
          </cell>
          <cell r="F216">
            <v>18</v>
          </cell>
          <cell r="G216" t="str">
            <v>M.</v>
          </cell>
        </row>
        <row r="217">
          <cell r="C217">
            <v>368</v>
          </cell>
          <cell r="D217" t="str">
            <v>-  6/C - 62.5/125 FIBER OPTIC, LOOSE BUFFER, ARMORED</v>
          </cell>
          <cell r="E217">
            <v>218</v>
          </cell>
          <cell r="F217">
            <v>21</v>
          </cell>
          <cell r="G217" t="str">
            <v>M.</v>
          </cell>
        </row>
        <row r="218">
          <cell r="C218">
            <v>369</v>
          </cell>
          <cell r="D218" t="str">
            <v>-  8/C - 62.5/125 FIBER OPTIC, LOOSE BUFFER, ARMORED</v>
          </cell>
          <cell r="E218">
            <v>330</v>
          </cell>
          <cell r="F218">
            <v>25</v>
          </cell>
          <cell r="G218" t="str">
            <v>M.</v>
          </cell>
        </row>
        <row r="219">
          <cell r="C219">
            <v>370</v>
          </cell>
          <cell r="D219" t="str">
            <v>-  10/C - 62.5/125 FIBER OPTIC, LOOSE BUFFER, ARMORED</v>
          </cell>
          <cell r="E219">
            <v>414</v>
          </cell>
          <cell r="F219">
            <v>30</v>
          </cell>
          <cell r="G219" t="str">
            <v>M.</v>
          </cell>
        </row>
        <row r="220">
          <cell r="C220">
            <v>371</v>
          </cell>
          <cell r="D220" t="str">
            <v>-  12/C - 62.5/125 FIBER OPTIC, LOOSE BUFFER, ARMORED</v>
          </cell>
          <cell r="E220">
            <v>457</v>
          </cell>
          <cell r="F220">
            <v>33</v>
          </cell>
          <cell r="G220" t="str">
            <v>M.</v>
          </cell>
        </row>
        <row r="221">
          <cell r="C221">
            <v>372</v>
          </cell>
          <cell r="D221" t="str">
            <v>-  18/C - 62.5/125 FIBER OPTIC, LOOSE BUFFER, ARMORED</v>
          </cell>
          <cell r="E221">
            <v>600</v>
          </cell>
          <cell r="F221">
            <v>41</v>
          </cell>
          <cell r="G221" t="str">
            <v>M.</v>
          </cell>
        </row>
        <row r="222">
          <cell r="C222">
            <v>373</v>
          </cell>
          <cell r="D222" t="str">
            <v>-  24/C - 62.5/125 FIBER OPTIC, LOOSE BUFFER, ARMORED</v>
          </cell>
          <cell r="E222">
            <v>716</v>
          </cell>
          <cell r="F222">
            <v>46</v>
          </cell>
          <cell r="G222" t="str">
            <v>M.</v>
          </cell>
        </row>
        <row r="223">
          <cell r="C223">
            <v>374</v>
          </cell>
          <cell r="D223" t="str">
            <v>-  36/C - 62.5/125 FIBER OPTIC, LOOSE BUFFER, ARMORED</v>
          </cell>
          <cell r="E223">
            <v>991</v>
          </cell>
          <cell r="F223">
            <v>51</v>
          </cell>
          <cell r="G223" t="str">
            <v>M.</v>
          </cell>
        </row>
        <row r="224">
          <cell r="C224">
            <v>375</v>
          </cell>
          <cell r="D224" t="str">
            <v>-  48/C - 62.5/125 FIBER OPTIC, LOOSE BUFFER, ARMORED</v>
          </cell>
          <cell r="E224">
            <v>1210</v>
          </cell>
          <cell r="F224">
            <v>80</v>
          </cell>
          <cell r="G224" t="str">
            <v>M.</v>
          </cell>
        </row>
        <row r="225">
          <cell r="C225">
            <v>376</v>
          </cell>
          <cell r="D225" t="str">
            <v>-  60/C - 62.5/125 FIBER OPTIC, LOOSE BUFFER, ARMORED</v>
          </cell>
          <cell r="E225">
            <v>1513</v>
          </cell>
          <cell r="F225">
            <v>90</v>
          </cell>
          <cell r="G225" t="str">
            <v>M.</v>
          </cell>
        </row>
        <row r="226">
          <cell r="C226">
            <v>377</v>
          </cell>
          <cell r="D226" t="str">
            <v>-  72/C - 62.5/125 FIBER OPTIC, LOOSE BUFFER, ARMORED</v>
          </cell>
          <cell r="E226">
            <v>1745</v>
          </cell>
          <cell r="F226">
            <v>100</v>
          </cell>
          <cell r="G226" t="str">
            <v>M.</v>
          </cell>
        </row>
        <row r="227">
          <cell r="D227" t="str">
            <v>SPACE</v>
          </cell>
        </row>
        <row r="228">
          <cell r="C228">
            <v>4</v>
          </cell>
          <cell r="D228" t="str">
            <v>FIRE ALARM SYSTEM</v>
          </cell>
        </row>
        <row r="229">
          <cell r="C229">
            <v>401</v>
          </cell>
          <cell r="D229" t="str">
            <v>-  COMBINATION DETECTOR</v>
          </cell>
          <cell r="E229">
            <v>1200</v>
          </cell>
          <cell r="F229">
            <v>100</v>
          </cell>
          <cell r="G229" t="str">
            <v>EA.</v>
          </cell>
        </row>
        <row r="230">
          <cell r="C230">
            <v>402</v>
          </cell>
          <cell r="D230" t="str">
            <v>-  RATE OR RISE DETECTOR</v>
          </cell>
          <cell r="E230">
            <v>700</v>
          </cell>
          <cell r="F230">
            <v>100</v>
          </cell>
          <cell r="G230" t="str">
            <v>EA.</v>
          </cell>
        </row>
        <row r="231">
          <cell r="C231">
            <v>403</v>
          </cell>
          <cell r="D231" t="str">
            <v>-  FIXED TEMP DETECTOR</v>
          </cell>
          <cell r="E231">
            <v>700</v>
          </cell>
          <cell r="F231">
            <v>100</v>
          </cell>
          <cell r="G231" t="str">
            <v>EA.</v>
          </cell>
        </row>
        <row r="232">
          <cell r="C232">
            <v>404</v>
          </cell>
          <cell r="D232" t="str">
            <v>-  IONIZATION SMOKE DETECTOR</v>
          </cell>
          <cell r="E232">
            <v>2000</v>
          </cell>
          <cell r="F232">
            <v>100</v>
          </cell>
          <cell r="G232" t="str">
            <v>EA.</v>
          </cell>
        </row>
        <row r="233">
          <cell r="C233">
            <v>405</v>
          </cell>
          <cell r="D233" t="str">
            <v>-  PHOTO ELECTRIC SMOKE DETECTOR</v>
          </cell>
          <cell r="E233">
            <v>2500</v>
          </cell>
          <cell r="F233">
            <v>100</v>
          </cell>
          <cell r="G233" t="str">
            <v>EA.</v>
          </cell>
        </row>
        <row r="234">
          <cell r="C234">
            <v>406</v>
          </cell>
          <cell r="D234" t="str">
            <v>-  BEAM SMOKE DETECTOR</v>
          </cell>
          <cell r="E234">
            <v>30000</v>
          </cell>
          <cell r="F234">
            <v>500</v>
          </cell>
          <cell r="G234" t="str">
            <v>EA.</v>
          </cell>
        </row>
        <row r="235">
          <cell r="C235">
            <v>407</v>
          </cell>
          <cell r="D235" t="str">
            <v>-  MANUAL STATION</v>
          </cell>
          <cell r="E235">
            <v>2000</v>
          </cell>
          <cell r="F235">
            <v>100</v>
          </cell>
          <cell r="G235" t="str">
            <v>EA.</v>
          </cell>
        </row>
        <row r="236">
          <cell r="C236">
            <v>408</v>
          </cell>
          <cell r="D236" t="str">
            <v>-  MANUAL STATION W./KEY OPERATE</v>
          </cell>
          <cell r="E236">
            <v>2500</v>
          </cell>
          <cell r="F236">
            <v>100</v>
          </cell>
          <cell r="G236" t="str">
            <v>EA.</v>
          </cell>
        </row>
        <row r="237">
          <cell r="C237">
            <v>409</v>
          </cell>
          <cell r="D237" t="str">
            <v>-  TELEPHONE STATION</v>
          </cell>
          <cell r="E237">
            <v>400</v>
          </cell>
          <cell r="F237">
            <v>100</v>
          </cell>
          <cell r="G237" t="str">
            <v>EA.</v>
          </cell>
        </row>
        <row r="238">
          <cell r="C238">
            <v>410</v>
          </cell>
          <cell r="D238" t="str">
            <v>-  6" ELECTRIC BELL</v>
          </cell>
          <cell r="E238">
            <v>2200</v>
          </cell>
          <cell r="F238">
            <v>100</v>
          </cell>
          <cell r="G238" t="str">
            <v>EA.</v>
          </cell>
        </row>
        <row r="239">
          <cell r="C239">
            <v>411</v>
          </cell>
          <cell r="D239" t="str">
            <v>-  STROBE LIGHT</v>
          </cell>
          <cell r="E239">
            <v>3000</v>
          </cell>
          <cell r="F239">
            <v>100</v>
          </cell>
          <cell r="G239" t="str">
            <v>EA.</v>
          </cell>
        </row>
        <row r="240">
          <cell r="C240">
            <v>412</v>
          </cell>
          <cell r="D240" t="str">
            <v>-  STROBE LIGHT W./SPEAKER</v>
          </cell>
          <cell r="E240">
            <v>5500</v>
          </cell>
          <cell r="F240">
            <v>100</v>
          </cell>
          <cell r="G240" t="str">
            <v>EA.</v>
          </cell>
        </row>
        <row r="241">
          <cell r="D241" t="str">
            <v>SPACE</v>
          </cell>
        </row>
        <row r="242">
          <cell r="C242">
            <v>421</v>
          </cell>
          <cell r="D242" t="str">
            <v>-  16 ZONE TELEPHONE MODULE</v>
          </cell>
          <cell r="E242">
            <v>100000</v>
          </cell>
          <cell r="F242">
            <v>5000</v>
          </cell>
          <cell r="G242" t="str">
            <v>SET</v>
          </cell>
        </row>
        <row r="243">
          <cell r="C243">
            <v>422</v>
          </cell>
          <cell r="D243" t="str">
            <v>-  2 LOOP MULTIPLEX FCP</v>
          </cell>
          <cell r="E243">
            <v>150000</v>
          </cell>
          <cell r="F243">
            <v>20000</v>
          </cell>
          <cell r="G243" t="str">
            <v>SET</v>
          </cell>
        </row>
        <row r="244">
          <cell r="C244">
            <v>423</v>
          </cell>
          <cell r="D244" t="str">
            <v>-  10 LOOP MULTIPLEX FCP</v>
          </cell>
          <cell r="E244">
            <v>400000</v>
          </cell>
          <cell r="F244">
            <v>40000</v>
          </cell>
          <cell r="G244" t="str">
            <v>SET</v>
          </cell>
        </row>
        <row r="245">
          <cell r="C245">
            <v>424</v>
          </cell>
          <cell r="D245" t="str">
            <v>-  8 ZONE HARD-WIRE FCP</v>
          </cell>
          <cell r="E245">
            <v>50000</v>
          </cell>
          <cell r="F245">
            <v>5000</v>
          </cell>
          <cell r="G245" t="str">
            <v>SET</v>
          </cell>
        </row>
        <row r="246">
          <cell r="C246">
            <v>425</v>
          </cell>
          <cell r="D246" t="str">
            <v>-  12 ZONE HARD-WIRE FCP</v>
          </cell>
          <cell r="E246">
            <v>70000</v>
          </cell>
          <cell r="F246">
            <v>8000</v>
          </cell>
          <cell r="G246" t="str">
            <v>SET</v>
          </cell>
        </row>
        <row r="247">
          <cell r="C247">
            <v>426</v>
          </cell>
          <cell r="D247" t="str">
            <v>-  36 ZONE HARD-WIRE FCP</v>
          </cell>
          <cell r="E247">
            <v>105000</v>
          </cell>
          <cell r="F247">
            <v>15000</v>
          </cell>
          <cell r="G247" t="str">
            <v>SET</v>
          </cell>
        </row>
        <row r="248">
          <cell r="C248">
            <v>427</v>
          </cell>
          <cell r="D248" t="str">
            <v>-  52 ZONE HARD-WIRE FCP</v>
          </cell>
          <cell r="E248">
            <v>300000</v>
          </cell>
          <cell r="F248">
            <v>30000</v>
          </cell>
          <cell r="G248" t="str">
            <v>SET</v>
          </cell>
        </row>
        <row r="249">
          <cell r="D249" t="str">
            <v>SPACE</v>
          </cell>
        </row>
        <row r="250">
          <cell r="C250">
            <v>5</v>
          </cell>
          <cell r="D250" t="str">
            <v>BURGLAR ALARM</v>
          </cell>
        </row>
        <row r="251">
          <cell r="C251">
            <v>501</v>
          </cell>
          <cell r="D251" t="str">
            <v>-  16 ZONE BURGLAR ALARM CONTROL CENTER</v>
          </cell>
          <cell r="E251">
            <v>23000</v>
          </cell>
          <cell r="F251">
            <v>2000</v>
          </cell>
          <cell r="G251" t="str">
            <v>SET</v>
          </cell>
        </row>
        <row r="252">
          <cell r="C252">
            <v>502</v>
          </cell>
          <cell r="D252" t="str">
            <v>-  32 ZONE BURGLAR ALARM CONTROL CENTER</v>
          </cell>
          <cell r="E252">
            <v>32000</v>
          </cell>
          <cell r="F252">
            <v>3000</v>
          </cell>
          <cell r="G252" t="str">
            <v>SET</v>
          </cell>
        </row>
        <row r="253">
          <cell r="C253">
            <v>503</v>
          </cell>
          <cell r="D253" t="str">
            <v>-  6  ZONE BURGLAR ALARM</v>
          </cell>
          <cell r="E253">
            <v>12600</v>
          </cell>
          <cell r="F253">
            <v>1000</v>
          </cell>
          <cell r="G253" t="str">
            <v>SET</v>
          </cell>
        </row>
        <row r="254">
          <cell r="C254">
            <v>504</v>
          </cell>
          <cell r="D254" t="str">
            <v>-  16 ZONE BURGLAR ALARM</v>
          </cell>
          <cell r="E254">
            <v>17000</v>
          </cell>
          <cell r="F254">
            <v>1500</v>
          </cell>
          <cell r="G254" t="str">
            <v>SET</v>
          </cell>
        </row>
        <row r="255">
          <cell r="C255">
            <v>505</v>
          </cell>
          <cell r="D255" t="str">
            <v>-  INFRARED MOTION DETECTOR</v>
          </cell>
          <cell r="E255">
            <v>4250</v>
          </cell>
          <cell r="F255">
            <v>200</v>
          </cell>
          <cell r="G255" t="str">
            <v>EA.</v>
          </cell>
        </row>
        <row r="256">
          <cell r="C256">
            <v>506</v>
          </cell>
          <cell r="D256" t="str">
            <v>-  DUAL MODE MOTION DETECTOR</v>
          </cell>
          <cell r="E256">
            <v>9500</v>
          </cell>
          <cell r="F256">
            <v>500</v>
          </cell>
          <cell r="G256" t="str">
            <v>EA.</v>
          </cell>
        </row>
        <row r="257">
          <cell r="C257">
            <v>507</v>
          </cell>
          <cell r="D257" t="str">
            <v>-  DUAL BEAM MOTION DETECTOR</v>
          </cell>
          <cell r="E257">
            <v>35000</v>
          </cell>
          <cell r="F257">
            <v>500</v>
          </cell>
          <cell r="G257" t="str">
            <v>EA.</v>
          </cell>
        </row>
        <row r="258">
          <cell r="C258">
            <v>508</v>
          </cell>
          <cell r="D258" t="str">
            <v>-  DUAL BEAM MOTION DETECTOR</v>
          </cell>
          <cell r="E258">
            <v>23000</v>
          </cell>
          <cell r="F258">
            <v>500</v>
          </cell>
          <cell r="G258" t="str">
            <v>EA.</v>
          </cell>
        </row>
        <row r="259">
          <cell r="C259">
            <v>509</v>
          </cell>
          <cell r="D259" t="str">
            <v>-  BRAKE GLASS DETECTOR</v>
          </cell>
          <cell r="E259">
            <v>7200</v>
          </cell>
          <cell r="F259">
            <v>200</v>
          </cell>
          <cell r="G259" t="str">
            <v>EA.</v>
          </cell>
        </row>
        <row r="260">
          <cell r="C260">
            <v>510</v>
          </cell>
          <cell r="D260" t="str">
            <v>-  MAGNETIC CONTACTOR</v>
          </cell>
          <cell r="E260">
            <v>580</v>
          </cell>
          <cell r="F260">
            <v>300</v>
          </cell>
          <cell r="G260" t="str">
            <v>EA.</v>
          </cell>
        </row>
        <row r="261">
          <cell r="C261">
            <v>511</v>
          </cell>
          <cell r="D261" t="str">
            <v>-  INITIATING PUSH DUTION</v>
          </cell>
          <cell r="E261">
            <v>710</v>
          </cell>
          <cell r="F261">
            <v>100</v>
          </cell>
          <cell r="G261" t="str">
            <v>EA.</v>
          </cell>
        </row>
        <row r="262">
          <cell r="C262">
            <v>512</v>
          </cell>
          <cell r="D262" t="str">
            <v>-  KEY PAD 8 ZONE</v>
          </cell>
          <cell r="E262">
            <v>4500</v>
          </cell>
          <cell r="F262">
            <v>100</v>
          </cell>
          <cell r="G262" t="str">
            <v>EA.</v>
          </cell>
        </row>
        <row r="263">
          <cell r="C263">
            <v>513</v>
          </cell>
          <cell r="D263" t="str">
            <v>-  KEY PAD 16 ZONE</v>
          </cell>
          <cell r="E263">
            <v>6200</v>
          </cell>
          <cell r="F263">
            <v>200</v>
          </cell>
          <cell r="G263" t="str">
            <v>EA.</v>
          </cell>
        </row>
        <row r="264">
          <cell r="C264">
            <v>514</v>
          </cell>
          <cell r="D264" t="str">
            <v>-  KEY PAD 16 ZONE</v>
          </cell>
          <cell r="E264">
            <v>19000</v>
          </cell>
          <cell r="F264">
            <v>200</v>
          </cell>
          <cell r="G264" t="str">
            <v>EA.</v>
          </cell>
        </row>
        <row r="265">
          <cell r="C265">
            <v>515</v>
          </cell>
          <cell r="D265" t="str">
            <v>-  KEY CARD ACCESS</v>
          </cell>
          <cell r="E265">
            <v>15000</v>
          </cell>
          <cell r="F265">
            <v>200</v>
          </cell>
          <cell r="G265" t="str">
            <v>EA.</v>
          </cell>
        </row>
      </sheetData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EE (2)"/>
      <sheetName val="TU DORM _EE (1)"/>
      <sheetName val="TU DORM _EE (2)"/>
      <sheetName val="EE PRICE"/>
      <sheetName val="CABLE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ทำนบดิน"/>
      <sheetName val="ท่อส่งน้ำเข้านา "/>
      <sheetName val="สะพานน้ำ"/>
      <sheetName val="ท่อส่งน้ำ"/>
      <sheetName val="รางริน"/>
      <sheetName val="ท่อแยก"/>
      <sheetName val="ทางระบายน้ำล้น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  <sheetName val="สรุป"/>
      <sheetName val="sales3level"/>
      <sheetName val="รวมราคาทั้งสิ้น"/>
      <sheetName val="boq"/>
      <sheetName val="SAN REDUCED 1"/>
      <sheetName val="LITF"/>
      <sheetName val="FR"/>
      <sheetName val="SH-F"/>
      <sheetName val="CashFlow"/>
      <sheetName val="ราคาต่ำสุด-721"/>
      <sheetName val="EE PRICE"/>
      <sheetName val="FS"/>
      <sheetName val="GEN SA"/>
      <sheetName val="Sch_1"/>
      <sheetName val="Sch_2"/>
      <sheetName val="Sch_3"/>
      <sheetName val="Sch_4"/>
      <sheetName val="SCHEDULE_6"/>
      <sheetName val="SCHEDULE_4"/>
      <sheetName val="SUM. ID (FITOUT)"/>
      <sheetName val="Preliminary"/>
      <sheetName val="1) LIFT LOBBY"/>
      <sheetName val="2) GENERAL LOUNGE"/>
      <sheetName val="3) UNISEX "/>
      <sheetName val="4) Male&amp;Female Bathroom"/>
      <sheetName val="Sheet1"/>
      <sheetName val="เตรียมการและบริหารโครงการ"/>
      <sheetName val="stair"/>
      <sheetName val="footing"/>
      <sheetName val="DETAIL"/>
      <sheetName val="ประมาณการประตูหน้าต่าง "/>
      <sheetName val="งานบริหารโครงสร้างและดำเนินการ"/>
      <sheetName val="sheetNO"/>
      <sheetName val="Boq(1)"/>
      <sheetName val="Cal Fto"/>
      <sheetName val="Hauling"/>
      <sheetName val="Back Up"/>
      <sheetName val="SUMMARY"/>
      <sheetName val="1) SUM-ID FIT OUT GUESTROOM"/>
      <sheetName val="1) 1BR (47 Sq.m)"/>
      <sheetName val="5) 2BR (87 Sq.m)"/>
      <sheetName val="9) 2BR (114 Sq.m)"/>
      <sheetName val="2) SUM-ID FIT OUT PUBLIC AREA"/>
      <sheetName val="3) BUILT-IN_GUESTROOM"/>
      <sheetName val="4) LOOSE FURNITURE - PUBLIC"/>
      <sheetName val="5) CURTAIN - PUBLIC"/>
      <sheetName val="7) DECORATIVE LIGHTING - PUBLIC"/>
      <sheetName val="8) RUG - PUBLIC"/>
      <sheetName val="VANITY_GUESTROOM"/>
      <sheetName val="BASIN_GUESTROOM"/>
      <sheetName val="covere"/>
      <sheetName val="PRICE LIST"/>
      <sheetName val="SH-A"/>
      <sheetName val="Spread"/>
      <sheetName val="Data"/>
      <sheetName val="Exec Summary"/>
      <sheetName val="Sensitivities"/>
      <sheetName val="Discounted Cash Flow"/>
      <sheetName val="งานทาง"/>
      <sheetName val="งานสะพาน"/>
      <sheetName val="#REF"/>
      <sheetName val="CAL"/>
      <sheetName val="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"/>
      <sheetName val="cctmst"/>
      <sheetName val="งานเพิ่ม-ลด (2)"/>
      <sheetName val="Cost (LSI)"/>
      <sheetName val="Cost (KTM)"/>
      <sheetName val="Cost (BP)"/>
      <sheetName val="สรุป เพิ่ม-ลด (2)"/>
      <sheetName val="Price"/>
      <sheetName val="KTM"/>
      <sheetName val="Claim"/>
      <sheetName val="Cost Remain ( RK)"/>
      <sheetName val="List"/>
    </sheetNames>
    <sheetDataSet>
      <sheetData sheetId="0">
        <row r="14">
          <cell r="M14">
            <v>739966.12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Z"/>
      <sheetName val="AA"/>
      <sheetName val="Cash1"/>
      <sheetName val="Cash2"/>
      <sheetName val="Cash_Sum"/>
      <sheetName val="Scope"/>
      <sheetName val="산근"/>
      <sheetName val="대비표"/>
      <sheetName val="환산표"/>
      <sheetName val="Qo-1585"/>
      <sheetName val="TTL"/>
      <sheetName val="Utility and Fire flange"/>
      <sheetName val="jobhist"/>
      <sheetName val="현장관리비"/>
      <sheetName val="실행내역"/>
      <sheetName val="Activity(new)"/>
      <sheetName val="EQU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79">
          <cell r="T179">
            <v>205</v>
          </cell>
          <cell r="U179">
            <v>218</v>
          </cell>
          <cell r="V179">
            <v>302</v>
          </cell>
          <cell r="W179">
            <v>419</v>
          </cell>
          <cell r="X179">
            <v>433</v>
          </cell>
          <cell r="Y179">
            <v>430</v>
          </cell>
          <cell r="Z179">
            <v>494</v>
          </cell>
          <cell r="AA179">
            <v>520</v>
          </cell>
          <cell r="AB179">
            <v>522</v>
          </cell>
          <cell r="AC179">
            <v>508</v>
          </cell>
          <cell r="AD179">
            <v>581</v>
          </cell>
          <cell r="AE179">
            <v>524</v>
          </cell>
          <cell r="AF179">
            <v>526</v>
          </cell>
          <cell r="AG179">
            <v>502</v>
          </cell>
          <cell r="AH179">
            <v>248</v>
          </cell>
        </row>
        <row r="180">
          <cell r="T180">
            <v>205</v>
          </cell>
          <cell r="U180">
            <v>423</v>
          </cell>
          <cell r="V180">
            <v>725</v>
          </cell>
          <cell r="W180">
            <v>1144</v>
          </cell>
          <cell r="X180">
            <v>1577</v>
          </cell>
          <cell r="Y180">
            <v>2007</v>
          </cell>
          <cell r="Z180">
            <v>2501</v>
          </cell>
          <cell r="AA180">
            <v>3021</v>
          </cell>
          <cell r="AB180">
            <v>3543</v>
          </cell>
          <cell r="AC180">
            <v>4051</v>
          </cell>
          <cell r="AD180">
            <v>4632</v>
          </cell>
          <cell r="AE180">
            <v>5156</v>
          </cell>
          <cell r="AF180">
            <v>5682</v>
          </cell>
          <cell r="AG180">
            <v>6184</v>
          </cell>
          <cell r="AH180">
            <v>6432</v>
          </cell>
        </row>
      </sheetData>
      <sheetData sheetId="25" refreshError="1"/>
      <sheetData sheetId="26" refreshError="1"/>
      <sheetData sheetId="27" refreshError="1">
        <row r="16">
          <cell r="G16">
            <v>3100889.7360623879</v>
          </cell>
          <cell r="J16">
            <v>-3100889.7360623879</v>
          </cell>
          <cell r="K16">
            <v>-3100889.7360623879</v>
          </cell>
        </row>
        <row r="17">
          <cell r="G17">
            <v>934385.75607295427</v>
          </cell>
          <cell r="J17">
            <v>3270260.8906708667</v>
          </cell>
          <cell r="K17">
            <v>169371.15460847877</v>
          </cell>
        </row>
        <row r="18">
          <cell r="G18">
            <v>944284.9960087979</v>
          </cell>
          <cell r="J18">
            <v>-441747.35457777925</v>
          </cell>
          <cell r="K18">
            <v>-272376.19996930048</v>
          </cell>
        </row>
        <row r="19">
          <cell r="G19">
            <v>1100235.2378667907</v>
          </cell>
          <cell r="J19">
            <v>-565829.35575965873</v>
          </cell>
          <cell r="K19">
            <v>-838205.55572895915</v>
          </cell>
        </row>
        <row r="20">
          <cell r="G20">
            <v>1079751.2161132174</v>
          </cell>
          <cell r="J20">
            <v>-339427.47117581428</v>
          </cell>
          <cell r="K20">
            <v>-1177633.0269047734</v>
          </cell>
        </row>
        <row r="21">
          <cell r="G21">
            <v>1123783.6778401346</v>
          </cell>
          <cell r="J21">
            <v>-96645.766817710944</v>
          </cell>
          <cell r="K21">
            <v>-1274278.7937224843</v>
          </cell>
        </row>
        <row r="22">
          <cell r="G22">
            <v>1105143.8836787788</v>
          </cell>
          <cell r="J22">
            <v>-43686.328851310071</v>
          </cell>
          <cell r="K22">
            <v>-1317965.1225737943</v>
          </cell>
        </row>
        <row r="23">
          <cell r="G23">
            <v>1211873.7212221269</v>
          </cell>
          <cell r="J23">
            <v>-157770.37578145368</v>
          </cell>
          <cell r="K23">
            <v>-1475735.498355248</v>
          </cell>
        </row>
        <row r="24">
          <cell r="G24">
            <v>1242897.4469518734</v>
          </cell>
          <cell r="J24">
            <v>-31904.301259564934</v>
          </cell>
          <cell r="K24">
            <v>-1507639.7996148129</v>
          </cell>
        </row>
        <row r="25">
          <cell r="G25">
            <v>1242388.6634660121</v>
          </cell>
          <cell r="J25">
            <v>32340.963578523137</v>
          </cell>
          <cell r="K25">
            <v>-1475298.8360362898</v>
          </cell>
        </row>
        <row r="26">
          <cell r="G26">
            <v>1173097.4003922935</v>
          </cell>
          <cell r="J26">
            <v>106535.03291010531</v>
          </cell>
          <cell r="K26">
            <v>-1368763.8031261845</v>
          </cell>
        </row>
        <row r="27">
          <cell r="G27">
            <v>1246958.3770815907</v>
          </cell>
          <cell r="J27">
            <v>-1645.5875842371024</v>
          </cell>
          <cell r="K27">
            <v>-1370409.3907104216</v>
          </cell>
        </row>
        <row r="28">
          <cell r="G28">
            <v>1129849.8697283007</v>
          </cell>
          <cell r="J28">
            <v>294415.34818107402</v>
          </cell>
          <cell r="K28">
            <v>-1075994.0425293476</v>
          </cell>
        </row>
        <row r="29">
          <cell r="G29">
            <v>1362669.9593027527</v>
          </cell>
          <cell r="J29">
            <v>-78134.719742490212</v>
          </cell>
          <cell r="K29">
            <v>-1154128.7622718378</v>
          </cell>
        </row>
        <row r="30">
          <cell r="G30">
            <v>1257111.2537174637</v>
          </cell>
          <cell r="J30">
            <v>32326.792100662133</v>
          </cell>
          <cell r="K30">
            <v>-1121801.9701711757</v>
          </cell>
        </row>
        <row r="31">
          <cell r="G31">
            <v>766806.14375081041</v>
          </cell>
          <cell r="J31">
            <v>463798.22697295237</v>
          </cell>
          <cell r="K31">
            <v>-658003.7431982233</v>
          </cell>
        </row>
        <row r="32">
          <cell r="J32">
            <v>607947.97597508598</v>
          </cell>
          <cell r="K32">
            <v>-50055.767223137314</v>
          </cell>
        </row>
        <row r="33">
          <cell r="J33">
            <v>0</v>
          </cell>
          <cell r="K33">
            <v>-50055.767223137314</v>
          </cell>
        </row>
        <row r="34">
          <cell r="J34">
            <v>0</v>
          </cell>
          <cell r="K34">
            <v>-50055.767223137314</v>
          </cell>
        </row>
        <row r="35">
          <cell r="J35">
            <v>1051161.6616859552</v>
          </cell>
          <cell r="K35">
            <v>1001105.8944628179</v>
          </cell>
        </row>
        <row r="36">
          <cell r="J36">
            <v>0</v>
          </cell>
          <cell r="K36">
            <v>1001105.8944628179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EE (2)"/>
      <sheetName val="TU DORM _EE (1)"/>
      <sheetName val="TU DORM _EE (2)"/>
      <sheetName val="EE PRICE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ahoma"/>
        <a:ea typeface="Tahoma"/>
        <a:cs typeface="Tahoma"/>
      </a:majorFont>
      <a:minorFont>
        <a:latin typeface="Tahoma"/>
        <a:ea typeface="Tahoma"/>
        <a:cs typeface="Taho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976"/>
  <sheetViews>
    <sheetView tabSelected="1" workbookViewId="0">
      <selection activeCell="B25" sqref="B25"/>
    </sheetView>
  </sheetViews>
  <sheetFormatPr defaultColWidth="12.58203125" defaultRowHeight="15" customHeight="1" x14ac:dyDescent="0.7"/>
  <cols>
    <col min="1" max="1" width="6.58203125" style="18" customWidth="1"/>
    <col min="2" max="2" width="24.08203125" style="18" customWidth="1"/>
    <col min="3" max="3" width="6.58203125" style="18" customWidth="1"/>
    <col min="4" max="4" width="29" style="18" customWidth="1"/>
    <col min="5" max="5" width="25" style="18" customWidth="1"/>
    <col min="6" max="6" width="22.5" style="18" customWidth="1"/>
    <col min="7" max="8" width="8.75" style="18" customWidth="1"/>
    <col min="9" max="9" width="16" style="18" customWidth="1"/>
    <col min="10" max="26" width="8.75" style="18" customWidth="1"/>
    <col min="27" max="16384" width="12.58203125" style="18"/>
  </cols>
  <sheetData>
    <row r="1" spans="1:9" ht="21" customHeight="1" x14ac:dyDescent="0.7">
      <c r="B1" s="19"/>
      <c r="F1" s="20" t="s">
        <v>0</v>
      </c>
    </row>
    <row r="2" spans="1:9" ht="24" customHeight="1" x14ac:dyDescent="0.7">
      <c r="A2" s="803" t="s">
        <v>1</v>
      </c>
      <c r="B2" s="801"/>
      <c r="C2" s="801"/>
      <c r="D2" s="801"/>
      <c r="E2" s="801"/>
      <c r="F2" s="801"/>
    </row>
    <row r="3" spans="1:9" ht="24" customHeight="1" x14ac:dyDescent="0.7">
      <c r="A3" s="22" t="s">
        <v>2</v>
      </c>
      <c r="B3" s="23"/>
      <c r="C3" s="24" t="s">
        <v>3</v>
      </c>
      <c r="D3" s="23"/>
      <c r="E3" s="25"/>
      <c r="F3" s="22" t="s">
        <v>4</v>
      </c>
      <c r="I3" s="26"/>
    </row>
    <row r="4" spans="1:9" ht="24" customHeight="1" x14ac:dyDescent="0.7">
      <c r="A4" s="27" t="s">
        <v>560</v>
      </c>
      <c r="B4" s="28"/>
      <c r="C4" s="23" t="s">
        <v>5</v>
      </c>
      <c r="D4" s="23"/>
      <c r="E4" s="23"/>
      <c r="F4" s="23"/>
    </row>
    <row r="5" spans="1:9" ht="21.75" customHeight="1" x14ac:dyDescent="0.7">
      <c r="A5" s="27" t="s">
        <v>6</v>
      </c>
      <c r="B5" s="28"/>
      <c r="C5" s="23" t="s">
        <v>7</v>
      </c>
      <c r="D5" s="23"/>
      <c r="E5" s="23"/>
      <c r="F5" s="23"/>
    </row>
    <row r="6" spans="1:9" ht="21.75" customHeight="1" x14ac:dyDescent="0.7">
      <c r="A6" s="27" t="s">
        <v>8</v>
      </c>
      <c r="B6" s="28"/>
      <c r="C6" s="27"/>
      <c r="D6" s="23"/>
      <c r="E6" s="23"/>
      <c r="F6" s="23"/>
    </row>
    <row r="7" spans="1:9" ht="21.75" customHeight="1" x14ac:dyDescent="0.7">
      <c r="A7" s="27" t="s">
        <v>9</v>
      </c>
      <c r="B7" s="28"/>
      <c r="C7" s="27"/>
      <c r="D7" s="23" t="s">
        <v>10</v>
      </c>
      <c r="E7" s="23" t="s">
        <v>11</v>
      </c>
      <c r="F7" s="23"/>
    </row>
    <row r="8" spans="1:9" ht="21.75" customHeight="1" x14ac:dyDescent="0.7">
      <c r="A8" s="27" t="s">
        <v>12</v>
      </c>
      <c r="B8" s="28"/>
      <c r="C8" s="27"/>
      <c r="D8" s="23" t="s">
        <v>562</v>
      </c>
      <c r="E8" s="23"/>
      <c r="F8" s="25" t="s">
        <v>13</v>
      </c>
    </row>
    <row r="9" spans="1:9" ht="15.75" customHeight="1" x14ac:dyDescent="0.7">
      <c r="A9" s="29"/>
      <c r="B9" s="30"/>
      <c r="C9" s="29"/>
      <c r="D9" s="31"/>
      <c r="E9" s="29"/>
      <c r="F9" s="32"/>
    </row>
    <row r="10" spans="1:9" ht="15.75" customHeight="1" x14ac:dyDescent="0.7">
      <c r="A10" s="804" t="s">
        <v>14</v>
      </c>
      <c r="B10" s="806" t="s">
        <v>15</v>
      </c>
      <c r="C10" s="807"/>
      <c r="D10" s="808"/>
      <c r="E10" s="804" t="s">
        <v>16</v>
      </c>
      <c r="F10" s="804" t="s">
        <v>17</v>
      </c>
    </row>
    <row r="11" spans="1:9" ht="15.75" customHeight="1" x14ac:dyDescent="0.7">
      <c r="A11" s="805"/>
      <c r="B11" s="809"/>
      <c r="C11" s="810"/>
      <c r="D11" s="811"/>
      <c r="E11" s="805"/>
      <c r="F11" s="805"/>
    </row>
    <row r="12" spans="1:9" ht="23.25" customHeight="1" x14ac:dyDescent="0.7">
      <c r="A12" s="33">
        <v>1</v>
      </c>
      <c r="B12" s="34" t="s">
        <v>18</v>
      </c>
      <c r="C12" s="35"/>
      <c r="D12" s="36"/>
      <c r="E12" s="37">
        <f>'ปร.5(ก)'!F43</f>
        <v>0</v>
      </c>
      <c r="F12" s="38"/>
    </row>
    <row r="13" spans="1:9" ht="23.25" customHeight="1" x14ac:dyDescent="0.7">
      <c r="A13" s="39">
        <v>2</v>
      </c>
      <c r="B13" s="40" t="s">
        <v>19</v>
      </c>
      <c r="C13" s="19"/>
      <c r="D13" s="41"/>
      <c r="E13" s="42"/>
      <c r="F13" s="43"/>
    </row>
    <row r="14" spans="1:9" ht="23.25" customHeight="1" x14ac:dyDescent="0.7">
      <c r="A14" s="39"/>
      <c r="B14" s="40" t="s">
        <v>20</v>
      </c>
      <c r="C14" s="19">
        <v>3</v>
      </c>
      <c r="D14" s="41" t="s">
        <v>21</v>
      </c>
      <c r="E14" s="42"/>
      <c r="F14" s="43"/>
    </row>
    <row r="15" spans="1:9" ht="23.25" customHeight="1" x14ac:dyDescent="0.7">
      <c r="A15" s="39">
        <v>3</v>
      </c>
      <c r="B15" s="40" t="s">
        <v>22</v>
      </c>
      <c r="C15" s="19"/>
      <c r="D15" s="41"/>
      <c r="E15" s="42">
        <f>'ปร.5(ข)'!F21</f>
        <v>0</v>
      </c>
      <c r="F15" s="43"/>
    </row>
    <row r="16" spans="1:9" ht="23.25" customHeight="1" x14ac:dyDescent="0.7">
      <c r="A16" s="39"/>
      <c r="B16" s="40" t="s">
        <v>20</v>
      </c>
      <c r="C16" s="19">
        <v>3</v>
      </c>
      <c r="D16" s="41" t="s">
        <v>21</v>
      </c>
      <c r="E16" s="42"/>
      <c r="F16" s="43"/>
    </row>
    <row r="17" spans="1:9" ht="23.25" customHeight="1" x14ac:dyDescent="0.7">
      <c r="A17" s="39">
        <v>4</v>
      </c>
      <c r="B17" s="40" t="s">
        <v>23</v>
      </c>
      <c r="C17" s="19"/>
      <c r="D17" s="41"/>
      <c r="E17" s="42">
        <f>'ปร.5(พ)'!F21</f>
        <v>0</v>
      </c>
      <c r="F17" s="43"/>
    </row>
    <row r="18" spans="1:9" ht="15.75" customHeight="1" x14ac:dyDescent="0.7">
      <c r="A18" s="44"/>
      <c r="B18" s="45"/>
      <c r="C18" s="46"/>
      <c r="D18" s="47"/>
      <c r="E18" s="48"/>
      <c r="F18" s="49"/>
    </row>
    <row r="19" spans="1:9" ht="24.75" customHeight="1" x14ac:dyDescent="0.7">
      <c r="A19" s="53" t="s">
        <v>25</v>
      </c>
      <c r="B19" s="800" t="s">
        <v>24</v>
      </c>
      <c r="C19" s="801"/>
      <c r="D19" s="802"/>
      <c r="E19" s="51">
        <f>SUM(E12:E18)</f>
        <v>0</v>
      </c>
      <c r="F19" s="52"/>
    </row>
    <row r="20" spans="1:9" ht="23.25" customHeight="1" x14ac:dyDescent="0.7">
      <c r="A20" s="50"/>
      <c r="B20" s="800" t="s">
        <v>26</v>
      </c>
      <c r="C20" s="801"/>
      <c r="D20" s="54" t="str">
        <f>BAHTTEXT(E19)</f>
        <v>ศูนย์บาทถ้วน</v>
      </c>
      <c r="E20" s="55"/>
      <c r="F20" s="56"/>
      <c r="I20" s="57"/>
    </row>
    <row r="21" spans="1:9" ht="15.75" customHeight="1" x14ac:dyDescent="0.7">
      <c r="A21" s="58"/>
      <c r="B21" s="59"/>
      <c r="C21" s="60"/>
      <c r="D21" s="61"/>
      <c r="E21" s="62"/>
      <c r="F21" s="63"/>
    </row>
    <row r="22" spans="1:9" ht="15.75" customHeight="1" x14ac:dyDescent="0.7"/>
    <row r="23" spans="1:9" ht="15.75" customHeight="1" x14ac:dyDescent="0.7"/>
    <row r="24" spans="1:9" ht="15.75" customHeight="1" x14ac:dyDescent="0.7"/>
    <row r="25" spans="1:9" ht="15.75" customHeight="1" x14ac:dyDescent="0.7"/>
    <row r="26" spans="1:9" ht="15.75" customHeight="1" x14ac:dyDescent="0.7"/>
    <row r="27" spans="1:9" ht="15.75" customHeight="1" x14ac:dyDescent="0.7"/>
    <row r="28" spans="1:9" ht="15.75" customHeight="1" x14ac:dyDescent="0.7"/>
    <row r="29" spans="1:9" ht="15.75" customHeight="1" x14ac:dyDescent="0.7"/>
    <row r="30" spans="1:9" ht="15.75" customHeight="1" x14ac:dyDescent="0.7"/>
    <row r="31" spans="1:9" ht="15.75" customHeight="1" x14ac:dyDescent="0.7"/>
    <row r="32" spans="1:9" ht="15.75" customHeight="1" x14ac:dyDescent="0.7"/>
    <row r="33" ht="15.75" customHeight="1" x14ac:dyDescent="0.7"/>
    <row r="34" ht="15.75" customHeight="1" x14ac:dyDescent="0.7"/>
    <row r="35" ht="15.75" customHeight="1" x14ac:dyDescent="0.7"/>
    <row r="36" ht="15.75" customHeight="1" x14ac:dyDescent="0.7"/>
    <row r="37" ht="15.75" customHeight="1" x14ac:dyDescent="0.7"/>
    <row r="38" ht="15.75" customHeight="1" x14ac:dyDescent="0.7"/>
    <row r="39" ht="15.75" customHeight="1" x14ac:dyDescent="0.7"/>
    <row r="40" ht="15.75" customHeight="1" x14ac:dyDescent="0.7"/>
    <row r="41" ht="15.75" customHeight="1" x14ac:dyDescent="0.7"/>
    <row r="42" ht="15.75" customHeight="1" x14ac:dyDescent="0.7"/>
    <row r="43" ht="15.75" customHeight="1" x14ac:dyDescent="0.7"/>
    <row r="44" ht="15.75" customHeight="1" x14ac:dyDescent="0.7"/>
    <row r="45" ht="15.75" customHeight="1" x14ac:dyDescent="0.7"/>
    <row r="46" ht="15.75" customHeight="1" x14ac:dyDescent="0.7"/>
    <row r="47" ht="15.75" customHeight="1" x14ac:dyDescent="0.7"/>
    <row r="48" ht="15.75" customHeight="1" x14ac:dyDescent="0.7"/>
    <row r="49" ht="15.75" customHeight="1" x14ac:dyDescent="0.7"/>
    <row r="50" ht="15.75" customHeight="1" x14ac:dyDescent="0.7"/>
    <row r="51" ht="15.75" customHeight="1" x14ac:dyDescent="0.7"/>
    <row r="52" ht="15.75" customHeight="1" x14ac:dyDescent="0.7"/>
    <row r="53" ht="15.75" customHeight="1" x14ac:dyDescent="0.7"/>
    <row r="54" ht="15.75" customHeight="1" x14ac:dyDescent="0.7"/>
    <row r="55" ht="15.75" customHeight="1" x14ac:dyDescent="0.7"/>
    <row r="56" ht="15.75" customHeight="1" x14ac:dyDescent="0.7"/>
    <row r="57" ht="15.75" customHeight="1" x14ac:dyDescent="0.7"/>
    <row r="58" ht="15.75" customHeight="1" x14ac:dyDescent="0.7"/>
    <row r="59" ht="15.75" customHeight="1" x14ac:dyDescent="0.7"/>
    <row r="60" ht="15.75" customHeight="1" x14ac:dyDescent="0.7"/>
    <row r="61" ht="15.75" customHeight="1" x14ac:dyDescent="0.7"/>
    <row r="62" ht="15.75" customHeight="1" x14ac:dyDescent="0.7"/>
    <row r="63" ht="15.75" customHeight="1" x14ac:dyDescent="0.7"/>
    <row r="64" ht="15.75" customHeight="1" x14ac:dyDescent="0.7"/>
    <row r="65" ht="15.75" customHeight="1" x14ac:dyDescent="0.7"/>
    <row r="66" ht="15.75" customHeight="1" x14ac:dyDescent="0.7"/>
    <row r="67" ht="15.75" customHeight="1" x14ac:dyDescent="0.7"/>
    <row r="68" ht="15.75" customHeight="1" x14ac:dyDescent="0.7"/>
    <row r="69" ht="15.75" customHeight="1" x14ac:dyDescent="0.7"/>
    <row r="70" ht="15.75" customHeight="1" x14ac:dyDescent="0.7"/>
    <row r="71" ht="15.75" customHeight="1" x14ac:dyDescent="0.7"/>
    <row r="72" ht="15.75" customHeight="1" x14ac:dyDescent="0.7"/>
    <row r="73" ht="15.75" customHeight="1" x14ac:dyDescent="0.7"/>
    <row r="74" ht="15.75" customHeight="1" x14ac:dyDescent="0.7"/>
    <row r="75" ht="15.75" customHeight="1" x14ac:dyDescent="0.7"/>
    <row r="76" ht="15.75" customHeight="1" x14ac:dyDescent="0.7"/>
    <row r="77" ht="15.75" customHeight="1" x14ac:dyDescent="0.7"/>
    <row r="78" ht="15.75" customHeight="1" x14ac:dyDescent="0.7"/>
    <row r="79" ht="15.75" customHeight="1" x14ac:dyDescent="0.7"/>
    <row r="80" ht="15.75" customHeight="1" x14ac:dyDescent="0.7"/>
    <row r="81" ht="15.75" customHeight="1" x14ac:dyDescent="0.7"/>
    <row r="82" ht="15.75" customHeight="1" x14ac:dyDescent="0.7"/>
    <row r="83" ht="15.75" customHeight="1" x14ac:dyDescent="0.7"/>
    <row r="84" ht="15.75" customHeight="1" x14ac:dyDescent="0.7"/>
    <row r="85" ht="15.75" customHeight="1" x14ac:dyDescent="0.7"/>
    <row r="86" ht="15.75" customHeight="1" x14ac:dyDescent="0.7"/>
    <row r="87" ht="15.75" customHeight="1" x14ac:dyDescent="0.7"/>
    <row r="88" ht="15.75" customHeight="1" x14ac:dyDescent="0.7"/>
    <row r="89" ht="15.75" customHeight="1" x14ac:dyDescent="0.7"/>
    <row r="90" ht="15.75" customHeight="1" x14ac:dyDescent="0.7"/>
    <row r="91" ht="15.75" customHeight="1" x14ac:dyDescent="0.7"/>
    <row r="92" ht="15.75" customHeight="1" x14ac:dyDescent="0.7"/>
    <row r="93" ht="15.75" customHeight="1" x14ac:dyDescent="0.7"/>
    <row r="94" ht="15.75" customHeight="1" x14ac:dyDescent="0.7"/>
    <row r="95" ht="15.75" customHeight="1" x14ac:dyDescent="0.7"/>
    <row r="96" ht="15.75" customHeight="1" x14ac:dyDescent="0.7"/>
    <row r="97" ht="15.75" customHeight="1" x14ac:dyDescent="0.7"/>
    <row r="98" ht="15.75" customHeight="1" x14ac:dyDescent="0.7"/>
    <row r="99" ht="15.75" customHeight="1" x14ac:dyDescent="0.7"/>
    <row r="100" ht="15.75" customHeight="1" x14ac:dyDescent="0.7"/>
    <row r="101" ht="15.75" customHeight="1" x14ac:dyDescent="0.7"/>
    <row r="102" ht="15.75" customHeight="1" x14ac:dyDescent="0.7"/>
    <row r="103" ht="15.75" customHeight="1" x14ac:dyDescent="0.7"/>
    <row r="104" ht="15.75" customHeight="1" x14ac:dyDescent="0.7"/>
    <row r="105" ht="15.75" customHeight="1" x14ac:dyDescent="0.7"/>
    <row r="106" ht="15.75" customHeight="1" x14ac:dyDescent="0.7"/>
    <row r="107" ht="15.75" customHeight="1" x14ac:dyDescent="0.7"/>
    <row r="108" ht="15.75" customHeight="1" x14ac:dyDescent="0.7"/>
    <row r="109" ht="15.75" customHeight="1" x14ac:dyDescent="0.7"/>
    <row r="110" ht="15.75" customHeight="1" x14ac:dyDescent="0.7"/>
    <row r="111" ht="15.75" customHeight="1" x14ac:dyDescent="0.7"/>
    <row r="112" ht="15.75" customHeight="1" x14ac:dyDescent="0.7"/>
    <row r="113" ht="15.75" customHeight="1" x14ac:dyDescent="0.7"/>
    <row r="114" ht="15.75" customHeight="1" x14ac:dyDescent="0.7"/>
    <row r="115" ht="15.75" customHeight="1" x14ac:dyDescent="0.7"/>
    <row r="116" ht="15.75" customHeight="1" x14ac:dyDescent="0.7"/>
    <row r="117" ht="15.75" customHeight="1" x14ac:dyDescent="0.7"/>
    <row r="118" ht="15.75" customHeight="1" x14ac:dyDescent="0.7"/>
    <row r="119" ht="15.75" customHeight="1" x14ac:dyDescent="0.7"/>
    <row r="120" ht="15.75" customHeight="1" x14ac:dyDescent="0.7"/>
    <row r="121" ht="15.75" customHeight="1" x14ac:dyDescent="0.7"/>
    <row r="122" ht="15.75" customHeight="1" x14ac:dyDescent="0.7"/>
    <row r="123" ht="15.75" customHeight="1" x14ac:dyDescent="0.7"/>
    <row r="124" ht="15.75" customHeight="1" x14ac:dyDescent="0.7"/>
    <row r="125" ht="15.75" customHeight="1" x14ac:dyDescent="0.7"/>
    <row r="126" ht="15.75" customHeight="1" x14ac:dyDescent="0.7"/>
    <row r="127" ht="15.75" customHeight="1" x14ac:dyDescent="0.7"/>
    <row r="128" ht="15.75" customHeight="1" x14ac:dyDescent="0.7"/>
    <row r="129" ht="15.75" customHeight="1" x14ac:dyDescent="0.7"/>
    <row r="130" ht="15.75" customHeight="1" x14ac:dyDescent="0.7"/>
    <row r="131" ht="15.75" customHeight="1" x14ac:dyDescent="0.7"/>
    <row r="132" ht="15.75" customHeight="1" x14ac:dyDescent="0.7"/>
    <row r="133" ht="15.75" customHeight="1" x14ac:dyDescent="0.7"/>
    <row r="134" ht="15.75" customHeight="1" x14ac:dyDescent="0.7"/>
    <row r="135" ht="15.75" customHeight="1" x14ac:dyDescent="0.7"/>
    <row r="136" ht="15.75" customHeight="1" x14ac:dyDescent="0.7"/>
    <row r="137" ht="15.75" customHeight="1" x14ac:dyDescent="0.7"/>
    <row r="138" ht="15.75" customHeight="1" x14ac:dyDescent="0.7"/>
    <row r="139" ht="15.75" customHeight="1" x14ac:dyDescent="0.7"/>
    <row r="140" ht="15.75" customHeight="1" x14ac:dyDescent="0.7"/>
    <row r="141" ht="15.75" customHeight="1" x14ac:dyDescent="0.7"/>
    <row r="142" ht="15.75" customHeight="1" x14ac:dyDescent="0.7"/>
    <row r="143" ht="15.75" customHeight="1" x14ac:dyDescent="0.7"/>
    <row r="144" ht="15.75" customHeight="1" x14ac:dyDescent="0.7"/>
    <row r="145" ht="15.75" customHeight="1" x14ac:dyDescent="0.7"/>
    <row r="146" ht="15.75" customHeight="1" x14ac:dyDescent="0.7"/>
    <row r="147" ht="15.75" customHeight="1" x14ac:dyDescent="0.7"/>
    <row r="148" ht="15.75" customHeight="1" x14ac:dyDescent="0.7"/>
    <row r="149" ht="15.75" customHeight="1" x14ac:dyDescent="0.7"/>
    <row r="150" ht="15.75" customHeight="1" x14ac:dyDescent="0.7"/>
    <row r="151" ht="15.75" customHeight="1" x14ac:dyDescent="0.7"/>
    <row r="152" ht="15.75" customHeight="1" x14ac:dyDescent="0.7"/>
    <row r="153" ht="15.75" customHeight="1" x14ac:dyDescent="0.7"/>
    <row r="154" ht="15.75" customHeight="1" x14ac:dyDescent="0.7"/>
    <row r="155" ht="15.75" customHeight="1" x14ac:dyDescent="0.7"/>
    <row r="156" ht="15.75" customHeight="1" x14ac:dyDescent="0.7"/>
    <row r="157" ht="15.75" customHeight="1" x14ac:dyDescent="0.7"/>
    <row r="158" ht="15.75" customHeight="1" x14ac:dyDescent="0.7"/>
    <row r="159" ht="15.75" customHeight="1" x14ac:dyDescent="0.7"/>
    <row r="160" ht="15.75" customHeight="1" x14ac:dyDescent="0.7"/>
    <row r="161" ht="15.75" customHeight="1" x14ac:dyDescent="0.7"/>
    <row r="162" ht="15.75" customHeight="1" x14ac:dyDescent="0.7"/>
    <row r="163" ht="15.75" customHeight="1" x14ac:dyDescent="0.7"/>
    <row r="164" ht="15.75" customHeight="1" x14ac:dyDescent="0.7"/>
    <row r="165" ht="15.75" customHeight="1" x14ac:dyDescent="0.7"/>
    <row r="166" ht="15.75" customHeight="1" x14ac:dyDescent="0.7"/>
    <row r="167" ht="15.75" customHeight="1" x14ac:dyDescent="0.7"/>
    <row r="168" ht="15.75" customHeight="1" x14ac:dyDescent="0.7"/>
    <row r="169" ht="15.75" customHeight="1" x14ac:dyDescent="0.7"/>
    <row r="170" ht="15.75" customHeight="1" x14ac:dyDescent="0.7"/>
    <row r="171" ht="15.75" customHeight="1" x14ac:dyDescent="0.7"/>
    <row r="172" ht="15.75" customHeight="1" x14ac:dyDescent="0.7"/>
    <row r="173" ht="15.75" customHeight="1" x14ac:dyDescent="0.7"/>
    <row r="174" ht="15.75" customHeight="1" x14ac:dyDescent="0.7"/>
    <row r="175" ht="15.75" customHeight="1" x14ac:dyDescent="0.7"/>
    <row r="176" ht="15.75" customHeight="1" x14ac:dyDescent="0.7"/>
    <row r="177" ht="15.75" customHeight="1" x14ac:dyDescent="0.7"/>
    <row r="178" ht="15.75" customHeight="1" x14ac:dyDescent="0.7"/>
    <row r="179" ht="15.75" customHeight="1" x14ac:dyDescent="0.7"/>
    <row r="180" ht="15.75" customHeight="1" x14ac:dyDescent="0.7"/>
    <row r="181" ht="15.75" customHeight="1" x14ac:dyDescent="0.7"/>
    <row r="182" ht="15.75" customHeight="1" x14ac:dyDescent="0.7"/>
    <row r="183" ht="15.75" customHeight="1" x14ac:dyDescent="0.7"/>
    <row r="184" ht="15.75" customHeight="1" x14ac:dyDescent="0.7"/>
    <row r="185" ht="15.75" customHeight="1" x14ac:dyDescent="0.7"/>
    <row r="186" ht="15.75" customHeight="1" x14ac:dyDescent="0.7"/>
    <row r="187" ht="15.75" customHeight="1" x14ac:dyDescent="0.7"/>
    <row r="188" ht="15.75" customHeight="1" x14ac:dyDescent="0.7"/>
    <row r="189" ht="15.75" customHeight="1" x14ac:dyDescent="0.7"/>
    <row r="190" ht="15.75" customHeight="1" x14ac:dyDescent="0.7"/>
    <row r="191" ht="15.75" customHeight="1" x14ac:dyDescent="0.7"/>
    <row r="192" ht="15.75" customHeight="1" x14ac:dyDescent="0.7"/>
    <row r="193" ht="15.75" customHeight="1" x14ac:dyDescent="0.7"/>
    <row r="194" ht="15.75" customHeight="1" x14ac:dyDescent="0.7"/>
    <row r="195" ht="15.75" customHeight="1" x14ac:dyDescent="0.7"/>
    <row r="196" ht="15.75" customHeight="1" x14ac:dyDescent="0.7"/>
    <row r="197" ht="15.75" customHeight="1" x14ac:dyDescent="0.7"/>
    <row r="198" ht="15.75" customHeight="1" x14ac:dyDescent="0.7"/>
    <row r="199" ht="15.75" customHeight="1" x14ac:dyDescent="0.7"/>
    <row r="200" ht="15.75" customHeight="1" x14ac:dyDescent="0.7"/>
    <row r="201" ht="15.75" customHeight="1" x14ac:dyDescent="0.7"/>
    <row r="202" ht="15.75" customHeight="1" x14ac:dyDescent="0.7"/>
    <row r="203" ht="15.75" customHeight="1" x14ac:dyDescent="0.7"/>
    <row r="204" ht="15.75" customHeight="1" x14ac:dyDescent="0.7"/>
    <row r="205" ht="15.75" customHeight="1" x14ac:dyDescent="0.7"/>
    <row r="206" ht="15.75" customHeight="1" x14ac:dyDescent="0.7"/>
    <row r="207" ht="15.75" customHeight="1" x14ac:dyDescent="0.7"/>
    <row r="208" ht="15.75" customHeight="1" x14ac:dyDescent="0.7"/>
    <row r="209" ht="15.75" customHeight="1" x14ac:dyDescent="0.7"/>
    <row r="210" ht="15.75" customHeight="1" x14ac:dyDescent="0.7"/>
    <row r="211" ht="15.75" customHeight="1" x14ac:dyDescent="0.7"/>
    <row r="212" ht="15.75" customHeight="1" x14ac:dyDescent="0.7"/>
    <row r="213" ht="15.75" customHeight="1" x14ac:dyDescent="0.7"/>
    <row r="214" ht="15.75" customHeight="1" x14ac:dyDescent="0.7"/>
    <row r="215" ht="15.75" customHeight="1" x14ac:dyDescent="0.7"/>
    <row r="216" ht="15.75" customHeight="1" x14ac:dyDescent="0.7"/>
    <row r="217" ht="15.75" customHeight="1" x14ac:dyDescent="0.7"/>
    <row r="218" ht="15.75" customHeight="1" x14ac:dyDescent="0.7"/>
    <row r="219" ht="15.75" customHeight="1" x14ac:dyDescent="0.7"/>
    <row r="220" ht="15.75" customHeight="1" x14ac:dyDescent="0.7"/>
    <row r="221" ht="15.75" customHeight="1" x14ac:dyDescent="0.7"/>
    <row r="222" ht="15.75" customHeight="1" x14ac:dyDescent="0.7"/>
    <row r="223" ht="15.75" customHeight="1" x14ac:dyDescent="0.7"/>
    <row r="224" ht="15.75" customHeight="1" x14ac:dyDescent="0.7"/>
    <row r="225" ht="15.75" customHeight="1" x14ac:dyDescent="0.7"/>
    <row r="226" ht="15.75" customHeight="1" x14ac:dyDescent="0.7"/>
    <row r="227" ht="15.75" customHeight="1" x14ac:dyDescent="0.7"/>
    <row r="228" ht="15.75" customHeight="1" x14ac:dyDescent="0.7"/>
    <row r="229" ht="15.75" customHeight="1" x14ac:dyDescent="0.7"/>
    <row r="230" ht="15.75" customHeight="1" x14ac:dyDescent="0.7"/>
    <row r="231" ht="15.75" customHeight="1" x14ac:dyDescent="0.7"/>
    <row r="232" ht="15.75" customHeight="1" x14ac:dyDescent="0.7"/>
    <row r="233" ht="15.75" customHeight="1" x14ac:dyDescent="0.7"/>
    <row r="234" ht="15.75" customHeight="1" x14ac:dyDescent="0.7"/>
    <row r="235" ht="15.75" customHeight="1" x14ac:dyDescent="0.7"/>
    <row r="236" ht="15.75" customHeight="1" x14ac:dyDescent="0.7"/>
    <row r="237" ht="15.75" customHeight="1" x14ac:dyDescent="0.7"/>
    <row r="238" ht="15.75" customHeight="1" x14ac:dyDescent="0.7"/>
    <row r="239" ht="15.75" customHeight="1" x14ac:dyDescent="0.7"/>
    <row r="240" ht="15.75" customHeight="1" x14ac:dyDescent="0.7"/>
    <row r="241" ht="15.75" customHeight="1" x14ac:dyDescent="0.7"/>
    <row r="242" ht="15.75" customHeight="1" x14ac:dyDescent="0.7"/>
    <row r="243" ht="15.75" customHeight="1" x14ac:dyDescent="0.7"/>
    <row r="244" ht="15.75" customHeight="1" x14ac:dyDescent="0.7"/>
    <row r="245" ht="15.75" customHeight="1" x14ac:dyDescent="0.7"/>
    <row r="246" ht="15.75" customHeight="1" x14ac:dyDescent="0.7"/>
    <row r="247" ht="15.75" customHeight="1" x14ac:dyDescent="0.7"/>
    <row r="248" ht="15.75" customHeight="1" x14ac:dyDescent="0.7"/>
    <row r="249" ht="15.75" customHeight="1" x14ac:dyDescent="0.7"/>
    <row r="250" ht="15.75" customHeight="1" x14ac:dyDescent="0.7"/>
    <row r="251" ht="15.75" customHeight="1" x14ac:dyDescent="0.7"/>
    <row r="252" ht="15.75" customHeight="1" x14ac:dyDescent="0.7"/>
    <row r="253" ht="15.75" customHeight="1" x14ac:dyDescent="0.7"/>
    <row r="254" ht="15.75" customHeight="1" x14ac:dyDescent="0.7"/>
    <row r="255" ht="15.75" customHeight="1" x14ac:dyDescent="0.7"/>
    <row r="256" ht="15.75" customHeight="1" x14ac:dyDescent="0.7"/>
    <row r="257" ht="15.75" customHeight="1" x14ac:dyDescent="0.7"/>
    <row r="258" ht="15.75" customHeight="1" x14ac:dyDescent="0.7"/>
    <row r="259" ht="15.75" customHeight="1" x14ac:dyDescent="0.7"/>
    <row r="260" ht="15.75" customHeight="1" x14ac:dyDescent="0.7"/>
    <row r="261" ht="15.75" customHeight="1" x14ac:dyDescent="0.7"/>
    <row r="262" ht="15.75" customHeight="1" x14ac:dyDescent="0.7"/>
    <row r="263" ht="15.75" customHeight="1" x14ac:dyDescent="0.7"/>
    <row r="264" ht="15.75" customHeight="1" x14ac:dyDescent="0.7"/>
    <row r="265" ht="15.75" customHeight="1" x14ac:dyDescent="0.7"/>
    <row r="266" ht="15.75" customHeight="1" x14ac:dyDescent="0.7"/>
    <row r="267" ht="15.75" customHeight="1" x14ac:dyDescent="0.7"/>
    <row r="268" ht="15.75" customHeight="1" x14ac:dyDescent="0.7"/>
    <row r="269" ht="15.75" customHeight="1" x14ac:dyDescent="0.7"/>
    <row r="270" ht="15.75" customHeight="1" x14ac:dyDescent="0.7"/>
    <row r="271" ht="15.75" customHeight="1" x14ac:dyDescent="0.7"/>
    <row r="272" ht="15.75" customHeight="1" x14ac:dyDescent="0.7"/>
    <row r="273" ht="15.75" customHeight="1" x14ac:dyDescent="0.7"/>
    <row r="274" ht="15.75" customHeight="1" x14ac:dyDescent="0.7"/>
    <row r="275" ht="15.75" customHeight="1" x14ac:dyDescent="0.7"/>
    <row r="276" ht="15.75" customHeight="1" x14ac:dyDescent="0.7"/>
    <row r="277" ht="15.75" customHeight="1" x14ac:dyDescent="0.7"/>
    <row r="278" ht="15.75" customHeight="1" x14ac:dyDescent="0.7"/>
    <row r="279" ht="15.75" customHeight="1" x14ac:dyDescent="0.7"/>
    <row r="280" ht="15.75" customHeight="1" x14ac:dyDescent="0.7"/>
    <row r="281" ht="15.75" customHeight="1" x14ac:dyDescent="0.7"/>
    <row r="282" ht="15.75" customHeight="1" x14ac:dyDescent="0.7"/>
    <row r="283" ht="15.75" customHeight="1" x14ac:dyDescent="0.7"/>
    <row r="284" ht="15.75" customHeight="1" x14ac:dyDescent="0.7"/>
    <row r="285" ht="15.75" customHeight="1" x14ac:dyDescent="0.7"/>
    <row r="286" ht="15.75" customHeight="1" x14ac:dyDescent="0.7"/>
    <row r="287" ht="15.75" customHeight="1" x14ac:dyDescent="0.7"/>
    <row r="288" ht="15.75" customHeight="1" x14ac:dyDescent="0.7"/>
    <row r="289" ht="15.75" customHeight="1" x14ac:dyDescent="0.7"/>
    <row r="290" ht="15.75" customHeight="1" x14ac:dyDescent="0.7"/>
    <row r="291" ht="15.75" customHeight="1" x14ac:dyDescent="0.7"/>
    <row r="292" ht="15.75" customHeight="1" x14ac:dyDescent="0.7"/>
    <row r="293" ht="15.75" customHeight="1" x14ac:dyDescent="0.7"/>
    <row r="294" ht="15.75" customHeight="1" x14ac:dyDescent="0.7"/>
    <row r="295" ht="15.75" customHeight="1" x14ac:dyDescent="0.7"/>
    <row r="296" ht="15.75" customHeight="1" x14ac:dyDescent="0.7"/>
    <row r="297" ht="15.75" customHeight="1" x14ac:dyDescent="0.7"/>
    <row r="298" ht="15.75" customHeight="1" x14ac:dyDescent="0.7"/>
    <row r="299" ht="15.75" customHeight="1" x14ac:dyDescent="0.7"/>
    <row r="300" ht="15.75" customHeight="1" x14ac:dyDescent="0.7"/>
    <row r="301" ht="15.75" customHeight="1" x14ac:dyDescent="0.7"/>
    <row r="302" ht="15.75" customHeight="1" x14ac:dyDescent="0.7"/>
    <row r="303" ht="15.75" customHeight="1" x14ac:dyDescent="0.7"/>
    <row r="304" ht="15.75" customHeight="1" x14ac:dyDescent="0.7"/>
    <row r="305" ht="15.75" customHeight="1" x14ac:dyDescent="0.7"/>
    <row r="306" ht="15.75" customHeight="1" x14ac:dyDescent="0.7"/>
    <row r="307" ht="15.75" customHeight="1" x14ac:dyDescent="0.7"/>
    <row r="308" ht="15.75" customHeight="1" x14ac:dyDescent="0.7"/>
    <row r="309" ht="15.75" customHeight="1" x14ac:dyDescent="0.7"/>
    <row r="310" ht="15.75" customHeight="1" x14ac:dyDescent="0.7"/>
    <row r="311" ht="15.75" customHeight="1" x14ac:dyDescent="0.7"/>
    <row r="312" ht="15.75" customHeight="1" x14ac:dyDescent="0.7"/>
    <row r="313" ht="15.75" customHeight="1" x14ac:dyDescent="0.7"/>
    <row r="314" ht="15.75" customHeight="1" x14ac:dyDescent="0.7"/>
    <row r="315" ht="15.75" customHeight="1" x14ac:dyDescent="0.7"/>
    <row r="316" ht="15.75" customHeight="1" x14ac:dyDescent="0.7"/>
    <row r="317" ht="15.75" customHeight="1" x14ac:dyDescent="0.7"/>
    <row r="318" ht="15.75" customHeight="1" x14ac:dyDescent="0.7"/>
    <row r="319" ht="15.75" customHeight="1" x14ac:dyDescent="0.7"/>
    <row r="320" ht="15.75" customHeight="1" x14ac:dyDescent="0.7"/>
    <row r="321" ht="15.75" customHeight="1" x14ac:dyDescent="0.7"/>
    <row r="322" ht="15.75" customHeight="1" x14ac:dyDescent="0.7"/>
    <row r="323" ht="15.75" customHeight="1" x14ac:dyDescent="0.7"/>
    <row r="324" ht="15.75" customHeight="1" x14ac:dyDescent="0.7"/>
    <row r="325" ht="15.75" customHeight="1" x14ac:dyDescent="0.7"/>
    <row r="326" ht="15.75" customHeight="1" x14ac:dyDescent="0.7"/>
    <row r="327" ht="15.75" customHeight="1" x14ac:dyDescent="0.7"/>
    <row r="328" ht="15.75" customHeight="1" x14ac:dyDescent="0.7"/>
    <row r="329" ht="15.75" customHeight="1" x14ac:dyDescent="0.7"/>
    <row r="330" ht="15.75" customHeight="1" x14ac:dyDescent="0.7"/>
    <row r="331" ht="15.75" customHeight="1" x14ac:dyDescent="0.7"/>
    <row r="332" ht="15.75" customHeight="1" x14ac:dyDescent="0.7"/>
    <row r="333" ht="15.75" customHeight="1" x14ac:dyDescent="0.7"/>
    <row r="334" ht="15.75" customHeight="1" x14ac:dyDescent="0.7"/>
    <row r="335" ht="15.75" customHeight="1" x14ac:dyDescent="0.7"/>
    <row r="336" ht="15.75" customHeight="1" x14ac:dyDescent="0.7"/>
    <row r="337" ht="15.75" customHeight="1" x14ac:dyDescent="0.7"/>
    <row r="338" ht="15.75" customHeight="1" x14ac:dyDescent="0.7"/>
    <row r="339" ht="15.75" customHeight="1" x14ac:dyDescent="0.7"/>
    <row r="340" ht="15.75" customHeight="1" x14ac:dyDescent="0.7"/>
    <row r="341" ht="15.75" customHeight="1" x14ac:dyDescent="0.7"/>
    <row r="342" ht="15.75" customHeight="1" x14ac:dyDescent="0.7"/>
    <row r="343" ht="15.75" customHeight="1" x14ac:dyDescent="0.7"/>
    <row r="344" ht="15.75" customHeight="1" x14ac:dyDescent="0.7"/>
    <row r="345" ht="15.75" customHeight="1" x14ac:dyDescent="0.7"/>
    <row r="346" ht="15.75" customHeight="1" x14ac:dyDescent="0.7"/>
    <row r="347" ht="15.75" customHeight="1" x14ac:dyDescent="0.7"/>
    <row r="348" ht="15.75" customHeight="1" x14ac:dyDescent="0.7"/>
    <row r="349" ht="15.75" customHeight="1" x14ac:dyDescent="0.7"/>
    <row r="350" ht="15.75" customHeight="1" x14ac:dyDescent="0.7"/>
    <row r="351" ht="15.75" customHeight="1" x14ac:dyDescent="0.7"/>
    <row r="352" ht="15.75" customHeight="1" x14ac:dyDescent="0.7"/>
    <row r="353" ht="15.75" customHeight="1" x14ac:dyDescent="0.7"/>
    <row r="354" ht="15.75" customHeight="1" x14ac:dyDescent="0.7"/>
    <row r="355" ht="15.75" customHeight="1" x14ac:dyDescent="0.7"/>
    <row r="356" ht="15.75" customHeight="1" x14ac:dyDescent="0.7"/>
    <row r="357" ht="15.75" customHeight="1" x14ac:dyDescent="0.7"/>
    <row r="358" ht="15.75" customHeight="1" x14ac:dyDescent="0.7"/>
    <row r="359" ht="15.75" customHeight="1" x14ac:dyDescent="0.7"/>
    <row r="360" ht="15.75" customHeight="1" x14ac:dyDescent="0.7"/>
    <row r="361" ht="15.75" customHeight="1" x14ac:dyDescent="0.7"/>
    <row r="362" ht="15.75" customHeight="1" x14ac:dyDescent="0.7"/>
    <row r="363" ht="15.75" customHeight="1" x14ac:dyDescent="0.7"/>
    <row r="364" ht="15.75" customHeight="1" x14ac:dyDescent="0.7"/>
    <row r="365" ht="15.75" customHeight="1" x14ac:dyDescent="0.7"/>
    <row r="366" ht="15.75" customHeight="1" x14ac:dyDescent="0.7"/>
    <row r="367" ht="15.75" customHeight="1" x14ac:dyDescent="0.7"/>
    <row r="368" ht="15.75" customHeight="1" x14ac:dyDescent="0.7"/>
    <row r="369" ht="15.75" customHeight="1" x14ac:dyDescent="0.7"/>
    <row r="370" ht="15.75" customHeight="1" x14ac:dyDescent="0.7"/>
    <row r="371" ht="15.75" customHeight="1" x14ac:dyDescent="0.7"/>
    <row r="372" ht="15.75" customHeight="1" x14ac:dyDescent="0.7"/>
    <row r="373" ht="15.75" customHeight="1" x14ac:dyDescent="0.7"/>
    <row r="374" ht="15.75" customHeight="1" x14ac:dyDescent="0.7"/>
    <row r="375" ht="15.75" customHeight="1" x14ac:dyDescent="0.7"/>
    <row r="376" ht="15.75" customHeight="1" x14ac:dyDescent="0.7"/>
    <row r="377" ht="15.75" customHeight="1" x14ac:dyDescent="0.7"/>
    <row r="378" ht="15.75" customHeight="1" x14ac:dyDescent="0.7"/>
    <row r="379" ht="15.75" customHeight="1" x14ac:dyDescent="0.7"/>
    <row r="380" ht="15.75" customHeight="1" x14ac:dyDescent="0.7"/>
    <row r="381" ht="15.75" customHeight="1" x14ac:dyDescent="0.7"/>
    <row r="382" ht="15.75" customHeight="1" x14ac:dyDescent="0.7"/>
    <row r="383" ht="15.75" customHeight="1" x14ac:dyDescent="0.7"/>
    <row r="384" ht="15.75" customHeight="1" x14ac:dyDescent="0.7"/>
    <row r="385" ht="15.75" customHeight="1" x14ac:dyDescent="0.7"/>
    <row r="386" ht="15.75" customHeight="1" x14ac:dyDescent="0.7"/>
    <row r="387" ht="15.75" customHeight="1" x14ac:dyDescent="0.7"/>
    <row r="388" ht="15.75" customHeight="1" x14ac:dyDescent="0.7"/>
    <row r="389" ht="15.75" customHeight="1" x14ac:dyDescent="0.7"/>
    <row r="390" ht="15.75" customHeight="1" x14ac:dyDescent="0.7"/>
    <row r="391" ht="15.75" customHeight="1" x14ac:dyDescent="0.7"/>
    <row r="392" ht="15.75" customHeight="1" x14ac:dyDescent="0.7"/>
    <row r="393" ht="15.75" customHeight="1" x14ac:dyDescent="0.7"/>
    <row r="394" ht="15.75" customHeight="1" x14ac:dyDescent="0.7"/>
    <row r="395" ht="15.75" customHeight="1" x14ac:dyDescent="0.7"/>
    <row r="396" ht="15.75" customHeight="1" x14ac:dyDescent="0.7"/>
    <row r="397" ht="15.75" customHeight="1" x14ac:dyDescent="0.7"/>
    <row r="398" ht="15.75" customHeight="1" x14ac:dyDescent="0.7"/>
    <row r="399" ht="15.75" customHeight="1" x14ac:dyDescent="0.7"/>
    <row r="400" ht="15.75" customHeight="1" x14ac:dyDescent="0.7"/>
    <row r="401" ht="15.75" customHeight="1" x14ac:dyDescent="0.7"/>
    <row r="402" ht="15.75" customHeight="1" x14ac:dyDescent="0.7"/>
    <row r="403" ht="15.75" customHeight="1" x14ac:dyDescent="0.7"/>
    <row r="404" ht="15.75" customHeight="1" x14ac:dyDescent="0.7"/>
    <row r="405" ht="15.75" customHeight="1" x14ac:dyDescent="0.7"/>
    <row r="406" ht="15.75" customHeight="1" x14ac:dyDescent="0.7"/>
    <row r="407" ht="15.75" customHeight="1" x14ac:dyDescent="0.7"/>
    <row r="408" ht="15.75" customHeight="1" x14ac:dyDescent="0.7"/>
    <row r="409" ht="15.75" customHeight="1" x14ac:dyDescent="0.7"/>
    <row r="410" ht="15.75" customHeight="1" x14ac:dyDescent="0.7"/>
    <row r="411" ht="15.75" customHeight="1" x14ac:dyDescent="0.7"/>
    <row r="412" ht="15.75" customHeight="1" x14ac:dyDescent="0.7"/>
    <row r="413" ht="15.75" customHeight="1" x14ac:dyDescent="0.7"/>
    <row r="414" ht="15.75" customHeight="1" x14ac:dyDescent="0.7"/>
    <row r="415" ht="15.75" customHeight="1" x14ac:dyDescent="0.7"/>
    <row r="416" ht="15.75" customHeight="1" x14ac:dyDescent="0.7"/>
    <row r="417" ht="15.75" customHeight="1" x14ac:dyDescent="0.7"/>
    <row r="418" ht="15.75" customHeight="1" x14ac:dyDescent="0.7"/>
    <row r="419" ht="15.75" customHeight="1" x14ac:dyDescent="0.7"/>
    <row r="420" ht="15.75" customHeight="1" x14ac:dyDescent="0.7"/>
    <row r="421" ht="15.75" customHeight="1" x14ac:dyDescent="0.7"/>
    <row r="422" ht="15.75" customHeight="1" x14ac:dyDescent="0.7"/>
    <row r="423" ht="15.75" customHeight="1" x14ac:dyDescent="0.7"/>
    <row r="424" ht="15.75" customHeight="1" x14ac:dyDescent="0.7"/>
    <row r="425" ht="15.75" customHeight="1" x14ac:dyDescent="0.7"/>
    <row r="426" ht="15.75" customHeight="1" x14ac:dyDescent="0.7"/>
    <row r="427" ht="15.75" customHeight="1" x14ac:dyDescent="0.7"/>
    <row r="428" ht="15.75" customHeight="1" x14ac:dyDescent="0.7"/>
    <row r="429" ht="15.75" customHeight="1" x14ac:dyDescent="0.7"/>
    <row r="430" ht="15.75" customHeight="1" x14ac:dyDescent="0.7"/>
    <row r="431" ht="15.75" customHeight="1" x14ac:dyDescent="0.7"/>
    <row r="432" ht="15.75" customHeight="1" x14ac:dyDescent="0.7"/>
    <row r="433" ht="15.75" customHeight="1" x14ac:dyDescent="0.7"/>
    <row r="434" ht="15.75" customHeight="1" x14ac:dyDescent="0.7"/>
    <row r="435" ht="15.75" customHeight="1" x14ac:dyDescent="0.7"/>
    <row r="436" ht="15.75" customHeight="1" x14ac:dyDescent="0.7"/>
    <row r="437" ht="15.75" customHeight="1" x14ac:dyDescent="0.7"/>
    <row r="438" ht="15.75" customHeight="1" x14ac:dyDescent="0.7"/>
    <row r="439" ht="15.75" customHeight="1" x14ac:dyDescent="0.7"/>
    <row r="440" ht="15.75" customHeight="1" x14ac:dyDescent="0.7"/>
    <row r="441" ht="15.75" customHeight="1" x14ac:dyDescent="0.7"/>
    <row r="442" ht="15.75" customHeight="1" x14ac:dyDescent="0.7"/>
    <row r="443" ht="15.75" customHeight="1" x14ac:dyDescent="0.7"/>
    <row r="444" ht="15.75" customHeight="1" x14ac:dyDescent="0.7"/>
    <row r="445" ht="15.75" customHeight="1" x14ac:dyDescent="0.7"/>
    <row r="446" ht="15.75" customHeight="1" x14ac:dyDescent="0.7"/>
    <row r="447" ht="15.75" customHeight="1" x14ac:dyDescent="0.7"/>
    <row r="448" ht="15.75" customHeight="1" x14ac:dyDescent="0.7"/>
    <row r="449" ht="15.75" customHeight="1" x14ac:dyDescent="0.7"/>
    <row r="450" ht="15.75" customHeight="1" x14ac:dyDescent="0.7"/>
    <row r="451" ht="15.75" customHeight="1" x14ac:dyDescent="0.7"/>
    <row r="452" ht="15.75" customHeight="1" x14ac:dyDescent="0.7"/>
    <row r="453" ht="15.75" customHeight="1" x14ac:dyDescent="0.7"/>
    <row r="454" ht="15.75" customHeight="1" x14ac:dyDescent="0.7"/>
    <row r="455" ht="15.75" customHeight="1" x14ac:dyDescent="0.7"/>
    <row r="456" ht="15.75" customHeight="1" x14ac:dyDescent="0.7"/>
    <row r="457" ht="15.75" customHeight="1" x14ac:dyDescent="0.7"/>
    <row r="458" ht="15.75" customHeight="1" x14ac:dyDescent="0.7"/>
    <row r="459" ht="15.75" customHeight="1" x14ac:dyDescent="0.7"/>
    <row r="460" ht="15.75" customHeight="1" x14ac:dyDescent="0.7"/>
    <row r="461" ht="15.75" customHeight="1" x14ac:dyDescent="0.7"/>
    <row r="462" ht="15.75" customHeight="1" x14ac:dyDescent="0.7"/>
    <row r="463" ht="15.75" customHeight="1" x14ac:dyDescent="0.7"/>
    <row r="464" ht="15.75" customHeight="1" x14ac:dyDescent="0.7"/>
    <row r="465" ht="15.75" customHeight="1" x14ac:dyDescent="0.7"/>
    <row r="466" ht="15.75" customHeight="1" x14ac:dyDescent="0.7"/>
    <row r="467" ht="15.75" customHeight="1" x14ac:dyDescent="0.7"/>
    <row r="468" ht="15.75" customHeight="1" x14ac:dyDescent="0.7"/>
    <row r="469" ht="15.75" customHeight="1" x14ac:dyDescent="0.7"/>
    <row r="470" ht="15.75" customHeight="1" x14ac:dyDescent="0.7"/>
    <row r="471" ht="15.75" customHeight="1" x14ac:dyDescent="0.7"/>
    <row r="472" ht="15.75" customHeight="1" x14ac:dyDescent="0.7"/>
    <row r="473" ht="15.75" customHeight="1" x14ac:dyDescent="0.7"/>
    <row r="474" ht="15.75" customHeight="1" x14ac:dyDescent="0.7"/>
    <row r="475" ht="15.75" customHeight="1" x14ac:dyDescent="0.7"/>
    <row r="476" ht="15.75" customHeight="1" x14ac:dyDescent="0.7"/>
    <row r="477" ht="15.75" customHeight="1" x14ac:dyDescent="0.7"/>
    <row r="478" ht="15.75" customHeight="1" x14ac:dyDescent="0.7"/>
    <row r="479" ht="15.75" customHeight="1" x14ac:dyDescent="0.7"/>
    <row r="480" ht="15.75" customHeight="1" x14ac:dyDescent="0.7"/>
    <row r="481" ht="15.75" customHeight="1" x14ac:dyDescent="0.7"/>
    <row r="482" ht="15.75" customHeight="1" x14ac:dyDescent="0.7"/>
    <row r="483" ht="15.75" customHeight="1" x14ac:dyDescent="0.7"/>
    <row r="484" ht="15.75" customHeight="1" x14ac:dyDescent="0.7"/>
    <row r="485" ht="15.75" customHeight="1" x14ac:dyDescent="0.7"/>
    <row r="486" ht="15.75" customHeight="1" x14ac:dyDescent="0.7"/>
    <row r="487" ht="15.75" customHeight="1" x14ac:dyDescent="0.7"/>
    <row r="488" ht="15.75" customHeight="1" x14ac:dyDescent="0.7"/>
    <row r="489" ht="15.75" customHeight="1" x14ac:dyDescent="0.7"/>
    <row r="490" ht="15.75" customHeight="1" x14ac:dyDescent="0.7"/>
    <row r="491" ht="15.75" customHeight="1" x14ac:dyDescent="0.7"/>
    <row r="492" ht="15.75" customHeight="1" x14ac:dyDescent="0.7"/>
    <row r="493" ht="15.75" customHeight="1" x14ac:dyDescent="0.7"/>
    <row r="494" ht="15.75" customHeight="1" x14ac:dyDescent="0.7"/>
    <row r="495" ht="15.75" customHeight="1" x14ac:dyDescent="0.7"/>
    <row r="496" ht="15.75" customHeight="1" x14ac:dyDescent="0.7"/>
    <row r="497" ht="15.75" customHeight="1" x14ac:dyDescent="0.7"/>
    <row r="498" ht="15.75" customHeight="1" x14ac:dyDescent="0.7"/>
    <row r="499" ht="15.75" customHeight="1" x14ac:dyDescent="0.7"/>
    <row r="500" ht="15.75" customHeight="1" x14ac:dyDescent="0.7"/>
    <row r="501" ht="15.75" customHeight="1" x14ac:dyDescent="0.7"/>
    <row r="502" ht="15.75" customHeight="1" x14ac:dyDescent="0.7"/>
    <row r="503" ht="15.75" customHeight="1" x14ac:dyDescent="0.7"/>
    <row r="504" ht="15.75" customHeight="1" x14ac:dyDescent="0.7"/>
    <row r="505" ht="15.75" customHeight="1" x14ac:dyDescent="0.7"/>
    <row r="506" ht="15.75" customHeight="1" x14ac:dyDescent="0.7"/>
    <row r="507" ht="15.75" customHeight="1" x14ac:dyDescent="0.7"/>
    <row r="508" ht="15.75" customHeight="1" x14ac:dyDescent="0.7"/>
    <row r="509" ht="15.75" customHeight="1" x14ac:dyDescent="0.7"/>
    <row r="510" ht="15.75" customHeight="1" x14ac:dyDescent="0.7"/>
    <row r="511" ht="15.75" customHeight="1" x14ac:dyDescent="0.7"/>
    <row r="512" ht="15.75" customHeight="1" x14ac:dyDescent="0.7"/>
    <row r="513" ht="15.75" customHeight="1" x14ac:dyDescent="0.7"/>
    <row r="514" ht="15.75" customHeight="1" x14ac:dyDescent="0.7"/>
    <row r="515" ht="15.75" customHeight="1" x14ac:dyDescent="0.7"/>
    <row r="516" ht="15.75" customHeight="1" x14ac:dyDescent="0.7"/>
    <row r="517" ht="15.75" customHeight="1" x14ac:dyDescent="0.7"/>
    <row r="518" ht="15.75" customHeight="1" x14ac:dyDescent="0.7"/>
    <row r="519" ht="15.75" customHeight="1" x14ac:dyDescent="0.7"/>
    <row r="520" ht="15.75" customHeight="1" x14ac:dyDescent="0.7"/>
    <row r="521" ht="15.75" customHeight="1" x14ac:dyDescent="0.7"/>
    <row r="522" ht="15.75" customHeight="1" x14ac:dyDescent="0.7"/>
    <row r="523" ht="15.75" customHeight="1" x14ac:dyDescent="0.7"/>
    <row r="524" ht="15.75" customHeight="1" x14ac:dyDescent="0.7"/>
    <row r="525" ht="15.75" customHeight="1" x14ac:dyDescent="0.7"/>
    <row r="526" ht="15.75" customHeight="1" x14ac:dyDescent="0.7"/>
    <row r="527" ht="15.75" customHeight="1" x14ac:dyDescent="0.7"/>
    <row r="528" ht="15.75" customHeight="1" x14ac:dyDescent="0.7"/>
    <row r="529" ht="15.75" customHeight="1" x14ac:dyDescent="0.7"/>
    <row r="530" ht="15.75" customHeight="1" x14ac:dyDescent="0.7"/>
    <row r="531" ht="15.75" customHeight="1" x14ac:dyDescent="0.7"/>
    <row r="532" ht="15.75" customHeight="1" x14ac:dyDescent="0.7"/>
    <row r="533" ht="15.75" customHeight="1" x14ac:dyDescent="0.7"/>
    <row r="534" ht="15.75" customHeight="1" x14ac:dyDescent="0.7"/>
    <row r="535" ht="15.75" customHeight="1" x14ac:dyDescent="0.7"/>
    <row r="536" ht="15.75" customHeight="1" x14ac:dyDescent="0.7"/>
    <row r="537" ht="15.75" customHeight="1" x14ac:dyDescent="0.7"/>
    <row r="538" ht="15.75" customHeight="1" x14ac:dyDescent="0.7"/>
    <row r="539" ht="15.75" customHeight="1" x14ac:dyDescent="0.7"/>
    <row r="540" ht="15.75" customHeight="1" x14ac:dyDescent="0.7"/>
    <row r="541" ht="15.75" customHeight="1" x14ac:dyDescent="0.7"/>
    <row r="542" ht="15.75" customHeight="1" x14ac:dyDescent="0.7"/>
    <row r="543" ht="15.75" customHeight="1" x14ac:dyDescent="0.7"/>
    <row r="544" ht="15.75" customHeight="1" x14ac:dyDescent="0.7"/>
    <row r="545" ht="15.75" customHeight="1" x14ac:dyDescent="0.7"/>
    <row r="546" ht="15.75" customHeight="1" x14ac:dyDescent="0.7"/>
    <row r="547" ht="15.75" customHeight="1" x14ac:dyDescent="0.7"/>
    <row r="548" ht="15.75" customHeight="1" x14ac:dyDescent="0.7"/>
    <row r="549" ht="15.75" customHeight="1" x14ac:dyDescent="0.7"/>
    <row r="550" ht="15.75" customHeight="1" x14ac:dyDescent="0.7"/>
    <row r="551" ht="15.75" customHeight="1" x14ac:dyDescent="0.7"/>
    <row r="552" ht="15.75" customHeight="1" x14ac:dyDescent="0.7"/>
    <row r="553" ht="15.75" customHeight="1" x14ac:dyDescent="0.7"/>
    <row r="554" ht="15.75" customHeight="1" x14ac:dyDescent="0.7"/>
    <row r="555" ht="15.75" customHeight="1" x14ac:dyDescent="0.7"/>
    <row r="556" ht="15.75" customHeight="1" x14ac:dyDescent="0.7"/>
    <row r="557" ht="15.75" customHeight="1" x14ac:dyDescent="0.7"/>
    <row r="558" ht="15.75" customHeight="1" x14ac:dyDescent="0.7"/>
    <row r="559" ht="15.75" customHeight="1" x14ac:dyDescent="0.7"/>
    <row r="560" ht="15.75" customHeight="1" x14ac:dyDescent="0.7"/>
    <row r="561" ht="15.75" customHeight="1" x14ac:dyDescent="0.7"/>
    <row r="562" ht="15.75" customHeight="1" x14ac:dyDescent="0.7"/>
    <row r="563" ht="15.75" customHeight="1" x14ac:dyDescent="0.7"/>
    <row r="564" ht="15.75" customHeight="1" x14ac:dyDescent="0.7"/>
    <row r="565" ht="15.75" customHeight="1" x14ac:dyDescent="0.7"/>
    <row r="566" ht="15.75" customHeight="1" x14ac:dyDescent="0.7"/>
    <row r="567" ht="15.75" customHeight="1" x14ac:dyDescent="0.7"/>
    <row r="568" ht="15.75" customHeight="1" x14ac:dyDescent="0.7"/>
    <row r="569" ht="15.75" customHeight="1" x14ac:dyDescent="0.7"/>
    <row r="570" ht="15.75" customHeight="1" x14ac:dyDescent="0.7"/>
    <row r="571" ht="15.75" customHeight="1" x14ac:dyDescent="0.7"/>
    <row r="572" ht="15.75" customHeight="1" x14ac:dyDescent="0.7"/>
    <row r="573" ht="15.75" customHeight="1" x14ac:dyDescent="0.7"/>
    <row r="574" ht="15.75" customHeight="1" x14ac:dyDescent="0.7"/>
    <row r="575" ht="15.75" customHeight="1" x14ac:dyDescent="0.7"/>
    <row r="576" ht="15.75" customHeight="1" x14ac:dyDescent="0.7"/>
    <row r="577" ht="15.75" customHeight="1" x14ac:dyDescent="0.7"/>
    <row r="578" ht="15.75" customHeight="1" x14ac:dyDescent="0.7"/>
    <row r="579" ht="15.75" customHeight="1" x14ac:dyDescent="0.7"/>
    <row r="580" ht="15.75" customHeight="1" x14ac:dyDescent="0.7"/>
    <row r="581" ht="15.75" customHeight="1" x14ac:dyDescent="0.7"/>
    <row r="582" ht="15.75" customHeight="1" x14ac:dyDescent="0.7"/>
    <row r="583" ht="15.75" customHeight="1" x14ac:dyDescent="0.7"/>
    <row r="584" ht="15.75" customHeight="1" x14ac:dyDescent="0.7"/>
    <row r="585" ht="15.75" customHeight="1" x14ac:dyDescent="0.7"/>
    <row r="586" ht="15.75" customHeight="1" x14ac:dyDescent="0.7"/>
    <row r="587" ht="15.75" customHeight="1" x14ac:dyDescent="0.7"/>
    <row r="588" ht="15.75" customHeight="1" x14ac:dyDescent="0.7"/>
    <row r="589" ht="15.75" customHeight="1" x14ac:dyDescent="0.7"/>
    <row r="590" ht="15.75" customHeight="1" x14ac:dyDescent="0.7"/>
    <row r="591" ht="15.75" customHeight="1" x14ac:dyDescent="0.7"/>
    <row r="592" ht="15.75" customHeight="1" x14ac:dyDescent="0.7"/>
    <row r="593" ht="15.75" customHeight="1" x14ac:dyDescent="0.7"/>
    <row r="594" ht="15.75" customHeight="1" x14ac:dyDescent="0.7"/>
    <row r="595" ht="15.75" customHeight="1" x14ac:dyDescent="0.7"/>
    <row r="596" ht="15.75" customHeight="1" x14ac:dyDescent="0.7"/>
    <row r="597" ht="15.75" customHeight="1" x14ac:dyDescent="0.7"/>
    <row r="598" ht="15.75" customHeight="1" x14ac:dyDescent="0.7"/>
    <row r="599" ht="15.75" customHeight="1" x14ac:dyDescent="0.7"/>
    <row r="600" ht="15.75" customHeight="1" x14ac:dyDescent="0.7"/>
    <row r="601" ht="15.75" customHeight="1" x14ac:dyDescent="0.7"/>
    <row r="602" ht="15.75" customHeight="1" x14ac:dyDescent="0.7"/>
    <row r="603" ht="15.75" customHeight="1" x14ac:dyDescent="0.7"/>
    <row r="604" ht="15.75" customHeight="1" x14ac:dyDescent="0.7"/>
    <row r="605" ht="15.75" customHeight="1" x14ac:dyDescent="0.7"/>
    <row r="606" ht="15.75" customHeight="1" x14ac:dyDescent="0.7"/>
    <row r="607" ht="15.75" customHeight="1" x14ac:dyDescent="0.7"/>
    <row r="608" ht="15.75" customHeight="1" x14ac:dyDescent="0.7"/>
    <row r="609" ht="15.75" customHeight="1" x14ac:dyDescent="0.7"/>
    <row r="610" ht="15.75" customHeight="1" x14ac:dyDescent="0.7"/>
    <row r="611" ht="15.75" customHeight="1" x14ac:dyDescent="0.7"/>
    <row r="612" ht="15.75" customHeight="1" x14ac:dyDescent="0.7"/>
    <row r="613" ht="15.75" customHeight="1" x14ac:dyDescent="0.7"/>
    <row r="614" ht="15.75" customHeight="1" x14ac:dyDescent="0.7"/>
    <row r="615" ht="15.75" customHeight="1" x14ac:dyDescent="0.7"/>
    <row r="616" ht="15.75" customHeight="1" x14ac:dyDescent="0.7"/>
    <row r="617" ht="15.75" customHeight="1" x14ac:dyDescent="0.7"/>
    <row r="618" ht="15.75" customHeight="1" x14ac:dyDescent="0.7"/>
    <row r="619" ht="15.75" customHeight="1" x14ac:dyDescent="0.7"/>
    <row r="620" ht="15.75" customHeight="1" x14ac:dyDescent="0.7"/>
    <row r="621" ht="15.75" customHeight="1" x14ac:dyDescent="0.7"/>
    <row r="622" ht="15.75" customHeight="1" x14ac:dyDescent="0.7"/>
    <row r="623" ht="15.75" customHeight="1" x14ac:dyDescent="0.7"/>
    <row r="624" ht="15.75" customHeight="1" x14ac:dyDescent="0.7"/>
    <row r="625" ht="15.75" customHeight="1" x14ac:dyDescent="0.7"/>
    <row r="626" ht="15.75" customHeight="1" x14ac:dyDescent="0.7"/>
    <row r="627" ht="15.75" customHeight="1" x14ac:dyDescent="0.7"/>
    <row r="628" ht="15.75" customHeight="1" x14ac:dyDescent="0.7"/>
    <row r="629" ht="15.75" customHeight="1" x14ac:dyDescent="0.7"/>
    <row r="630" ht="15.75" customHeight="1" x14ac:dyDescent="0.7"/>
    <row r="631" ht="15.75" customHeight="1" x14ac:dyDescent="0.7"/>
    <row r="632" ht="15.75" customHeight="1" x14ac:dyDescent="0.7"/>
    <row r="633" ht="15.75" customHeight="1" x14ac:dyDescent="0.7"/>
    <row r="634" ht="15.75" customHeight="1" x14ac:dyDescent="0.7"/>
    <row r="635" ht="15.75" customHeight="1" x14ac:dyDescent="0.7"/>
    <row r="636" ht="15.75" customHeight="1" x14ac:dyDescent="0.7"/>
    <row r="637" ht="15.75" customHeight="1" x14ac:dyDescent="0.7"/>
    <row r="638" ht="15.75" customHeight="1" x14ac:dyDescent="0.7"/>
    <row r="639" ht="15.75" customHeight="1" x14ac:dyDescent="0.7"/>
    <row r="640" ht="15.75" customHeight="1" x14ac:dyDescent="0.7"/>
    <row r="641" ht="15.75" customHeight="1" x14ac:dyDescent="0.7"/>
    <row r="642" ht="15.75" customHeight="1" x14ac:dyDescent="0.7"/>
    <row r="643" ht="15.75" customHeight="1" x14ac:dyDescent="0.7"/>
    <row r="644" ht="15.75" customHeight="1" x14ac:dyDescent="0.7"/>
    <row r="645" ht="15.75" customHeight="1" x14ac:dyDescent="0.7"/>
    <row r="646" ht="15.75" customHeight="1" x14ac:dyDescent="0.7"/>
    <row r="647" ht="15.75" customHeight="1" x14ac:dyDescent="0.7"/>
    <row r="648" ht="15.75" customHeight="1" x14ac:dyDescent="0.7"/>
    <row r="649" ht="15.75" customHeight="1" x14ac:dyDescent="0.7"/>
    <row r="650" ht="15.75" customHeight="1" x14ac:dyDescent="0.7"/>
    <row r="651" ht="15.75" customHeight="1" x14ac:dyDescent="0.7"/>
    <row r="652" ht="15.75" customHeight="1" x14ac:dyDescent="0.7"/>
    <row r="653" ht="15.75" customHeight="1" x14ac:dyDescent="0.7"/>
    <row r="654" ht="15.75" customHeight="1" x14ac:dyDescent="0.7"/>
    <row r="655" ht="15.75" customHeight="1" x14ac:dyDescent="0.7"/>
    <row r="656" ht="15.75" customHeight="1" x14ac:dyDescent="0.7"/>
    <row r="657" ht="15.75" customHeight="1" x14ac:dyDescent="0.7"/>
    <row r="658" ht="15.75" customHeight="1" x14ac:dyDescent="0.7"/>
    <row r="659" ht="15.75" customHeight="1" x14ac:dyDescent="0.7"/>
    <row r="660" ht="15.75" customHeight="1" x14ac:dyDescent="0.7"/>
    <row r="661" ht="15.75" customHeight="1" x14ac:dyDescent="0.7"/>
    <row r="662" ht="15.75" customHeight="1" x14ac:dyDescent="0.7"/>
    <row r="663" ht="15.75" customHeight="1" x14ac:dyDescent="0.7"/>
    <row r="664" ht="15.75" customHeight="1" x14ac:dyDescent="0.7"/>
    <row r="665" ht="15.75" customHeight="1" x14ac:dyDescent="0.7"/>
    <row r="666" ht="15.75" customHeight="1" x14ac:dyDescent="0.7"/>
    <row r="667" ht="15.75" customHeight="1" x14ac:dyDescent="0.7"/>
    <row r="668" ht="15.75" customHeight="1" x14ac:dyDescent="0.7"/>
    <row r="669" ht="15.75" customHeight="1" x14ac:dyDescent="0.7"/>
    <row r="670" ht="15.75" customHeight="1" x14ac:dyDescent="0.7"/>
    <row r="671" ht="15.75" customHeight="1" x14ac:dyDescent="0.7"/>
    <row r="672" ht="15.75" customHeight="1" x14ac:dyDescent="0.7"/>
    <row r="673" ht="15.75" customHeight="1" x14ac:dyDescent="0.7"/>
    <row r="674" ht="15.75" customHeight="1" x14ac:dyDescent="0.7"/>
    <row r="675" ht="15.75" customHeight="1" x14ac:dyDescent="0.7"/>
    <row r="676" ht="15.75" customHeight="1" x14ac:dyDescent="0.7"/>
    <row r="677" ht="15.75" customHeight="1" x14ac:dyDescent="0.7"/>
    <row r="678" ht="15.75" customHeight="1" x14ac:dyDescent="0.7"/>
    <row r="679" ht="15.75" customHeight="1" x14ac:dyDescent="0.7"/>
    <row r="680" ht="15.75" customHeight="1" x14ac:dyDescent="0.7"/>
    <row r="681" ht="15.75" customHeight="1" x14ac:dyDescent="0.7"/>
    <row r="682" ht="15.75" customHeight="1" x14ac:dyDescent="0.7"/>
    <row r="683" ht="15.75" customHeight="1" x14ac:dyDescent="0.7"/>
    <row r="684" ht="15.75" customHeight="1" x14ac:dyDescent="0.7"/>
    <row r="685" ht="15.75" customHeight="1" x14ac:dyDescent="0.7"/>
    <row r="686" ht="15.75" customHeight="1" x14ac:dyDescent="0.7"/>
    <row r="687" ht="15.75" customHeight="1" x14ac:dyDescent="0.7"/>
    <row r="688" ht="15.75" customHeight="1" x14ac:dyDescent="0.7"/>
    <row r="689" ht="15.75" customHeight="1" x14ac:dyDescent="0.7"/>
    <row r="690" ht="15.75" customHeight="1" x14ac:dyDescent="0.7"/>
    <row r="691" ht="15.75" customHeight="1" x14ac:dyDescent="0.7"/>
    <row r="692" ht="15.75" customHeight="1" x14ac:dyDescent="0.7"/>
    <row r="693" ht="15.75" customHeight="1" x14ac:dyDescent="0.7"/>
    <row r="694" ht="15.75" customHeight="1" x14ac:dyDescent="0.7"/>
    <row r="695" ht="15.75" customHeight="1" x14ac:dyDescent="0.7"/>
    <row r="696" ht="15.75" customHeight="1" x14ac:dyDescent="0.7"/>
    <row r="697" ht="15.75" customHeight="1" x14ac:dyDescent="0.7"/>
    <row r="698" ht="15.75" customHeight="1" x14ac:dyDescent="0.7"/>
    <row r="699" ht="15.75" customHeight="1" x14ac:dyDescent="0.7"/>
    <row r="700" ht="15.75" customHeight="1" x14ac:dyDescent="0.7"/>
    <row r="701" ht="15.75" customHeight="1" x14ac:dyDescent="0.7"/>
    <row r="702" ht="15.75" customHeight="1" x14ac:dyDescent="0.7"/>
    <row r="703" ht="15.75" customHeight="1" x14ac:dyDescent="0.7"/>
    <row r="704" ht="15.75" customHeight="1" x14ac:dyDescent="0.7"/>
    <row r="705" ht="15.75" customHeight="1" x14ac:dyDescent="0.7"/>
    <row r="706" ht="15.75" customHeight="1" x14ac:dyDescent="0.7"/>
    <row r="707" ht="15.75" customHeight="1" x14ac:dyDescent="0.7"/>
    <row r="708" ht="15.75" customHeight="1" x14ac:dyDescent="0.7"/>
    <row r="709" ht="15.75" customHeight="1" x14ac:dyDescent="0.7"/>
    <row r="710" ht="15.75" customHeight="1" x14ac:dyDescent="0.7"/>
    <row r="711" ht="15.75" customHeight="1" x14ac:dyDescent="0.7"/>
    <row r="712" ht="15.75" customHeight="1" x14ac:dyDescent="0.7"/>
    <row r="713" ht="15.75" customHeight="1" x14ac:dyDescent="0.7"/>
    <row r="714" ht="15.75" customHeight="1" x14ac:dyDescent="0.7"/>
    <row r="715" ht="15.75" customHeight="1" x14ac:dyDescent="0.7"/>
    <row r="716" ht="15.75" customHeight="1" x14ac:dyDescent="0.7"/>
    <row r="717" ht="15.75" customHeight="1" x14ac:dyDescent="0.7"/>
    <row r="718" ht="15.75" customHeight="1" x14ac:dyDescent="0.7"/>
    <row r="719" ht="15.75" customHeight="1" x14ac:dyDescent="0.7"/>
    <row r="720" ht="15.75" customHeight="1" x14ac:dyDescent="0.7"/>
    <row r="721" ht="15.75" customHeight="1" x14ac:dyDescent="0.7"/>
    <row r="722" ht="15.75" customHeight="1" x14ac:dyDescent="0.7"/>
    <row r="723" ht="15.75" customHeight="1" x14ac:dyDescent="0.7"/>
    <row r="724" ht="15.75" customHeight="1" x14ac:dyDescent="0.7"/>
    <row r="725" ht="15.75" customHeight="1" x14ac:dyDescent="0.7"/>
    <row r="726" ht="15.75" customHeight="1" x14ac:dyDescent="0.7"/>
    <row r="727" ht="15.75" customHeight="1" x14ac:dyDescent="0.7"/>
    <row r="728" ht="15.75" customHeight="1" x14ac:dyDescent="0.7"/>
    <row r="729" ht="15.75" customHeight="1" x14ac:dyDescent="0.7"/>
    <row r="730" ht="15.75" customHeight="1" x14ac:dyDescent="0.7"/>
    <row r="731" ht="15.75" customHeight="1" x14ac:dyDescent="0.7"/>
    <row r="732" ht="15.75" customHeight="1" x14ac:dyDescent="0.7"/>
    <row r="733" ht="15.75" customHeight="1" x14ac:dyDescent="0.7"/>
    <row r="734" ht="15.75" customHeight="1" x14ac:dyDescent="0.7"/>
    <row r="735" ht="15.75" customHeight="1" x14ac:dyDescent="0.7"/>
    <row r="736" ht="15.75" customHeight="1" x14ac:dyDescent="0.7"/>
    <row r="737" ht="15.75" customHeight="1" x14ac:dyDescent="0.7"/>
    <row r="738" ht="15.75" customHeight="1" x14ac:dyDescent="0.7"/>
    <row r="739" ht="15.75" customHeight="1" x14ac:dyDescent="0.7"/>
    <row r="740" ht="15.75" customHeight="1" x14ac:dyDescent="0.7"/>
    <row r="741" ht="15.75" customHeight="1" x14ac:dyDescent="0.7"/>
    <row r="742" ht="15.75" customHeight="1" x14ac:dyDescent="0.7"/>
    <row r="743" ht="15.75" customHeight="1" x14ac:dyDescent="0.7"/>
    <row r="744" ht="15.75" customHeight="1" x14ac:dyDescent="0.7"/>
    <row r="745" ht="15.75" customHeight="1" x14ac:dyDescent="0.7"/>
    <row r="746" ht="15.75" customHeight="1" x14ac:dyDescent="0.7"/>
    <row r="747" ht="15.75" customHeight="1" x14ac:dyDescent="0.7"/>
    <row r="748" ht="15.75" customHeight="1" x14ac:dyDescent="0.7"/>
    <row r="749" ht="15.75" customHeight="1" x14ac:dyDescent="0.7"/>
    <row r="750" ht="15.75" customHeight="1" x14ac:dyDescent="0.7"/>
    <row r="751" ht="15.75" customHeight="1" x14ac:dyDescent="0.7"/>
    <row r="752" ht="15.75" customHeight="1" x14ac:dyDescent="0.7"/>
    <row r="753" ht="15.75" customHeight="1" x14ac:dyDescent="0.7"/>
    <row r="754" ht="15.75" customHeight="1" x14ac:dyDescent="0.7"/>
    <row r="755" ht="15.75" customHeight="1" x14ac:dyDescent="0.7"/>
    <row r="756" ht="15.75" customHeight="1" x14ac:dyDescent="0.7"/>
    <row r="757" ht="15.75" customHeight="1" x14ac:dyDescent="0.7"/>
    <row r="758" ht="15.75" customHeight="1" x14ac:dyDescent="0.7"/>
    <row r="759" ht="15.75" customHeight="1" x14ac:dyDescent="0.7"/>
    <row r="760" ht="15.75" customHeight="1" x14ac:dyDescent="0.7"/>
    <row r="761" ht="15.75" customHeight="1" x14ac:dyDescent="0.7"/>
    <row r="762" ht="15.75" customHeight="1" x14ac:dyDescent="0.7"/>
    <row r="763" ht="15.75" customHeight="1" x14ac:dyDescent="0.7"/>
    <row r="764" ht="15.75" customHeight="1" x14ac:dyDescent="0.7"/>
    <row r="765" ht="15.75" customHeight="1" x14ac:dyDescent="0.7"/>
    <row r="766" ht="15.75" customHeight="1" x14ac:dyDescent="0.7"/>
    <row r="767" ht="15.75" customHeight="1" x14ac:dyDescent="0.7"/>
    <row r="768" ht="15.75" customHeight="1" x14ac:dyDescent="0.7"/>
    <row r="769" ht="15.75" customHeight="1" x14ac:dyDescent="0.7"/>
    <row r="770" ht="15.75" customHeight="1" x14ac:dyDescent="0.7"/>
    <row r="771" ht="15.75" customHeight="1" x14ac:dyDescent="0.7"/>
    <row r="772" ht="15.75" customHeight="1" x14ac:dyDescent="0.7"/>
    <row r="773" ht="15.75" customHeight="1" x14ac:dyDescent="0.7"/>
    <row r="774" ht="15.75" customHeight="1" x14ac:dyDescent="0.7"/>
    <row r="775" ht="15.75" customHeight="1" x14ac:dyDescent="0.7"/>
    <row r="776" ht="15.75" customHeight="1" x14ac:dyDescent="0.7"/>
    <row r="777" ht="15.75" customHeight="1" x14ac:dyDescent="0.7"/>
    <row r="778" ht="15.75" customHeight="1" x14ac:dyDescent="0.7"/>
    <row r="779" ht="15.75" customHeight="1" x14ac:dyDescent="0.7"/>
    <row r="780" ht="15.75" customHeight="1" x14ac:dyDescent="0.7"/>
    <row r="781" ht="15.75" customHeight="1" x14ac:dyDescent="0.7"/>
    <row r="782" ht="15.75" customHeight="1" x14ac:dyDescent="0.7"/>
    <row r="783" ht="15.75" customHeight="1" x14ac:dyDescent="0.7"/>
    <row r="784" ht="15.75" customHeight="1" x14ac:dyDescent="0.7"/>
    <row r="785" ht="15.75" customHeight="1" x14ac:dyDescent="0.7"/>
    <row r="786" ht="15.75" customHeight="1" x14ac:dyDescent="0.7"/>
    <row r="787" ht="15.75" customHeight="1" x14ac:dyDescent="0.7"/>
    <row r="788" ht="15.75" customHeight="1" x14ac:dyDescent="0.7"/>
    <row r="789" ht="15.75" customHeight="1" x14ac:dyDescent="0.7"/>
    <row r="790" ht="15.75" customHeight="1" x14ac:dyDescent="0.7"/>
    <row r="791" ht="15.75" customHeight="1" x14ac:dyDescent="0.7"/>
    <row r="792" ht="15.75" customHeight="1" x14ac:dyDescent="0.7"/>
    <row r="793" ht="15.75" customHeight="1" x14ac:dyDescent="0.7"/>
    <row r="794" ht="15.75" customHeight="1" x14ac:dyDescent="0.7"/>
    <row r="795" ht="15.75" customHeight="1" x14ac:dyDescent="0.7"/>
    <row r="796" ht="15.75" customHeight="1" x14ac:dyDescent="0.7"/>
    <row r="797" ht="15.75" customHeight="1" x14ac:dyDescent="0.7"/>
    <row r="798" ht="15.75" customHeight="1" x14ac:dyDescent="0.7"/>
    <row r="799" ht="15.75" customHeight="1" x14ac:dyDescent="0.7"/>
    <row r="800" ht="15.75" customHeight="1" x14ac:dyDescent="0.7"/>
    <row r="801" ht="15.75" customHeight="1" x14ac:dyDescent="0.7"/>
    <row r="802" ht="15.75" customHeight="1" x14ac:dyDescent="0.7"/>
    <row r="803" ht="15.75" customHeight="1" x14ac:dyDescent="0.7"/>
    <row r="804" ht="15.75" customHeight="1" x14ac:dyDescent="0.7"/>
    <row r="805" ht="15.75" customHeight="1" x14ac:dyDescent="0.7"/>
    <row r="806" ht="15.75" customHeight="1" x14ac:dyDescent="0.7"/>
    <row r="807" ht="15.75" customHeight="1" x14ac:dyDescent="0.7"/>
    <row r="808" ht="15.75" customHeight="1" x14ac:dyDescent="0.7"/>
    <row r="809" ht="15.75" customHeight="1" x14ac:dyDescent="0.7"/>
    <row r="810" ht="15.75" customHeight="1" x14ac:dyDescent="0.7"/>
    <row r="811" ht="15.75" customHeight="1" x14ac:dyDescent="0.7"/>
    <row r="812" ht="15.75" customHeight="1" x14ac:dyDescent="0.7"/>
    <row r="813" ht="15.75" customHeight="1" x14ac:dyDescent="0.7"/>
    <row r="814" ht="15.75" customHeight="1" x14ac:dyDescent="0.7"/>
    <row r="815" ht="15.75" customHeight="1" x14ac:dyDescent="0.7"/>
    <row r="816" ht="15.75" customHeight="1" x14ac:dyDescent="0.7"/>
    <row r="817" ht="15.75" customHeight="1" x14ac:dyDescent="0.7"/>
    <row r="818" ht="15.75" customHeight="1" x14ac:dyDescent="0.7"/>
    <row r="819" ht="15.75" customHeight="1" x14ac:dyDescent="0.7"/>
    <row r="820" ht="15.75" customHeight="1" x14ac:dyDescent="0.7"/>
    <row r="821" ht="15.75" customHeight="1" x14ac:dyDescent="0.7"/>
    <row r="822" ht="15.75" customHeight="1" x14ac:dyDescent="0.7"/>
    <row r="823" ht="15.75" customHeight="1" x14ac:dyDescent="0.7"/>
    <row r="824" ht="15.75" customHeight="1" x14ac:dyDescent="0.7"/>
    <row r="825" ht="15.75" customHeight="1" x14ac:dyDescent="0.7"/>
    <row r="826" ht="15.75" customHeight="1" x14ac:dyDescent="0.7"/>
    <row r="827" ht="15.75" customHeight="1" x14ac:dyDescent="0.7"/>
    <row r="828" ht="15.75" customHeight="1" x14ac:dyDescent="0.7"/>
    <row r="829" ht="15.75" customHeight="1" x14ac:dyDescent="0.7"/>
    <row r="830" ht="15.75" customHeight="1" x14ac:dyDescent="0.7"/>
    <row r="831" ht="15.75" customHeight="1" x14ac:dyDescent="0.7"/>
    <row r="832" ht="15.75" customHeight="1" x14ac:dyDescent="0.7"/>
    <row r="833" ht="15.75" customHeight="1" x14ac:dyDescent="0.7"/>
    <row r="834" ht="15.75" customHeight="1" x14ac:dyDescent="0.7"/>
    <row r="835" ht="15.75" customHeight="1" x14ac:dyDescent="0.7"/>
    <row r="836" ht="15.75" customHeight="1" x14ac:dyDescent="0.7"/>
    <row r="837" ht="15.75" customHeight="1" x14ac:dyDescent="0.7"/>
    <row r="838" ht="15.75" customHeight="1" x14ac:dyDescent="0.7"/>
    <row r="839" ht="15.75" customHeight="1" x14ac:dyDescent="0.7"/>
    <row r="840" ht="15.75" customHeight="1" x14ac:dyDescent="0.7"/>
    <row r="841" ht="15.75" customHeight="1" x14ac:dyDescent="0.7"/>
    <row r="842" ht="15.75" customHeight="1" x14ac:dyDescent="0.7"/>
    <row r="843" ht="15.75" customHeight="1" x14ac:dyDescent="0.7"/>
    <row r="844" ht="15.75" customHeight="1" x14ac:dyDescent="0.7"/>
    <row r="845" ht="15.75" customHeight="1" x14ac:dyDescent="0.7"/>
    <row r="846" ht="15.75" customHeight="1" x14ac:dyDescent="0.7"/>
    <row r="847" ht="15.75" customHeight="1" x14ac:dyDescent="0.7"/>
    <row r="848" ht="15.75" customHeight="1" x14ac:dyDescent="0.7"/>
    <row r="849" ht="15.75" customHeight="1" x14ac:dyDescent="0.7"/>
    <row r="850" ht="15.75" customHeight="1" x14ac:dyDescent="0.7"/>
    <row r="851" ht="15.75" customHeight="1" x14ac:dyDescent="0.7"/>
    <row r="852" ht="15.75" customHeight="1" x14ac:dyDescent="0.7"/>
    <row r="853" ht="15.75" customHeight="1" x14ac:dyDescent="0.7"/>
    <row r="854" ht="15.75" customHeight="1" x14ac:dyDescent="0.7"/>
    <row r="855" ht="15.75" customHeight="1" x14ac:dyDescent="0.7"/>
    <row r="856" ht="15.75" customHeight="1" x14ac:dyDescent="0.7"/>
    <row r="857" ht="15.75" customHeight="1" x14ac:dyDescent="0.7"/>
    <row r="858" ht="15.75" customHeight="1" x14ac:dyDescent="0.7"/>
    <row r="859" ht="15.75" customHeight="1" x14ac:dyDescent="0.7"/>
    <row r="860" ht="15.75" customHeight="1" x14ac:dyDescent="0.7"/>
    <row r="861" ht="15.75" customHeight="1" x14ac:dyDescent="0.7"/>
    <row r="862" ht="15.75" customHeight="1" x14ac:dyDescent="0.7"/>
    <row r="863" ht="15.75" customHeight="1" x14ac:dyDescent="0.7"/>
    <row r="864" ht="15.75" customHeight="1" x14ac:dyDescent="0.7"/>
    <row r="865" ht="15.75" customHeight="1" x14ac:dyDescent="0.7"/>
    <row r="866" ht="15.75" customHeight="1" x14ac:dyDescent="0.7"/>
    <row r="867" ht="15.75" customHeight="1" x14ac:dyDescent="0.7"/>
    <row r="868" ht="15.75" customHeight="1" x14ac:dyDescent="0.7"/>
    <row r="869" ht="15.75" customHeight="1" x14ac:dyDescent="0.7"/>
    <row r="870" ht="15.75" customHeight="1" x14ac:dyDescent="0.7"/>
    <row r="871" ht="15.75" customHeight="1" x14ac:dyDescent="0.7"/>
    <row r="872" ht="15.75" customHeight="1" x14ac:dyDescent="0.7"/>
    <row r="873" ht="15.75" customHeight="1" x14ac:dyDescent="0.7"/>
    <row r="874" ht="15.75" customHeight="1" x14ac:dyDescent="0.7"/>
    <row r="875" ht="15.75" customHeight="1" x14ac:dyDescent="0.7"/>
    <row r="876" ht="15.75" customHeight="1" x14ac:dyDescent="0.7"/>
    <row r="877" ht="15.75" customHeight="1" x14ac:dyDescent="0.7"/>
    <row r="878" ht="15.75" customHeight="1" x14ac:dyDescent="0.7"/>
    <row r="879" ht="15.75" customHeight="1" x14ac:dyDescent="0.7"/>
    <row r="880" ht="15.75" customHeight="1" x14ac:dyDescent="0.7"/>
    <row r="881" ht="15.75" customHeight="1" x14ac:dyDescent="0.7"/>
    <row r="882" ht="15.75" customHeight="1" x14ac:dyDescent="0.7"/>
    <row r="883" ht="15.75" customHeight="1" x14ac:dyDescent="0.7"/>
    <row r="884" ht="15.75" customHeight="1" x14ac:dyDescent="0.7"/>
    <row r="885" ht="15.75" customHeight="1" x14ac:dyDescent="0.7"/>
    <row r="886" ht="15.75" customHeight="1" x14ac:dyDescent="0.7"/>
    <row r="887" ht="15.75" customHeight="1" x14ac:dyDescent="0.7"/>
    <row r="888" ht="15.75" customHeight="1" x14ac:dyDescent="0.7"/>
    <row r="889" ht="15.75" customHeight="1" x14ac:dyDescent="0.7"/>
    <row r="890" ht="15.75" customHeight="1" x14ac:dyDescent="0.7"/>
    <row r="891" ht="15.75" customHeight="1" x14ac:dyDescent="0.7"/>
    <row r="892" ht="15.75" customHeight="1" x14ac:dyDescent="0.7"/>
    <row r="893" ht="15.75" customHeight="1" x14ac:dyDescent="0.7"/>
    <row r="894" ht="15.75" customHeight="1" x14ac:dyDescent="0.7"/>
    <row r="895" ht="15.75" customHeight="1" x14ac:dyDescent="0.7"/>
    <row r="896" ht="15.75" customHeight="1" x14ac:dyDescent="0.7"/>
    <row r="897" ht="15.75" customHeight="1" x14ac:dyDescent="0.7"/>
    <row r="898" ht="15.75" customHeight="1" x14ac:dyDescent="0.7"/>
    <row r="899" ht="15.75" customHeight="1" x14ac:dyDescent="0.7"/>
    <row r="900" ht="15.75" customHeight="1" x14ac:dyDescent="0.7"/>
    <row r="901" ht="15.75" customHeight="1" x14ac:dyDescent="0.7"/>
    <row r="902" ht="15.75" customHeight="1" x14ac:dyDescent="0.7"/>
    <row r="903" ht="15.75" customHeight="1" x14ac:dyDescent="0.7"/>
    <row r="904" ht="15.75" customHeight="1" x14ac:dyDescent="0.7"/>
    <row r="905" ht="15.75" customHeight="1" x14ac:dyDescent="0.7"/>
    <row r="906" ht="15.75" customHeight="1" x14ac:dyDescent="0.7"/>
    <row r="907" ht="15.75" customHeight="1" x14ac:dyDescent="0.7"/>
    <row r="908" ht="15.75" customHeight="1" x14ac:dyDescent="0.7"/>
    <row r="909" ht="15.75" customHeight="1" x14ac:dyDescent="0.7"/>
    <row r="910" ht="15.75" customHeight="1" x14ac:dyDescent="0.7"/>
    <row r="911" ht="15.75" customHeight="1" x14ac:dyDescent="0.7"/>
    <row r="912" ht="15.75" customHeight="1" x14ac:dyDescent="0.7"/>
    <row r="913" ht="15.75" customHeight="1" x14ac:dyDescent="0.7"/>
    <row r="914" ht="15.75" customHeight="1" x14ac:dyDescent="0.7"/>
    <row r="915" ht="15.75" customHeight="1" x14ac:dyDescent="0.7"/>
    <row r="916" ht="15.75" customHeight="1" x14ac:dyDescent="0.7"/>
    <row r="917" ht="15.75" customHeight="1" x14ac:dyDescent="0.7"/>
    <row r="918" ht="15.75" customHeight="1" x14ac:dyDescent="0.7"/>
    <row r="919" ht="15.75" customHeight="1" x14ac:dyDescent="0.7"/>
    <row r="920" ht="15.75" customHeight="1" x14ac:dyDescent="0.7"/>
    <row r="921" ht="15.75" customHeight="1" x14ac:dyDescent="0.7"/>
    <row r="922" ht="15.75" customHeight="1" x14ac:dyDescent="0.7"/>
    <row r="923" ht="15.75" customHeight="1" x14ac:dyDescent="0.7"/>
    <row r="924" ht="15.75" customHeight="1" x14ac:dyDescent="0.7"/>
    <row r="925" ht="15.75" customHeight="1" x14ac:dyDescent="0.7"/>
    <row r="926" ht="15.75" customHeight="1" x14ac:dyDescent="0.7"/>
    <row r="927" ht="15.75" customHeight="1" x14ac:dyDescent="0.7"/>
    <row r="928" ht="15.75" customHeight="1" x14ac:dyDescent="0.7"/>
    <row r="929" ht="15.75" customHeight="1" x14ac:dyDescent="0.7"/>
    <row r="930" ht="15.75" customHeight="1" x14ac:dyDescent="0.7"/>
    <row r="931" ht="15.75" customHeight="1" x14ac:dyDescent="0.7"/>
    <row r="932" ht="15.75" customHeight="1" x14ac:dyDescent="0.7"/>
    <row r="933" ht="15.75" customHeight="1" x14ac:dyDescent="0.7"/>
    <row r="934" ht="15.75" customHeight="1" x14ac:dyDescent="0.7"/>
    <row r="935" ht="15.75" customHeight="1" x14ac:dyDescent="0.7"/>
    <row r="936" ht="15.75" customHeight="1" x14ac:dyDescent="0.7"/>
    <row r="937" ht="15.75" customHeight="1" x14ac:dyDescent="0.7"/>
    <row r="938" ht="15.75" customHeight="1" x14ac:dyDescent="0.7"/>
    <row r="939" ht="15.75" customHeight="1" x14ac:dyDescent="0.7"/>
    <row r="940" ht="15.75" customHeight="1" x14ac:dyDescent="0.7"/>
    <row r="941" ht="15.75" customHeight="1" x14ac:dyDescent="0.7"/>
    <row r="942" ht="15.75" customHeight="1" x14ac:dyDescent="0.7"/>
    <row r="943" ht="15.75" customHeight="1" x14ac:dyDescent="0.7"/>
    <row r="944" ht="15.75" customHeight="1" x14ac:dyDescent="0.7"/>
    <row r="945" ht="15.75" customHeight="1" x14ac:dyDescent="0.7"/>
    <row r="946" ht="15.75" customHeight="1" x14ac:dyDescent="0.7"/>
    <row r="947" ht="15.75" customHeight="1" x14ac:dyDescent="0.7"/>
    <row r="948" ht="15.75" customHeight="1" x14ac:dyDescent="0.7"/>
    <row r="949" ht="15.75" customHeight="1" x14ac:dyDescent="0.7"/>
    <row r="950" ht="15.75" customHeight="1" x14ac:dyDescent="0.7"/>
    <row r="951" ht="15.75" customHeight="1" x14ac:dyDescent="0.7"/>
    <row r="952" ht="15.75" customHeight="1" x14ac:dyDescent="0.7"/>
    <row r="953" ht="15.75" customHeight="1" x14ac:dyDescent="0.7"/>
    <row r="954" ht="15.75" customHeight="1" x14ac:dyDescent="0.7"/>
    <row r="955" ht="15.75" customHeight="1" x14ac:dyDescent="0.7"/>
    <row r="956" ht="15.75" customHeight="1" x14ac:dyDescent="0.7"/>
    <row r="957" ht="15.75" customHeight="1" x14ac:dyDescent="0.7"/>
    <row r="958" ht="15.75" customHeight="1" x14ac:dyDescent="0.7"/>
    <row r="959" ht="15.75" customHeight="1" x14ac:dyDescent="0.7"/>
    <row r="960" ht="15.75" customHeight="1" x14ac:dyDescent="0.7"/>
    <row r="961" ht="15.75" customHeight="1" x14ac:dyDescent="0.7"/>
    <row r="962" ht="15.75" customHeight="1" x14ac:dyDescent="0.7"/>
    <row r="963" ht="15.75" customHeight="1" x14ac:dyDescent="0.7"/>
    <row r="964" ht="15.75" customHeight="1" x14ac:dyDescent="0.7"/>
    <row r="965" ht="15.75" customHeight="1" x14ac:dyDescent="0.7"/>
    <row r="966" ht="15.75" customHeight="1" x14ac:dyDescent="0.7"/>
    <row r="967" ht="15.75" customHeight="1" x14ac:dyDescent="0.7"/>
    <row r="968" ht="15.75" customHeight="1" x14ac:dyDescent="0.7"/>
    <row r="969" ht="15.75" customHeight="1" x14ac:dyDescent="0.7"/>
    <row r="970" ht="15.75" customHeight="1" x14ac:dyDescent="0.7"/>
    <row r="971" ht="15.75" customHeight="1" x14ac:dyDescent="0.7"/>
    <row r="972" ht="15.75" customHeight="1" x14ac:dyDescent="0.7"/>
    <row r="973" ht="15.75" customHeight="1" x14ac:dyDescent="0.7"/>
    <row r="974" ht="15.75" customHeight="1" x14ac:dyDescent="0.7"/>
    <row r="975" ht="15.75" customHeight="1" x14ac:dyDescent="0.7"/>
    <row r="976" ht="15.75" customHeight="1" x14ac:dyDescent="0.7"/>
  </sheetData>
  <mergeCells count="7">
    <mergeCell ref="A2:F2"/>
    <mergeCell ref="A10:A11"/>
    <mergeCell ref="B10:D11"/>
    <mergeCell ref="E10:E11"/>
    <mergeCell ref="F10:F11"/>
    <mergeCell ref="B19:D19"/>
    <mergeCell ref="B20:C20"/>
  </mergeCells>
  <pageMargins left="0.7" right="0.7" top="0.75" bottom="0.75" header="0" footer="0"/>
  <pageSetup paperSize="9" fitToHeight="0" orientation="portrait" r:id="rId1"/>
  <headerFooter>
    <oddFooter>&amp;C&amp;P of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  <pageSetUpPr fitToPage="1"/>
  </sheetPr>
  <dimension ref="A1:Z996"/>
  <sheetViews>
    <sheetView topLeftCell="A10" workbookViewId="0">
      <selection activeCell="E37" sqref="E37"/>
    </sheetView>
  </sheetViews>
  <sheetFormatPr defaultColWidth="12.58203125" defaultRowHeight="15" customHeight="1" x14ac:dyDescent="0.6"/>
  <cols>
    <col min="1" max="1" width="8" style="464" customWidth="1"/>
    <col min="2" max="2" width="70.5" style="464" customWidth="1"/>
    <col min="3" max="3" width="9.75" style="464" customWidth="1"/>
    <col min="4" max="4" width="7" style="464" customWidth="1"/>
    <col min="5" max="6" width="12.75" style="464" customWidth="1"/>
    <col min="7" max="7" width="11.75" style="464" customWidth="1"/>
    <col min="8" max="8" width="12.5" style="464" customWidth="1"/>
    <col min="9" max="9" width="18.5" style="464" customWidth="1"/>
    <col min="10" max="10" width="17.33203125" style="464" customWidth="1"/>
    <col min="11" max="11" width="15.75" style="464" customWidth="1"/>
    <col min="12" max="26" width="9" style="464" customWidth="1"/>
    <col min="27" max="16384" width="12.58203125" style="464"/>
  </cols>
  <sheetData>
    <row r="1" spans="1:26" ht="20.25" customHeight="1" x14ac:dyDescent="0.8">
      <c r="A1" s="856" t="s">
        <v>102</v>
      </c>
      <c r="B1" s="857"/>
      <c r="C1" s="857"/>
      <c r="D1" s="857"/>
      <c r="E1" s="857"/>
      <c r="F1" s="857"/>
      <c r="G1" s="857"/>
      <c r="H1" s="857"/>
      <c r="I1" s="857"/>
      <c r="J1" s="462" t="s">
        <v>103</v>
      </c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3"/>
      <c r="Z1" s="473"/>
    </row>
    <row r="2" spans="1:26" ht="20.25" customHeight="1" x14ac:dyDescent="0.8">
      <c r="A2" s="465" t="s">
        <v>104</v>
      </c>
      <c r="B2" s="465"/>
      <c r="C2" s="466"/>
      <c r="D2" s="465"/>
      <c r="E2" s="466"/>
      <c r="F2" s="467"/>
      <c r="G2" s="466"/>
      <c r="H2" s="465"/>
      <c r="I2" s="465"/>
      <c r="J2" s="468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  <c r="Z2" s="473"/>
    </row>
    <row r="3" spans="1:26" ht="20.25" customHeight="1" x14ac:dyDescent="0.8">
      <c r="A3" s="465" t="s">
        <v>187</v>
      </c>
      <c r="B3" s="465"/>
      <c r="C3" s="466"/>
      <c r="D3" s="465"/>
      <c r="E3" s="466"/>
      <c r="F3" s="467"/>
      <c r="G3" s="466"/>
      <c r="H3" s="465" t="s">
        <v>106</v>
      </c>
      <c r="I3" s="469"/>
      <c r="J3" s="468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</row>
    <row r="4" spans="1:26" ht="20.25" customHeight="1" x14ac:dyDescent="0.8">
      <c r="A4" s="465" t="s">
        <v>188</v>
      </c>
      <c r="B4" s="465"/>
      <c r="C4" s="466"/>
      <c r="D4" s="465"/>
      <c r="E4" s="466"/>
      <c r="F4" s="467"/>
      <c r="G4" s="466"/>
      <c r="H4" s="465"/>
      <c r="I4" s="465"/>
      <c r="J4" s="468"/>
      <c r="K4" s="473"/>
      <c r="L4" s="473"/>
      <c r="M4" s="473"/>
      <c r="N4" s="473"/>
      <c r="O4" s="473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</row>
    <row r="5" spans="1:26" ht="20.25" customHeight="1" x14ac:dyDescent="0.8">
      <c r="A5" s="465" t="s">
        <v>108</v>
      </c>
      <c r="B5" s="465"/>
      <c r="C5" s="470" t="s">
        <v>109</v>
      </c>
      <c r="D5" s="539" t="s">
        <v>588</v>
      </c>
      <c r="E5" s="471"/>
      <c r="F5" s="466"/>
      <c r="G5" s="472"/>
      <c r="H5" s="473"/>
      <c r="I5" s="473"/>
      <c r="J5" s="462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3"/>
      <c r="Y5" s="473"/>
      <c r="Z5" s="473"/>
    </row>
    <row r="6" spans="1:26" ht="20.25" customHeight="1" x14ac:dyDescent="0.8">
      <c r="A6" s="474"/>
      <c r="B6" s="474"/>
      <c r="C6" s="475"/>
      <c r="D6" s="474"/>
      <c r="E6" s="475"/>
      <c r="F6" s="476"/>
      <c r="G6" s="475"/>
      <c r="H6" s="474"/>
      <c r="I6" s="477"/>
      <c r="J6" s="478" t="s">
        <v>13</v>
      </c>
      <c r="K6" s="473"/>
      <c r="L6" s="473"/>
      <c r="M6" s="473"/>
      <c r="N6" s="473"/>
      <c r="O6" s="473"/>
      <c r="P6" s="473"/>
      <c r="Q6" s="473"/>
      <c r="R6" s="473"/>
      <c r="S6" s="473"/>
      <c r="T6" s="473"/>
      <c r="U6" s="473"/>
      <c r="V6" s="473"/>
      <c r="W6" s="473"/>
      <c r="X6" s="473"/>
      <c r="Y6" s="473"/>
      <c r="Z6" s="473"/>
    </row>
    <row r="7" spans="1:26" ht="20.25" customHeight="1" x14ac:dyDescent="0.75">
      <c r="A7" s="629"/>
      <c r="B7" s="629" t="s">
        <v>189</v>
      </c>
      <c r="C7" s="630"/>
      <c r="D7" s="629"/>
      <c r="E7" s="629"/>
      <c r="F7" s="629"/>
      <c r="G7" s="629"/>
      <c r="H7" s="631"/>
      <c r="I7" s="631"/>
      <c r="J7" s="631"/>
      <c r="K7" s="473"/>
      <c r="L7" s="473"/>
      <c r="M7" s="473"/>
      <c r="N7" s="473"/>
      <c r="O7" s="473"/>
      <c r="P7" s="473"/>
      <c r="Q7" s="473"/>
      <c r="R7" s="473"/>
      <c r="S7" s="473"/>
      <c r="T7" s="473"/>
      <c r="U7" s="473"/>
      <c r="V7" s="473"/>
      <c r="W7" s="473"/>
      <c r="X7" s="473"/>
      <c r="Y7" s="473"/>
      <c r="Z7" s="473"/>
    </row>
    <row r="8" spans="1:26" ht="20.25" customHeight="1" x14ac:dyDescent="0.75">
      <c r="A8" s="629"/>
      <c r="B8" s="629"/>
      <c r="C8" s="630"/>
      <c r="D8" s="629"/>
      <c r="E8" s="629"/>
      <c r="F8" s="629"/>
      <c r="G8" s="629"/>
      <c r="H8" s="539"/>
      <c r="I8" s="539"/>
      <c r="J8" s="539"/>
      <c r="K8" s="473"/>
      <c r="L8" s="473"/>
      <c r="M8" s="473"/>
      <c r="N8" s="473"/>
      <c r="O8" s="473"/>
      <c r="P8" s="473"/>
      <c r="Q8" s="473"/>
      <c r="R8" s="473"/>
      <c r="S8" s="473"/>
      <c r="T8" s="473"/>
      <c r="U8" s="473"/>
      <c r="V8" s="473"/>
      <c r="W8" s="473"/>
      <c r="X8" s="473"/>
      <c r="Y8" s="473"/>
      <c r="Z8" s="473"/>
    </row>
    <row r="9" spans="1:26" ht="20.25" customHeight="1" x14ac:dyDescent="0.75">
      <c r="A9" s="629"/>
      <c r="B9" s="632"/>
      <c r="C9" s="630"/>
      <c r="D9" s="629"/>
      <c r="E9" s="629"/>
      <c r="F9" s="629"/>
      <c r="G9" s="629"/>
      <c r="H9" s="539"/>
      <c r="I9" s="539"/>
      <c r="J9" s="539"/>
      <c r="K9" s="473"/>
      <c r="L9" s="473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3"/>
      <c r="X9" s="473"/>
      <c r="Y9" s="473"/>
      <c r="Z9" s="473"/>
    </row>
    <row r="10" spans="1:26" ht="20.25" customHeight="1" x14ac:dyDescent="0.75">
      <c r="A10" s="465"/>
      <c r="B10" s="465"/>
      <c r="C10" s="633"/>
      <c r="D10" s="465"/>
      <c r="E10" s="465"/>
      <c r="F10" s="465"/>
      <c r="G10" s="465"/>
      <c r="H10" s="539"/>
      <c r="I10" s="539"/>
      <c r="J10" s="539"/>
      <c r="K10" s="473"/>
      <c r="L10" s="473"/>
      <c r="M10" s="473"/>
      <c r="N10" s="473"/>
      <c r="O10" s="473"/>
      <c r="P10" s="473"/>
      <c r="Q10" s="473"/>
      <c r="R10" s="473"/>
      <c r="S10" s="473"/>
      <c r="T10" s="473"/>
      <c r="U10" s="473"/>
      <c r="V10" s="473"/>
      <c r="W10" s="473"/>
      <c r="X10" s="473"/>
      <c r="Y10" s="473"/>
      <c r="Z10" s="473"/>
    </row>
    <row r="11" spans="1:26" ht="20.25" customHeight="1" x14ac:dyDescent="0.75">
      <c r="A11" s="595"/>
      <c r="B11" s="595"/>
      <c r="C11" s="595"/>
      <c r="D11" s="595"/>
      <c r="E11" s="634"/>
      <c r="F11" s="635"/>
      <c r="G11" s="595"/>
      <c r="H11" s="595"/>
      <c r="I11" s="473"/>
      <c r="J11" s="636"/>
      <c r="K11" s="473"/>
      <c r="L11" s="473"/>
      <c r="M11" s="473"/>
      <c r="N11" s="473"/>
      <c r="O11" s="47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</row>
    <row r="12" spans="1:26" ht="20.25" customHeight="1" x14ac:dyDescent="0.75">
      <c r="A12" s="868" t="s">
        <v>110</v>
      </c>
      <c r="B12" s="869" t="s">
        <v>15</v>
      </c>
      <c r="C12" s="870" t="s">
        <v>111</v>
      </c>
      <c r="D12" s="871" t="s">
        <v>112</v>
      </c>
      <c r="E12" s="872" t="s">
        <v>113</v>
      </c>
      <c r="F12" s="865"/>
      <c r="G12" s="872" t="s">
        <v>114</v>
      </c>
      <c r="H12" s="865"/>
      <c r="I12" s="542" t="s">
        <v>115</v>
      </c>
      <c r="J12" s="867" t="s">
        <v>17</v>
      </c>
      <c r="K12" s="543"/>
      <c r="L12" s="543"/>
      <c r="M12" s="543"/>
      <c r="N12" s="543"/>
      <c r="O12" s="543"/>
      <c r="P12" s="543"/>
      <c r="Q12" s="543"/>
      <c r="R12" s="543"/>
      <c r="S12" s="543"/>
      <c r="T12" s="543"/>
      <c r="U12" s="543"/>
      <c r="V12" s="543"/>
      <c r="W12" s="543"/>
      <c r="X12" s="543"/>
      <c r="Y12" s="543"/>
      <c r="Z12" s="543"/>
    </row>
    <row r="13" spans="1:26" ht="20.25" customHeight="1" x14ac:dyDescent="0.75">
      <c r="A13" s="859"/>
      <c r="B13" s="861"/>
      <c r="C13" s="861"/>
      <c r="D13" s="861"/>
      <c r="E13" s="637" t="s">
        <v>116</v>
      </c>
      <c r="F13" s="637" t="s">
        <v>117</v>
      </c>
      <c r="G13" s="637" t="s">
        <v>116</v>
      </c>
      <c r="H13" s="637" t="s">
        <v>117</v>
      </c>
      <c r="I13" s="638" t="s">
        <v>118</v>
      </c>
      <c r="J13" s="855"/>
      <c r="K13" s="543"/>
      <c r="L13" s="543"/>
      <c r="M13" s="543"/>
      <c r="N13" s="543"/>
      <c r="O13" s="543"/>
      <c r="P13" s="543"/>
      <c r="Q13" s="543"/>
      <c r="R13" s="543"/>
      <c r="S13" s="543"/>
      <c r="T13" s="543"/>
      <c r="U13" s="543"/>
      <c r="V13" s="543"/>
      <c r="W13" s="543"/>
      <c r="X13" s="543"/>
      <c r="Y13" s="543"/>
      <c r="Z13" s="543"/>
    </row>
    <row r="14" spans="1:26" ht="20.25" customHeight="1" x14ac:dyDescent="0.75">
      <c r="A14" s="639">
        <v>1</v>
      </c>
      <c r="B14" s="640" t="s">
        <v>190</v>
      </c>
      <c r="C14" s="549"/>
      <c r="D14" s="641"/>
      <c r="E14" s="642"/>
      <c r="F14" s="643"/>
      <c r="G14" s="549"/>
      <c r="H14" s="643"/>
      <c r="I14" s="549"/>
      <c r="J14" s="551"/>
      <c r="K14" s="644"/>
      <c r="L14" s="645"/>
      <c r="M14" s="645"/>
      <c r="N14" s="645"/>
      <c r="O14" s="645"/>
      <c r="P14" s="645"/>
      <c r="Q14" s="645"/>
      <c r="R14" s="645"/>
      <c r="S14" s="645"/>
      <c r="T14" s="645"/>
      <c r="U14" s="645"/>
      <c r="V14" s="645"/>
      <c r="W14" s="645"/>
      <c r="X14" s="645"/>
      <c r="Y14" s="645"/>
      <c r="Z14" s="645"/>
    </row>
    <row r="15" spans="1:26" ht="20.25" customHeight="1" x14ac:dyDescent="0.75">
      <c r="A15" s="646">
        <v>1.1000000000000001</v>
      </c>
      <c r="B15" s="647" t="str">
        <f>B21</f>
        <v>งานตรวจสอบแนวเขตที่ดิน</v>
      </c>
      <c r="C15" s="648" t="s">
        <v>115</v>
      </c>
      <c r="D15" s="649"/>
      <c r="E15" s="650"/>
      <c r="F15" s="524"/>
      <c r="G15" s="558"/>
      <c r="H15" s="558"/>
      <c r="I15" s="558">
        <f t="shared" ref="I15" si="0">I23</f>
        <v>0</v>
      </c>
      <c r="J15" s="504"/>
      <c r="K15" s="644"/>
      <c r="L15" s="645"/>
      <c r="M15" s="645"/>
      <c r="N15" s="645"/>
      <c r="O15" s="645"/>
      <c r="P15" s="645"/>
      <c r="Q15" s="645"/>
      <c r="R15" s="645"/>
      <c r="S15" s="645"/>
      <c r="T15" s="645"/>
      <c r="U15" s="645"/>
      <c r="V15" s="645"/>
      <c r="W15" s="645"/>
      <c r="X15" s="645"/>
      <c r="Y15" s="645"/>
      <c r="Z15" s="645"/>
    </row>
    <row r="16" spans="1:26" ht="20.25" customHeight="1" x14ac:dyDescent="0.75">
      <c r="A16" s="646">
        <v>1.2</v>
      </c>
      <c r="B16" s="651" t="str">
        <f>B24</f>
        <v>งานจัดหาสำนักงานสนามและสิ่งอำนวยความสะดวก</v>
      </c>
      <c r="C16" s="648" t="s">
        <v>115</v>
      </c>
      <c r="D16" s="652"/>
      <c r="E16" s="653"/>
      <c r="F16" s="524"/>
      <c r="G16" s="654"/>
      <c r="H16" s="558"/>
      <c r="I16" s="558">
        <f t="shared" ref="H16:I16" si="1">I31</f>
        <v>0</v>
      </c>
      <c r="J16" s="492"/>
      <c r="K16" s="644"/>
      <c r="L16" s="645"/>
      <c r="M16" s="645"/>
      <c r="N16" s="645"/>
      <c r="O16" s="645"/>
      <c r="P16" s="645"/>
      <c r="Q16" s="645"/>
      <c r="R16" s="645"/>
      <c r="S16" s="645"/>
      <c r="T16" s="645"/>
      <c r="U16" s="645"/>
      <c r="V16" s="645"/>
      <c r="W16" s="645"/>
      <c r="X16" s="645"/>
      <c r="Y16" s="645"/>
      <c r="Z16" s="645"/>
    </row>
    <row r="17" spans="1:26" ht="20.25" customHeight="1" x14ac:dyDescent="0.75">
      <c r="A17" s="646">
        <v>1.3</v>
      </c>
      <c r="B17" s="655" t="str">
        <f>B32</f>
        <v>งานป้องกันฝุ่นและรักษาความสะอาด</v>
      </c>
      <c r="C17" s="648" t="s">
        <v>115</v>
      </c>
      <c r="D17" s="656"/>
      <c r="E17" s="653"/>
      <c r="F17" s="524"/>
      <c r="G17" s="654"/>
      <c r="H17" s="558"/>
      <c r="I17" s="558">
        <f>I35</f>
        <v>0</v>
      </c>
      <c r="J17" s="657"/>
      <c r="K17" s="658"/>
      <c r="L17" s="645"/>
      <c r="M17" s="645"/>
      <c r="N17" s="645"/>
      <c r="O17" s="645"/>
      <c r="P17" s="645"/>
      <c r="Q17" s="645"/>
      <c r="R17" s="645"/>
      <c r="S17" s="645"/>
      <c r="T17" s="645"/>
      <c r="U17" s="645"/>
      <c r="V17" s="645"/>
      <c r="W17" s="645"/>
      <c r="X17" s="645"/>
      <c r="Y17" s="645"/>
      <c r="Z17" s="645"/>
    </row>
    <row r="18" spans="1:26" ht="20.25" customHeight="1" x14ac:dyDescent="0.75">
      <c r="A18" s="646"/>
      <c r="B18" s="656"/>
      <c r="C18" s="659"/>
      <c r="D18" s="656"/>
      <c r="E18" s="653"/>
      <c r="F18" s="524"/>
      <c r="G18" s="654"/>
      <c r="H18" s="558"/>
      <c r="I18" s="558"/>
      <c r="J18" s="657"/>
      <c r="K18" s="644"/>
      <c r="L18" s="645"/>
      <c r="M18" s="645"/>
      <c r="N18" s="645"/>
      <c r="O18" s="645"/>
      <c r="P18" s="645"/>
      <c r="Q18" s="645"/>
      <c r="R18" s="645"/>
      <c r="S18" s="645"/>
      <c r="T18" s="645"/>
      <c r="U18" s="645"/>
      <c r="V18" s="645"/>
      <c r="W18" s="645"/>
      <c r="X18" s="645"/>
      <c r="Y18" s="645"/>
      <c r="Z18" s="645"/>
    </row>
    <row r="19" spans="1:26" ht="20.25" customHeight="1" x14ac:dyDescent="0.75">
      <c r="A19" s="660"/>
      <c r="B19" s="661" t="s">
        <v>191</v>
      </c>
      <c r="C19" s="662"/>
      <c r="D19" s="661"/>
      <c r="E19" s="663"/>
      <c r="F19" s="470"/>
      <c r="G19" s="664"/>
      <c r="H19" s="665"/>
      <c r="I19" s="665">
        <f>SUM(I15:I18)</f>
        <v>0</v>
      </c>
      <c r="J19" s="666"/>
      <c r="K19" s="644"/>
      <c r="L19" s="645"/>
      <c r="M19" s="645"/>
      <c r="N19" s="645"/>
      <c r="O19" s="645"/>
      <c r="P19" s="645"/>
      <c r="Q19" s="645"/>
      <c r="R19" s="645"/>
      <c r="S19" s="645"/>
      <c r="T19" s="645"/>
      <c r="U19" s="645"/>
      <c r="V19" s="645"/>
      <c r="W19" s="645"/>
      <c r="X19" s="645"/>
      <c r="Y19" s="645"/>
      <c r="Z19" s="645"/>
    </row>
    <row r="20" spans="1:26" ht="20.25" customHeight="1" x14ac:dyDescent="0.75">
      <c r="A20" s="646"/>
      <c r="B20" s="539"/>
      <c r="C20" s="659"/>
      <c r="D20" s="652"/>
      <c r="E20" s="653"/>
      <c r="F20" s="524"/>
      <c r="G20" s="654"/>
      <c r="H20" s="558"/>
      <c r="I20" s="558"/>
      <c r="J20" s="667"/>
      <c r="K20" s="658"/>
      <c r="L20" s="645"/>
      <c r="M20" s="645"/>
      <c r="N20" s="645"/>
      <c r="O20" s="645"/>
      <c r="P20" s="645"/>
      <c r="Q20" s="645"/>
      <c r="R20" s="645"/>
      <c r="S20" s="645"/>
      <c r="T20" s="645"/>
      <c r="U20" s="645"/>
      <c r="V20" s="645"/>
      <c r="W20" s="645"/>
      <c r="X20" s="645"/>
      <c r="Y20" s="645"/>
      <c r="Z20" s="645"/>
    </row>
    <row r="21" spans="1:26" ht="20.25" customHeight="1" x14ac:dyDescent="0.75">
      <c r="A21" s="646">
        <v>1.1000000000000001</v>
      </c>
      <c r="B21" s="668" t="s">
        <v>98</v>
      </c>
      <c r="C21" s="512"/>
      <c r="D21" s="669"/>
      <c r="E21" s="670"/>
      <c r="F21" s="671"/>
      <c r="G21" s="671"/>
      <c r="H21" s="671"/>
      <c r="I21" s="671"/>
      <c r="J21" s="504"/>
      <c r="K21" s="473"/>
      <c r="L21" s="473"/>
      <c r="M21" s="473"/>
      <c r="N21" s="473"/>
      <c r="O21" s="473"/>
      <c r="P21" s="473"/>
      <c r="Q21" s="473"/>
      <c r="R21" s="473"/>
      <c r="S21" s="473"/>
      <c r="T21" s="473"/>
      <c r="U21" s="473"/>
      <c r="V21" s="473"/>
      <c r="W21" s="473"/>
      <c r="X21" s="473"/>
      <c r="Y21" s="473"/>
      <c r="Z21" s="473"/>
    </row>
    <row r="22" spans="1:26" ht="19.5" customHeight="1" x14ac:dyDescent="0.8">
      <c r="A22" s="646"/>
      <c r="B22" s="672" t="s">
        <v>192</v>
      </c>
      <c r="C22" s="673">
        <v>7</v>
      </c>
      <c r="D22" s="499" t="s">
        <v>193</v>
      </c>
      <c r="E22" s="674"/>
      <c r="F22" s="671"/>
      <c r="G22" s="675"/>
      <c r="H22" s="558"/>
      <c r="I22" s="558">
        <f>H22+F22</f>
        <v>0</v>
      </c>
      <c r="J22" s="504"/>
      <c r="K22" s="463"/>
      <c r="L22" s="463"/>
      <c r="M22" s="463"/>
      <c r="N22" s="463"/>
      <c r="O22" s="463"/>
      <c r="P22" s="463"/>
      <c r="Q22" s="463"/>
      <c r="R22" s="463"/>
      <c r="S22" s="463"/>
      <c r="T22" s="463"/>
      <c r="U22" s="463"/>
      <c r="V22" s="463"/>
      <c r="W22" s="463"/>
      <c r="X22" s="463"/>
      <c r="Y22" s="463"/>
      <c r="Z22" s="463"/>
    </row>
    <row r="23" spans="1:26" ht="19.5" customHeight="1" x14ac:dyDescent="0.8">
      <c r="A23" s="660"/>
      <c r="B23" s="676" t="s">
        <v>194</v>
      </c>
      <c r="C23" s="677"/>
      <c r="D23" s="565"/>
      <c r="E23" s="678"/>
      <c r="F23" s="679"/>
      <c r="G23" s="680"/>
      <c r="H23" s="506"/>
      <c r="I23" s="506">
        <f t="shared" ref="I23" si="2">SUM(I22)</f>
        <v>0</v>
      </c>
      <c r="J23" s="564"/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3"/>
      <c r="V23" s="463"/>
      <c r="W23" s="463"/>
      <c r="X23" s="463"/>
      <c r="Y23" s="463"/>
      <c r="Z23" s="463"/>
    </row>
    <row r="24" spans="1:26" ht="20.25" customHeight="1" x14ac:dyDescent="0.8">
      <c r="A24" s="646">
        <v>1.2</v>
      </c>
      <c r="B24" s="655" t="s">
        <v>99</v>
      </c>
      <c r="C24" s="558"/>
      <c r="D24" s="681"/>
      <c r="E24" s="650"/>
      <c r="F24" s="524"/>
      <c r="G24" s="558"/>
      <c r="H24" s="558"/>
      <c r="I24" s="558"/>
      <c r="J24" s="667"/>
      <c r="K24" s="463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</row>
    <row r="25" spans="1:26" ht="20.25" customHeight="1" x14ac:dyDescent="0.8">
      <c r="A25" s="646"/>
      <c r="B25" s="682" t="s">
        <v>195</v>
      </c>
      <c r="C25" s="683">
        <v>8</v>
      </c>
      <c r="D25" s="681" t="s">
        <v>196</v>
      </c>
      <c r="E25" s="674"/>
      <c r="F25" s="671"/>
      <c r="G25" s="675"/>
      <c r="H25" s="558"/>
      <c r="I25" s="558">
        <f t="shared" ref="I25:I30" si="3">H25+F25</f>
        <v>0</v>
      </c>
      <c r="J25" s="667"/>
      <c r="K25" s="463"/>
      <c r="L25" s="463"/>
      <c r="M25" s="463"/>
      <c r="N25" s="463"/>
      <c r="O25" s="463"/>
      <c r="P25" s="463"/>
      <c r="Q25" s="463"/>
      <c r="R25" s="463"/>
      <c r="S25" s="463"/>
      <c r="T25" s="463"/>
      <c r="U25" s="463"/>
      <c r="V25" s="463"/>
      <c r="W25" s="463"/>
      <c r="X25" s="463"/>
      <c r="Y25" s="463"/>
      <c r="Z25" s="463"/>
    </row>
    <row r="26" spans="1:26" ht="20.25" customHeight="1" x14ac:dyDescent="0.8">
      <c r="A26" s="646"/>
      <c r="B26" s="682" t="s">
        <v>197</v>
      </c>
      <c r="C26" s="683">
        <v>1</v>
      </c>
      <c r="D26" s="681" t="s">
        <v>159</v>
      </c>
      <c r="E26" s="674"/>
      <c r="F26" s="671"/>
      <c r="G26" s="675"/>
      <c r="H26" s="558"/>
      <c r="I26" s="558">
        <f t="shared" si="3"/>
        <v>0</v>
      </c>
      <c r="J26" s="667"/>
      <c r="K26" s="463"/>
      <c r="L26" s="463"/>
      <c r="M26" s="463"/>
      <c r="N26" s="463"/>
      <c r="O26" s="463"/>
      <c r="P26" s="463"/>
      <c r="Q26" s="463"/>
      <c r="R26" s="463"/>
      <c r="S26" s="463"/>
      <c r="T26" s="463"/>
      <c r="U26" s="463"/>
      <c r="V26" s="463"/>
      <c r="W26" s="463"/>
      <c r="X26" s="463"/>
      <c r="Y26" s="463"/>
      <c r="Z26" s="463"/>
    </row>
    <row r="27" spans="1:26" ht="20.25" customHeight="1" x14ac:dyDescent="0.8">
      <c r="A27" s="646"/>
      <c r="B27" s="682" t="s">
        <v>198</v>
      </c>
      <c r="C27" s="683">
        <v>1</v>
      </c>
      <c r="D27" s="681" t="s">
        <v>159</v>
      </c>
      <c r="E27" s="674"/>
      <c r="F27" s="671"/>
      <c r="G27" s="675"/>
      <c r="H27" s="558"/>
      <c r="I27" s="558">
        <f t="shared" si="3"/>
        <v>0</v>
      </c>
      <c r="J27" s="667"/>
      <c r="K27" s="463"/>
      <c r="L27" s="463"/>
      <c r="M27" s="463"/>
      <c r="N27" s="463"/>
      <c r="O27" s="463"/>
      <c r="P27" s="463"/>
      <c r="Q27" s="463"/>
      <c r="R27" s="463"/>
      <c r="S27" s="463"/>
      <c r="T27" s="463"/>
      <c r="U27" s="463"/>
      <c r="V27" s="463"/>
      <c r="W27" s="463"/>
      <c r="X27" s="463"/>
      <c r="Y27" s="463"/>
      <c r="Z27" s="463"/>
    </row>
    <row r="28" spans="1:26" ht="20.25" customHeight="1" x14ac:dyDescent="0.75">
      <c r="A28" s="646"/>
      <c r="B28" s="682" t="s">
        <v>199</v>
      </c>
      <c r="C28" s="683">
        <v>1</v>
      </c>
      <c r="D28" s="681" t="s">
        <v>159</v>
      </c>
      <c r="E28" s="674"/>
      <c r="F28" s="671"/>
      <c r="G28" s="675"/>
      <c r="H28" s="558"/>
      <c r="I28" s="558">
        <f t="shared" si="3"/>
        <v>0</v>
      </c>
      <c r="J28" s="667"/>
      <c r="K28" s="473"/>
      <c r="L28" s="473"/>
      <c r="M28" s="473"/>
      <c r="N28" s="473"/>
      <c r="O28" s="473"/>
      <c r="P28" s="473"/>
      <c r="Q28" s="473"/>
      <c r="R28" s="473"/>
      <c r="S28" s="473"/>
      <c r="T28" s="473"/>
      <c r="U28" s="473"/>
      <c r="V28" s="473"/>
      <c r="W28" s="473"/>
      <c r="X28" s="473"/>
      <c r="Y28" s="473"/>
      <c r="Z28" s="473"/>
    </row>
    <row r="29" spans="1:26" ht="20.25" customHeight="1" x14ac:dyDescent="0.75">
      <c r="A29" s="646"/>
      <c r="B29" s="682" t="s">
        <v>200</v>
      </c>
      <c r="C29" s="683">
        <v>1</v>
      </c>
      <c r="D29" s="681" t="s">
        <v>201</v>
      </c>
      <c r="E29" s="674"/>
      <c r="F29" s="671"/>
      <c r="G29" s="675"/>
      <c r="H29" s="558"/>
      <c r="I29" s="558">
        <f t="shared" si="3"/>
        <v>0</v>
      </c>
      <c r="J29" s="667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3"/>
      <c r="Z29" s="473"/>
    </row>
    <row r="30" spans="1:26" ht="20.25" customHeight="1" x14ac:dyDescent="0.75">
      <c r="A30" s="646"/>
      <c r="B30" s="682" t="s">
        <v>202</v>
      </c>
      <c r="C30" s="683">
        <v>1</v>
      </c>
      <c r="D30" s="681" t="s">
        <v>203</v>
      </c>
      <c r="E30" s="674"/>
      <c r="F30" s="671"/>
      <c r="G30" s="675"/>
      <c r="H30" s="558"/>
      <c r="I30" s="558">
        <f t="shared" si="3"/>
        <v>0</v>
      </c>
      <c r="J30" s="667"/>
      <c r="K30" s="473"/>
      <c r="L30" s="473"/>
      <c r="M30" s="473"/>
      <c r="N30" s="473"/>
      <c r="O30" s="473"/>
      <c r="P30" s="473"/>
      <c r="Q30" s="473"/>
      <c r="R30" s="473"/>
      <c r="S30" s="473"/>
      <c r="T30" s="473"/>
      <c r="U30" s="473"/>
      <c r="V30" s="473"/>
      <c r="W30" s="473"/>
      <c r="X30" s="473"/>
      <c r="Y30" s="473"/>
      <c r="Z30" s="473"/>
    </row>
    <row r="31" spans="1:26" ht="20.25" customHeight="1" x14ac:dyDescent="0.75">
      <c r="A31" s="660"/>
      <c r="B31" s="684" t="s">
        <v>204</v>
      </c>
      <c r="C31" s="685"/>
      <c r="D31" s="686"/>
      <c r="E31" s="678"/>
      <c r="F31" s="679"/>
      <c r="G31" s="680"/>
      <c r="H31" s="506"/>
      <c r="I31" s="506">
        <f>SUM(I25:I30)</f>
        <v>0</v>
      </c>
      <c r="J31" s="687"/>
      <c r="K31" s="473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73"/>
    </row>
    <row r="32" spans="1:26" ht="20.25" customHeight="1" x14ac:dyDescent="0.75">
      <c r="A32" s="646">
        <v>1.3</v>
      </c>
      <c r="B32" s="682" t="s">
        <v>100</v>
      </c>
      <c r="C32" s="683"/>
      <c r="D32" s="681"/>
      <c r="E32" s="650"/>
      <c r="F32" s="524"/>
      <c r="G32" s="558"/>
      <c r="H32" s="558"/>
      <c r="I32" s="558"/>
      <c r="J32" s="667"/>
      <c r="K32" s="473"/>
      <c r="L32" s="473"/>
      <c r="M32" s="473"/>
      <c r="N32" s="473"/>
      <c r="O32" s="473"/>
      <c r="P32" s="473"/>
      <c r="Q32" s="473"/>
      <c r="R32" s="473"/>
      <c r="S32" s="473"/>
      <c r="T32" s="473"/>
      <c r="U32" s="473"/>
      <c r="V32" s="473"/>
      <c r="W32" s="473"/>
      <c r="X32" s="473"/>
      <c r="Y32" s="473"/>
      <c r="Z32" s="473"/>
    </row>
    <row r="33" spans="1:26" ht="20.25" customHeight="1" x14ac:dyDescent="0.75">
      <c r="A33" s="646"/>
      <c r="B33" s="682" t="s">
        <v>205</v>
      </c>
      <c r="C33" s="683">
        <v>200</v>
      </c>
      <c r="D33" s="681" t="s">
        <v>157</v>
      </c>
      <c r="E33" s="674"/>
      <c r="F33" s="671"/>
      <c r="G33" s="675"/>
      <c r="H33" s="558"/>
      <c r="I33" s="558">
        <f t="shared" ref="I33:I34" si="4">H33+F33</f>
        <v>0</v>
      </c>
      <c r="J33" s="667"/>
      <c r="K33" s="473"/>
      <c r="L33" s="473"/>
      <c r="M33" s="473"/>
      <c r="N33" s="473"/>
      <c r="O33" s="473"/>
      <c r="P33" s="473"/>
      <c r="Q33" s="473"/>
      <c r="R33" s="473"/>
      <c r="S33" s="473"/>
      <c r="T33" s="473"/>
      <c r="U33" s="473"/>
      <c r="V33" s="473"/>
      <c r="W33" s="473"/>
      <c r="X33" s="473"/>
      <c r="Y33" s="473"/>
      <c r="Z33" s="473"/>
    </row>
    <row r="34" spans="1:26" ht="20.25" customHeight="1" x14ac:dyDescent="0.75">
      <c r="A34" s="646"/>
      <c r="B34" s="682" t="s">
        <v>206</v>
      </c>
      <c r="C34" s="558">
        <v>2</v>
      </c>
      <c r="D34" s="681" t="s">
        <v>146</v>
      </c>
      <c r="E34" s="650"/>
      <c r="F34" s="671"/>
      <c r="G34" s="675"/>
      <c r="H34" s="558"/>
      <c r="I34" s="558">
        <f t="shared" si="4"/>
        <v>0</v>
      </c>
      <c r="J34" s="667"/>
      <c r="K34" s="473"/>
      <c r="L34" s="473"/>
      <c r="M34" s="473"/>
      <c r="N34" s="473"/>
      <c r="O34" s="473"/>
      <c r="P34" s="473"/>
      <c r="Q34" s="473"/>
      <c r="R34" s="473"/>
      <c r="S34" s="473"/>
      <c r="T34" s="473"/>
      <c r="U34" s="473"/>
      <c r="V34" s="473"/>
      <c r="W34" s="473"/>
      <c r="X34" s="473"/>
      <c r="Y34" s="473"/>
      <c r="Z34" s="473"/>
    </row>
    <row r="35" spans="1:26" ht="20.25" customHeight="1" x14ac:dyDescent="0.75">
      <c r="A35" s="688"/>
      <c r="B35" s="689" t="s">
        <v>207</v>
      </c>
      <c r="C35" s="690"/>
      <c r="D35" s="691"/>
      <c r="E35" s="692"/>
      <c r="F35" s="693">
        <f>SUM(F33:F34)</f>
        <v>0</v>
      </c>
      <c r="G35" s="694"/>
      <c r="H35" s="693">
        <f t="shared" ref="H35:I35" si="5">SUM(H33:H34)</f>
        <v>0</v>
      </c>
      <c r="I35" s="693">
        <f t="shared" si="5"/>
        <v>0</v>
      </c>
      <c r="J35" s="687"/>
      <c r="K35" s="473"/>
      <c r="L35" s="473"/>
      <c r="M35" s="473"/>
      <c r="N35" s="473"/>
      <c r="O35" s="473"/>
      <c r="P35" s="473"/>
      <c r="Q35" s="473"/>
      <c r="R35" s="473"/>
      <c r="S35" s="473"/>
      <c r="T35" s="473"/>
      <c r="U35" s="473"/>
      <c r="V35" s="473"/>
      <c r="W35" s="473"/>
      <c r="X35" s="473"/>
      <c r="Y35" s="473"/>
      <c r="Z35" s="473"/>
    </row>
    <row r="36" spans="1:26" ht="20.25" customHeight="1" x14ac:dyDescent="0.75">
      <c r="A36" s="473"/>
      <c r="B36" s="473"/>
      <c r="C36" s="473"/>
      <c r="D36" s="473"/>
      <c r="E36" s="473"/>
      <c r="F36" s="473"/>
      <c r="G36" s="473"/>
      <c r="H36" s="473"/>
      <c r="I36" s="473"/>
      <c r="J36" s="622"/>
      <c r="K36" s="473"/>
      <c r="L36" s="473"/>
      <c r="M36" s="473"/>
      <c r="N36" s="473"/>
      <c r="O36" s="473"/>
      <c r="P36" s="473"/>
      <c r="Q36" s="473"/>
      <c r="R36" s="473"/>
      <c r="S36" s="473"/>
      <c r="T36" s="473"/>
      <c r="U36" s="473"/>
      <c r="V36" s="473"/>
      <c r="W36" s="473"/>
      <c r="X36" s="473"/>
      <c r="Y36" s="473"/>
      <c r="Z36" s="473"/>
    </row>
    <row r="37" spans="1:26" ht="20.25" customHeight="1" x14ac:dyDescent="0.75">
      <c r="A37" s="473"/>
      <c r="B37" s="473"/>
      <c r="C37" s="473"/>
      <c r="D37" s="473"/>
      <c r="E37" s="473"/>
      <c r="F37" s="473"/>
      <c r="G37" s="473"/>
      <c r="H37" s="473"/>
      <c r="I37" s="473"/>
      <c r="J37" s="622"/>
      <c r="K37" s="473"/>
      <c r="L37" s="473"/>
      <c r="M37" s="473"/>
      <c r="N37" s="473"/>
      <c r="O37" s="473"/>
      <c r="P37" s="473"/>
      <c r="Q37" s="473"/>
      <c r="R37" s="473"/>
      <c r="S37" s="473"/>
      <c r="T37" s="473"/>
      <c r="U37" s="473"/>
      <c r="V37" s="473"/>
      <c r="W37" s="473"/>
      <c r="X37" s="473"/>
      <c r="Y37" s="473"/>
      <c r="Z37" s="473"/>
    </row>
    <row r="38" spans="1:26" ht="20.25" customHeight="1" x14ac:dyDescent="0.75">
      <c r="A38" s="473"/>
      <c r="B38" s="473"/>
      <c r="C38" s="473"/>
      <c r="D38" s="473"/>
      <c r="E38" s="473"/>
      <c r="F38" s="473"/>
      <c r="G38" s="473"/>
      <c r="H38" s="473"/>
      <c r="I38" s="473"/>
      <c r="J38" s="622"/>
      <c r="K38" s="473"/>
      <c r="L38" s="473"/>
      <c r="M38" s="473"/>
      <c r="N38" s="473"/>
      <c r="O38" s="473"/>
      <c r="P38" s="473"/>
      <c r="Q38" s="473"/>
      <c r="R38" s="473"/>
      <c r="S38" s="473"/>
      <c r="T38" s="473"/>
      <c r="U38" s="473"/>
      <c r="V38" s="473"/>
      <c r="W38" s="473"/>
      <c r="X38" s="473"/>
      <c r="Y38" s="473"/>
      <c r="Z38" s="473"/>
    </row>
    <row r="39" spans="1:26" ht="20.25" customHeight="1" x14ac:dyDescent="0.75">
      <c r="A39" s="473"/>
      <c r="B39" s="473"/>
      <c r="C39" s="473"/>
      <c r="D39" s="473"/>
      <c r="E39" s="473"/>
      <c r="F39" s="473"/>
      <c r="G39" s="473"/>
      <c r="H39" s="473"/>
      <c r="I39" s="473"/>
      <c r="J39" s="622"/>
      <c r="K39" s="473"/>
      <c r="L39" s="473"/>
      <c r="M39" s="473"/>
      <c r="N39" s="473"/>
      <c r="O39" s="473"/>
      <c r="P39" s="473"/>
      <c r="Q39" s="473"/>
      <c r="R39" s="473"/>
      <c r="S39" s="473"/>
      <c r="T39" s="473"/>
      <c r="U39" s="473"/>
      <c r="V39" s="473"/>
      <c r="W39" s="473"/>
      <c r="X39" s="473"/>
      <c r="Y39" s="473"/>
      <c r="Z39" s="473"/>
    </row>
    <row r="40" spans="1:26" ht="20.25" customHeight="1" x14ac:dyDescent="0.75">
      <c r="A40" s="473"/>
      <c r="B40" s="473"/>
      <c r="C40" s="473"/>
      <c r="D40" s="473"/>
      <c r="E40" s="473"/>
      <c r="F40" s="473"/>
      <c r="G40" s="473"/>
      <c r="H40" s="473"/>
      <c r="I40" s="473"/>
      <c r="J40" s="622"/>
      <c r="K40" s="473"/>
      <c r="L40" s="473"/>
      <c r="M40" s="473"/>
      <c r="N40" s="473"/>
      <c r="O40" s="473"/>
      <c r="P40" s="473"/>
      <c r="Q40" s="473"/>
      <c r="R40" s="473"/>
      <c r="S40" s="473"/>
      <c r="T40" s="473"/>
      <c r="U40" s="473"/>
      <c r="V40" s="473"/>
      <c r="W40" s="473"/>
      <c r="X40" s="473"/>
      <c r="Y40" s="473"/>
      <c r="Z40" s="473"/>
    </row>
    <row r="41" spans="1:26" ht="20.25" customHeight="1" x14ac:dyDescent="0.75">
      <c r="A41" s="473"/>
      <c r="B41" s="473"/>
      <c r="C41" s="473"/>
      <c r="D41" s="473"/>
      <c r="E41" s="473"/>
      <c r="F41" s="473"/>
      <c r="G41" s="473"/>
      <c r="H41" s="473"/>
      <c r="I41" s="473"/>
      <c r="J41" s="622"/>
      <c r="K41" s="473"/>
      <c r="L41" s="473"/>
      <c r="M41" s="473"/>
      <c r="N41" s="473"/>
      <c r="O41" s="473"/>
      <c r="P41" s="473"/>
      <c r="Q41" s="473"/>
      <c r="R41" s="473"/>
      <c r="S41" s="473"/>
      <c r="T41" s="473"/>
      <c r="U41" s="473"/>
      <c r="V41" s="473"/>
      <c r="W41" s="473"/>
      <c r="X41" s="473"/>
      <c r="Y41" s="473"/>
      <c r="Z41" s="473"/>
    </row>
    <row r="42" spans="1:26" ht="20.25" customHeight="1" x14ac:dyDescent="0.75">
      <c r="A42" s="473"/>
      <c r="B42" s="473"/>
      <c r="C42" s="473"/>
      <c r="D42" s="473"/>
      <c r="E42" s="473"/>
      <c r="F42" s="473"/>
      <c r="G42" s="473"/>
      <c r="H42" s="473"/>
      <c r="I42" s="473"/>
      <c r="J42" s="622"/>
      <c r="K42" s="473"/>
      <c r="L42" s="473"/>
      <c r="M42" s="473"/>
      <c r="N42" s="473"/>
      <c r="O42" s="473"/>
      <c r="P42" s="473"/>
      <c r="Q42" s="473"/>
      <c r="R42" s="473"/>
      <c r="S42" s="473"/>
      <c r="T42" s="473"/>
      <c r="U42" s="473"/>
      <c r="V42" s="473"/>
      <c r="W42" s="473"/>
      <c r="X42" s="473"/>
      <c r="Y42" s="473"/>
      <c r="Z42" s="473"/>
    </row>
    <row r="43" spans="1:26" ht="20.25" customHeight="1" x14ac:dyDescent="0.75">
      <c r="A43" s="473"/>
      <c r="B43" s="473"/>
      <c r="C43" s="473"/>
      <c r="D43" s="473"/>
      <c r="E43" s="473"/>
      <c r="F43" s="473"/>
      <c r="G43" s="473"/>
      <c r="H43" s="473"/>
      <c r="I43" s="473"/>
      <c r="J43" s="622"/>
      <c r="K43" s="473"/>
      <c r="L43" s="473"/>
      <c r="M43" s="473"/>
      <c r="N43" s="473"/>
      <c r="O43" s="473"/>
      <c r="P43" s="473"/>
      <c r="Q43" s="473"/>
      <c r="R43" s="473"/>
      <c r="S43" s="473"/>
      <c r="T43" s="473"/>
      <c r="U43" s="473"/>
      <c r="V43" s="473"/>
      <c r="W43" s="473"/>
      <c r="X43" s="473"/>
      <c r="Y43" s="473"/>
      <c r="Z43" s="473"/>
    </row>
    <row r="44" spans="1:26" ht="20.25" customHeight="1" x14ac:dyDescent="0.75">
      <c r="A44" s="473"/>
      <c r="B44" s="473"/>
      <c r="C44" s="473"/>
      <c r="D44" s="473"/>
      <c r="E44" s="473"/>
      <c r="F44" s="473"/>
      <c r="G44" s="473"/>
      <c r="H44" s="473"/>
      <c r="I44" s="473"/>
      <c r="J44" s="622"/>
      <c r="K44" s="473"/>
      <c r="L44" s="473"/>
      <c r="M44" s="473"/>
      <c r="N44" s="473"/>
      <c r="O44" s="473"/>
      <c r="P44" s="473"/>
      <c r="Q44" s="473"/>
      <c r="R44" s="473"/>
      <c r="S44" s="473"/>
      <c r="T44" s="473"/>
      <c r="U44" s="473"/>
      <c r="V44" s="473"/>
      <c r="W44" s="473"/>
      <c r="X44" s="473"/>
      <c r="Y44" s="473"/>
      <c r="Z44" s="473"/>
    </row>
    <row r="45" spans="1:26" ht="20.25" customHeight="1" x14ac:dyDescent="0.75">
      <c r="A45" s="473"/>
      <c r="B45" s="473"/>
      <c r="C45" s="473"/>
      <c r="D45" s="473"/>
      <c r="E45" s="473"/>
      <c r="F45" s="473"/>
      <c r="G45" s="473"/>
      <c r="H45" s="473"/>
      <c r="I45" s="473"/>
      <c r="J45" s="622"/>
      <c r="K45" s="473"/>
      <c r="L45" s="473"/>
      <c r="M45" s="473"/>
      <c r="N45" s="473"/>
      <c r="O45" s="473"/>
      <c r="P45" s="473"/>
      <c r="Q45" s="473"/>
      <c r="R45" s="473"/>
      <c r="S45" s="473"/>
      <c r="T45" s="473"/>
      <c r="U45" s="473"/>
      <c r="V45" s="473"/>
      <c r="W45" s="473"/>
      <c r="X45" s="473"/>
      <c r="Y45" s="473"/>
      <c r="Z45" s="473"/>
    </row>
    <row r="46" spans="1:26" ht="20.25" customHeight="1" x14ac:dyDescent="0.75">
      <c r="A46" s="473"/>
      <c r="B46" s="473"/>
      <c r="C46" s="473"/>
      <c r="D46" s="473"/>
      <c r="E46" s="473"/>
      <c r="F46" s="473"/>
      <c r="G46" s="473"/>
      <c r="H46" s="473"/>
      <c r="I46" s="473"/>
      <c r="J46" s="622"/>
      <c r="K46" s="473"/>
      <c r="L46" s="473"/>
      <c r="M46" s="473"/>
      <c r="N46" s="473"/>
      <c r="O46" s="473"/>
      <c r="P46" s="473"/>
      <c r="Q46" s="473"/>
      <c r="R46" s="473"/>
      <c r="S46" s="473"/>
      <c r="T46" s="473"/>
      <c r="U46" s="473"/>
      <c r="V46" s="473"/>
      <c r="W46" s="473"/>
      <c r="X46" s="473"/>
      <c r="Y46" s="473"/>
      <c r="Z46" s="473"/>
    </row>
    <row r="47" spans="1:26" ht="20.25" customHeight="1" x14ac:dyDescent="0.75">
      <c r="A47" s="473"/>
      <c r="B47" s="473"/>
      <c r="C47" s="473"/>
      <c r="D47" s="473"/>
      <c r="E47" s="473"/>
      <c r="F47" s="473"/>
      <c r="G47" s="473"/>
      <c r="H47" s="473"/>
      <c r="I47" s="473"/>
      <c r="J47" s="622"/>
      <c r="K47" s="473"/>
      <c r="L47" s="473"/>
      <c r="M47" s="473"/>
      <c r="N47" s="473"/>
      <c r="O47" s="473"/>
      <c r="P47" s="473"/>
      <c r="Q47" s="473"/>
      <c r="R47" s="473"/>
      <c r="S47" s="473"/>
      <c r="T47" s="473"/>
      <c r="U47" s="473"/>
      <c r="V47" s="473"/>
      <c r="W47" s="473"/>
      <c r="X47" s="473"/>
      <c r="Y47" s="473"/>
      <c r="Z47" s="473"/>
    </row>
    <row r="48" spans="1:26" ht="20.25" customHeight="1" x14ac:dyDescent="0.75">
      <c r="A48" s="473"/>
      <c r="B48" s="473"/>
      <c r="C48" s="473"/>
      <c r="D48" s="473"/>
      <c r="E48" s="473"/>
      <c r="F48" s="473"/>
      <c r="G48" s="473"/>
      <c r="H48" s="473"/>
      <c r="I48" s="473"/>
      <c r="J48" s="622"/>
      <c r="K48" s="473"/>
      <c r="L48" s="473"/>
      <c r="M48" s="473"/>
      <c r="N48" s="473"/>
      <c r="O48" s="473"/>
      <c r="P48" s="473"/>
      <c r="Q48" s="473"/>
      <c r="R48" s="473"/>
      <c r="S48" s="473"/>
      <c r="T48" s="473"/>
      <c r="U48" s="473"/>
      <c r="V48" s="473"/>
      <c r="W48" s="473"/>
      <c r="X48" s="473"/>
      <c r="Y48" s="473"/>
      <c r="Z48" s="473"/>
    </row>
    <row r="49" spans="1:26" ht="20.25" customHeight="1" x14ac:dyDescent="0.75">
      <c r="A49" s="473"/>
      <c r="B49" s="473"/>
      <c r="C49" s="473"/>
      <c r="D49" s="473"/>
      <c r="E49" s="473"/>
      <c r="F49" s="473"/>
      <c r="G49" s="473"/>
      <c r="H49" s="473"/>
      <c r="I49" s="473"/>
      <c r="J49" s="622"/>
      <c r="K49" s="473"/>
      <c r="L49" s="473"/>
      <c r="M49" s="473"/>
      <c r="N49" s="473"/>
      <c r="O49" s="473"/>
      <c r="P49" s="473"/>
      <c r="Q49" s="473"/>
      <c r="R49" s="473"/>
      <c r="S49" s="473"/>
      <c r="T49" s="473"/>
      <c r="U49" s="473"/>
      <c r="V49" s="473"/>
      <c r="W49" s="473"/>
      <c r="X49" s="473"/>
      <c r="Y49" s="473"/>
      <c r="Z49" s="473"/>
    </row>
    <row r="50" spans="1:26" ht="20.25" customHeight="1" x14ac:dyDescent="0.75">
      <c r="A50" s="473"/>
      <c r="B50" s="473"/>
      <c r="C50" s="473"/>
      <c r="D50" s="473"/>
      <c r="E50" s="473"/>
      <c r="F50" s="473"/>
      <c r="G50" s="473"/>
      <c r="H50" s="473"/>
      <c r="I50" s="473"/>
      <c r="J50" s="622"/>
      <c r="K50" s="473"/>
      <c r="L50" s="473"/>
      <c r="M50" s="473"/>
      <c r="N50" s="473"/>
      <c r="O50" s="473"/>
      <c r="P50" s="473"/>
      <c r="Q50" s="473"/>
      <c r="R50" s="473"/>
      <c r="S50" s="473"/>
      <c r="T50" s="473"/>
      <c r="U50" s="473"/>
      <c r="V50" s="473"/>
      <c r="W50" s="473"/>
      <c r="X50" s="473"/>
      <c r="Y50" s="473"/>
      <c r="Z50" s="473"/>
    </row>
    <row r="51" spans="1:26" ht="20.25" customHeight="1" x14ac:dyDescent="0.75">
      <c r="A51" s="473"/>
      <c r="B51" s="473"/>
      <c r="C51" s="473"/>
      <c r="D51" s="473"/>
      <c r="E51" s="473"/>
      <c r="F51" s="473"/>
      <c r="G51" s="473"/>
      <c r="H51" s="473"/>
      <c r="I51" s="473"/>
      <c r="J51" s="622"/>
      <c r="K51" s="473"/>
      <c r="L51" s="473"/>
      <c r="M51" s="473"/>
      <c r="N51" s="473"/>
      <c r="O51" s="473"/>
      <c r="P51" s="473"/>
      <c r="Q51" s="473"/>
      <c r="R51" s="473"/>
      <c r="S51" s="473"/>
      <c r="T51" s="473"/>
      <c r="U51" s="473"/>
      <c r="V51" s="473"/>
      <c r="W51" s="473"/>
      <c r="X51" s="473"/>
      <c r="Y51" s="473"/>
      <c r="Z51" s="473"/>
    </row>
    <row r="52" spans="1:26" ht="20.25" customHeight="1" x14ac:dyDescent="0.75">
      <c r="A52" s="473"/>
      <c r="B52" s="473"/>
      <c r="C52" s="473"/>
      <c r="D52" s="473"/>
      <c r="E52" s="473"/>
      <c r="F52" s="473"/>
      <c r="G52" s="473"/>
      <c r="H52" s="473"/>
      <c r="I52" s="473"/>
      <c r="J52" s="622"/>
      <c r="K52" s="473"/>
      <c r="L52" s="473"/>
      <c r="M52" s="473"/>
      <c r="N52" s="473"/>
      <c r="O52" s="473"/>
      <c r="P52" s="473"/>
      <c r="Q52" s="473"/>
      <c r="R52" s="473"/>
      <c r="S52" s="473"/>
      <c r="T52" s="473"/>
      <c r="U52" s="473"/>
      <c r="V52" s="473"/>
      <c r="W52" s="473"/>
      <c r="X52" s="473"/>
      <c r="Y52" s="473"/>
      <c r="Z52" s="473"/>
    </row>
    <row r="53" spans="1:26" ht="20.25" customHeight="1" x14ac:dyDescent="0.75">
      <c r="A53" s="473"/>
      <c r="B53" s="473"/>
      <c r="C53" s="473"/>
      <c r="D53" s="473"/>
      <c r="E53" s="473"/>
      <c r="F53" s="473"/>
      <c r="G53" s="473"/>
      <c r="H53" s="473"/>
      <c r="I53" s="473"/>
      <c r="J53" s="622"/>
      <c r="K53" s="473"/>
      <c r="L53" s="473"/>
      <c r="M53" s="473"/>
      <c r="N53" s="473"/>
      <c r="O53" s="473"/>
      <c r="P53" s="473"/>
      <c r="Q53" s="473"/>
      <c r="R53" s="473"/>
      <c r="S53" s="473"/>
      <c r="T53" s="473"/>
      <c r="U53" s="473"/>
      <c r="V53" s="473"/>
      <c r="W53" s="473"/>
      <c r="X53" s="473"/>
      <c r="Y53" s="473"/>
      <c r="Z53" s="473"/>
    </row>
    <row r="54" spans="1:26" ht="20.25" customHeight="1" x14ac:dyDescent="0.75">
      <c r="A54" s="473"/>
      <c r="B54" s="473"/>
      <c r="C54" s="473"/>
      <c r="D54" s="473"/>
      <c r="E54" s="473"/>
      <c r="F54" s="473"/>
      <c r="G54" s="473"/>
      <c r="H54" s="473"/>
      <c r="I54" s="473"/>
      <c r="J54" s="622"/>
      <c r="K54" s="473"/>
      <c r="L54" s="473"/>
      <c r="M54" s="473"/>
      <c r="N54" s="473"/>
      <c r="O54" s="473"/>
      <c r="P54" s="473"/>
      <c r="Q54" s="473"/>
      <c r="R54" s="473"/>
      <c r="S54" s="473"/>
      <c r="T54" s="473"/>
      <c r="U54" s="473"/>
      <c r="V54" s="473"/>
      <c r="W54" s="473"/>
      <c r="X54" s="473"/>
      <c r="Y54" s="473"/>
      <c r="Z54" s="473"/>
    </row>
    <row r="55" spans="1:26" ht="20.25" customHeight="1" x14ac:dyDescent="0.75">
      <c r="A55" s="473"/>
      <c r="B55" s="473"/>
      <c r="C55" s="473"/>
      <c r="D55" s="473"/>
      <c r="E55" s="473"/>
      <c r="F55" s="473"/>
      <c r="G55" s="473"/>
      <c r="H55" s="473"/>
      <c r="I55" s="473"/>
      <c r="J55" s="622"/>
      <c r="K55" s="473"/>
      <c r="L55" s="473"/>
      <c r="M55" s="473"/>
      <c r="N55" s="473"/>
      <c r="O55" s="473"/>
      <c r="P55" s="473"/>
      <c r="Q55" s="473"/>
      <c r="R55" s="473"/>
      <c r="S55" s="473"/>
      <c r="T55" s="473"/>
      <c r="U55" s="473"/>
      <c r="V55" s="473"/>
      <c r="W55" s="473"/>
      <c r="X55" s="473"/>
      <c r="Y55" s="473"/>
      <c r="Z55" s="473"/>
    </row>
    <row r="56" spans="1:26" ht="20.25" customHeight="1" x14ac:dyDescent="0.75">
      <c r="A56" s="473"/>
      <c r="B56" s="473"/>
      <c r="C56" s="473"/>
      <c r="D56" s="473"/>
      <c r="E56" s="473"/>
      <c r="F56" s="473"/>
      <c r="G56" s="473"/>
      <c r="H56" s="473"/>
      <c r="I56" s="473"/>
      <c r="J56" s="622"/>
      <c r="K56" s="473"/>
      <c r="L56" s="473"/>
      <c r="M56" s="473"/>
      <c r="N56" s="473"/>
      <c r="O56" s="473"/>
      <c r="P56" s="473"/>
      <c r="Q56" s="473"/>
      <c r="R56" s="473"/>
      <c r="S56" s="473"/>
      <c r="T56" s="473"/>
      <c r="U56" s="473"/>
      <c r="V56" s="473"/>
      <c r="W56" s="473"/>
      <c r="X56" s="473"/>
      <c r="Y56" s="473"/>
      <c r="Z56" s="473"/>
    </row>
    <row r="57" spans="1:26" ht="20.25" customHeight="1" x14ac:dyDescent="0.75">
      <c r="A57" s="473"/>
      <c r="B57" s="473"/>
      <c r="C57" s="473"/>
      <c r="D57" s="473"/>
      <c r="E57" s="473"/>
      <c r="F57" s="473"/>
      <c r="G57" s="473"/>
      <c r="H57" s="473"/>
      <c r="I57" s="473"/>
      <c r="J57" s="622"/>
      <c r="K57" s="473"/>
      <c r="L57" s="473"/>
      <c r="M57" s="473"/>
      <c r="N57" s="473"/>
      <c r="O57" s="473"/>
      <c r="P57" s="473"/>
      <c r="Q57" s="473"/>
      <c r="R57" s="473"/>
      <c r="S57" s="473"/>
      <c r="T57" s="473"/>
      <c r="U57" s="473"/>
      <c r="V57" s="473"/>
      <c r="W57" s="473"/>
      <c r="X57" s="473"/>
      <c r="Y57" s="473"/>
      <c r="Z57" s="473"/>
    </row>
    <row r="58" spans="1:26" ht="20.25" customHeight="1" x14ac:dyDescent="0.75">
      <c r="A58" s="473"/>
      <c r="B58" s="473"/>
      <c r="C58" s="473"/>
      <c r="D58" s="473"/>
      <c r="E58" s="473"/>
      <c r="F58" s="473"/>
      <c r="G58" s="473"/>
      <c r="H58" s="473"/>
      <c r="I58" s="473"/>
      <c r="J58" s="622"/>
      <c r="K58" s="473"/>
      <c r="L58" s="473"/>
      <c r="M58" s="473"/>
      <c r="N58" s="473"/>
      <c r="O58" s="473"/>
      <c r="P58" s="473"/>
      <c r="Q58" s="473"/>
      <c r="R58" s="473"/>
      <c r="S58" s="473"/>
      <c r="T58" s="473"/>
      <c r="U58" s="473"/>
      <c r="V58" s="473"/>
      <c r="W58" s="473"/>
      <c r="X58" s="473"/>
      <c r="Y58" s="473"/>
      <c r="Z58" s="473"/>
    </row>
    <row r="59" spans="1:26" ht="20.25" customHeight="1" x14ac:dyDescent="0.75">
      <c r="A59" s="473"/>
      <c r="B59" s="473"/>
      <c r="C59" s="473"/>
      <c r="D59" s="473"/>
      <c r="E59" s="473"/>
      <c r="F59" s="473"/>
      <c r="G59" s="473"/>
      <c r="H59" s="473"/>
      <c r="I59" s="473"/>
      <c r="J59" s="622"/>
      <c r="K59" s="473"/>
      <c r="L59" s="473"/>
      <c r="M59" s="473"/>
      <c r="N59" s="473"/>
      <c r="O59" s="473"/>
      <c r="P59" s="473"/>
      <c r="Q59" s="473"/>
      <c r="R59" s="473"/>
      <c r="S59" s="473"/>
      <c r="T59" s="473"/>
      <c r="U59" s="473"/>
      <c r="V59" s="473"/>
      <c r="W59" s="473"/>
      <c r="X59" s="473"/>
      <c r="Y59" s="473"/>
      <c r="Z59" s="473"/>
    </row>
    <row r="60" spans="1:26" ht="20.25" customHeight="1" x14ac:dyDescent="0.75">
      <c r="A60" s="473"/>
      <c r="B60" s="473"/>
      <c r="C60" s="473"/>
      <c r="D60" s="473"/>
      <c r="E60" s="473"/>
      <c r="F60" s="473"/>
      <c r="G60" s="473"/>
      <c r="H60" s="473"/>
      <c r="I60" s="473"/>
      <c r="J60" s="622"/>
      <c r="K60" s="473"/>
      <c r="L60" s="473"/>
      <c r="M60" s="473"/>
      <c r="N60" s="473"/>
      <c r="O60" s="473"/>
      <c r="P60" s="473"/>
      <c r="Q60" s="473"/>
      <c r="R60" s="473"/>
      <c r="S60" s="473"/>
      <c r="T60" s="473"/>
      <c r="U60" s="473"/>
      <c r="V60" s="473"/>
      <c r="W60" s="473"/>
      <c r="X60" s="473"/>
      <c r="Y60" s="473"/>
      <c r="Z60" s="473"/>
    </row>
    <row r="61" spans="1:26" ht="20.25" customHeight="1" x14ac:dyDescent="0.75">
      <c r="A61" s="473"/>
      <c r="B61" s="473"/>
      <c r="C61" s="473"/>
      <c r="D61" s="473"/>
      <c r="E61" s="473"/>
      <c r="F61" s="473"/>
      <c r="G61" s="473"/>
      <c r="H61" s="473"/>
      <c r="I61" s="473"/>
      <c r="J61" s="622"/>
      <c r="K61" s="473"/>
      <c r="L61" s="473"/>
      <c r="M61" s="473"/>
      <c r="N61" s="473"/>
      <c r="O61" s="473"/>
      <c r="P61" s="473"/>
      <c r="Q61" s="473"/>
      <c r="R61" s="473"/>
      <c r="S61" s="473"/>
      <c r="T61" s="473"/>
      <c r="U61" s="473"/>
      <c r="V61" s="473"/>
      <c r="W61" s="473"/>
      <c r="X61" s="473"/>
      <c r="Y61" s="473"/>
      <c r="Z61" s="473"/>
    </row>
    <row r="62" spans="1:26" ht="20.25" customHeight="1" x14ac:dyDescent="0.75">
      <c r="A62" s="473"/>
      <c r="B62" s="473"/>
      <c r="C62" s="473"/>
      <c r="D62" s="473"/>
      <c r="E62" s="473"/>
      <c r="F62" s="473"/>
      <c r="G62" s="473"/>
      <c r="H62" s="473"/>
      <c r="I62" s="473"/>
      <c r="J62" s="622"/>
      <c r="K62" s="473"/>
      <c r="L62" s="473"/>
      <c r="M62" s="473"/>
      <c r="N62" s="473"/>
      <c r="O62" s="473"/>
      <c r="P62" s="473"/>
      <c r="Q62" s="473"/>
      <c r="R62" s="473"/>
      <c r="S62" s="473"/>
      <c r="T62" s="473"/>
      <c r="U62" s="473"/>
      <c r="V62" s="473"/>
      <c r="W62" s="473"/>
      <c r="X62" s="473"/>
      <c r="Y62" s="473"/>
      <c r="Z62" s="473"/>
    </row>
    <row r="63" spans="1:26" ht="20.25" customHeight="1" x14ac:dyDescent="0.75">
      <c r="A63" s="473"/>
      <c r="B63" s="473"/>
      <c r="C63" s="473"/>
      <c r="D63" s="473"/>
      <c r="E63" s="473"/>
      <c r="F63" s="473"/>
      <c r="G63" s="473"/>
      <c r="H63" s="473"/>
      <c r="I63" s="473"/>
      <c r="J63" s="622"/>
      <c r="K63" s="473"/>
      <c r="L63" s="473"/>
      <c r="M63" s="473"/>
      <c r="N63" s="473"/>
      <c r="O63" s="473"/>
      <c r="P63" s="473"/>
      <c r="Q63" s="473"/>
      <c r="R63" s="473"/>
      <c r="S63" s="473"/>
      <c r="T63" s="473"/>
      <c r="U63" s="473"/>
      <c r="V63" s="473"/>
      <c r="W63" s="473"/>
      <c r="X63" s="473"/>
      <c r="Y63" s="473"/>
      <c r="Z63" s="473"/>
    </row>
    <row r="64" spans="1:26" ht="20.25" customHeight="1" x14ac:dyDescent="0.75">
      <c r="A64" s="473"/>
      <c r="B64" s="473"/>
      <c r="C64" s="473"/>
      <c r="D64" s="473"/>
      <c r="E64" s="473"/>
      <c r="F64" s="473"/>
      <c r="G64" s="473"/>
      <c r="H64" s="473"/>
      <c r="I64" s="473"/>
      <c r="J64" s="622"/>
      <c r="K64" s="473"/>
      <c r="L64" s="473"/>
      <c r="M64" s="473"/>
      <c r="N64" s="473"/>
      <c r="O64" s="473"/>
      <c r="P64" s="473"/>
      <c r="Q64" s="473"/>
      <c r="R64" s="473"/>
      <c r="S64" s="473"/>
      <c r="T64" s="473"/>
      <c r="U64" s="473"/>
      <c r="V64" s="473"/>
      <c r="W64" s="473"/>
      <c r="X64" s="473"/>
      <c r="Y64" s="473"/>
      <c r="Z64" s="473"/>
    </row>
    <row r="65" spans="1:26" ht="20.25" customHeight="1" x14ac:dyDescent="0.75">
      <c r="A65" s="473"/>
      <c r="B65" s="473"/>
      <c r="C65" s="473"/>
      <c r="D65" s="473"/>
      <c r="E65" s="473"/>
      <c r="F65" s="473"/>
      <c r="G65" s="473"/>
      <c r="H65" s="473"/>
      <c r="I65" s="473"/>
      <c r="J65" s="622"/>
      <c r="K65" s="473"/>
      <c r="L65" s="473"/>
      <c r="M65" s="473"/>
      <c r="N65" s="473"/>
      <c r="O65" s="473"/>
      <c r="P65" s="473"/>
      <c r="Q65" s="473"/>
      <c r="R65" s="473"/>
      <c r="S65" s="473"/>
      <c r="T65" s="473"/>
      <c r="U65" s="473"/>
      <c r="V65" s="473"/>
      <c r="W65" s="473"/>
      <c r="X65" s="473"/>
      <c r="Y65" s="473"/>
      <c r="Z65" s="473"/>
    </row>
    <row r="66" spans="1:26" ht="20.25" customHeight="1" x14ac:dyDescent="0.75">
      <c r="A66" s="473"/>
      <c r="B66" s="473"/>
      <c r="C66" s="473"/>
      <c r="D66" s="473"/>
      <c r="E66" s="473"/>
      <c r="F66" s="473"/>
      <c r="G66" s="473"/>
      <c r="H66" s="473"/>
      <c r="I66" s="473"/>
      <c r="J66" s="622"/>
      <c r="K66" s="473"/>
      <c r="L66" s="473"/>
      <c r="M66" s="473"/>
      <c r="N66" s="473"/>
      <c r="O66" s="473"/>
      <c r="P66" s="473"/>
      <c r="Q66" s="473"/>
      <c r="R66" s="473"/>
      <c r="S66" s="473"/>
      <c r="T66" s="473"/>
      <c r="U66" s="473"/>
      <c r="V66" s="473"/>
      <c r="W66" s="473"/>
      <c r="X66" s="473"/>
      <c r="Y66" s="473"/>
      <c r="Z66" s="473"/>
    </row>
    <row r="67" spans="1:26" ht="20.25" customHeight="1" x14ac:dyDescent="0.75">
      <c r="A67" s="473"/>
      <c r="B67" s="473"/>
      <c r="C67" s="473"/>
      <c r="D67" s="473"/>
      <c r="E67" s="473"/>
      <c r="F67" s="473"/>
      <c r="G67" s="473"/>
      <c r="H67" s="473"/>
      <c r="I67" s="473"/>
      <c r="J67" s="622"/>
      <c r="K67" s="473"/>
      <c r="L67" s="473"/>
      <c r="M67" s="473"/>
      <c r="N67" s="473"/>
      <c r="O67" s="473"/>
      <c r="P67" s="473"/>
      <c r="Q67" s="473"/>
      <c r="R67" s="473"/>
      <c r="S67" s="473"/>
      <c r="T67" s="473"/>
      <c r="U67" s="473"/>
      <c r="V67" s="473"/>
      <c r="W67" s="473"/>
      <c r="X67" s="473"/>
      <c r="Y67" s="473"/>
      <c r="Z67" s="473"/>
    </row>
    <row r="68" spans="1:26" ht="20.25" customHeight="1" x14ac:dyDescent="0.75">
      <c r="A68" s="473"/>
      <c r="B68" s="473"/>
      <c r="C68" s="473"/>
      <c r="D68" s="473"/>
      <c r="E68" s="473"/>
      <c r="F68" s="473"/>
      <c r="G68" s="473"/>
      <c r="H68" s="473"/>
      <c r="I68" s="473"/>
      <c r="J68" s="622"/>
      <c r="K68" s="473"/>
      <c r="L68" s="473"/>
      <c r="M68" s="473"/>
      <c r="N68" s="473"/>
      <c r="O68" s="473"/>
      <c r="P68" s="473"/>
      <c r="Q68" s="473"/>
      <c r="R68" s="473"/>
      <c r="S68" s="473"/>
      <c r="T68" s="473"/>
      <c r="U68" s="473"/>
      <c r="V68" s="473"/>
      <c r="W68" s="473"/>
      <c r="X68" s="473"/>
      <c r="Y68" s="473"/>
      <c r="Z68" s="473"/>
    </row>
    <row r="69" spans="1:26" ht="20.25" customHeight="1" x14ac:dyDescent="0.75">
      <c r="A69" s="473"/>
      <c r="B69" s="473"/>
      <c r="C69" s="473"/>
      <c r="D69" s="473"/>
      <c r="E69" s="473"/>
      <c r="F69" s="473"/>
      <c r="G69" s="473"/>
      <c r="H69" s="473"/>
      <c r="I69" s="473"/>
      <c r="J69" s="622"/>
      <c r="K69" s="473"/>
      <c r="L69" s="473"/>
      <c r="M69" s="473"/>
      <c r="N69" s="473"/>
      <c r="O69" s="473"/>
      <c r="P69" s="473"/>
      <c r="Q69" s="473"/>
      <c r="R69" s="473"/>
      <c r="S69" s="473"/>
      <c r="T69" s="473"/>
      <c r="U69" s="473"/>
      <c r="V69" s="473"/>
      <c r="W69" s="473"/>
      <c r="X69" s="473"/>
      <c r="Y69" s="473"/>
      <c r="Z69" s="473"/>
    </row>
    <row r="70" spans="1:26" ht="20.25" customHeight="1" x14ac:dyDescent="0.75">
      <c r="A70" s="473"/>
      <c r="B70" s="473"/>
      <c r="C70" s="473"/>
      <c r="D70" s="473"/>
      <c r="E70" s="473"/>
      <c r="F70" s="473"/>
      <c r="G70" s="473"/>
      <c r="H70" s="473"/>
      <c r="I70" s="473"/>
      <c r="J70" s="622"/>
      <c r="K70" s="473"/>
      <c r="L70" s="473"/>
      <c r="M70" s="473"/>
      <c r="N70" s="473"/>
      <c r="O70" s="473"/>
      <c r="P70" s="473"/>
      <c r="Q70" s="473"/>
      <c r="R70" s="473"/>
      <c r="S70" s="473"/>
      <c r="T70" s="473"/>
      <c r="U70" s="473"/>
      <c r="V70" s="473"/>
      <c r="W70" s="473"/>
      <c r="X70" s="473"/>
      <c r="Y70" s="473"/>
      <c r="Z70" s="473"/>
    </row>
    <row r="71" spans="1:26" ht="20.25" customHeight="1" x14ac:dyDescent="0.75">
      <c r="A71" s="473"/>
      <c r="B71" s="473"/>
      <c r="C71" s="473"/>
      <c r="D71" s="473"/>
      <c r="E71" s="473"/>
      <c r="F71" s="473"/>
      <c r="G71" s="473"/>
      <c r="H71" s="473"/>
      <c r="I71" s="473"/>
      <c r="J71" s="622"/>
      <c r="K71" s="473"/>
      <c r="L71" s="473"/>
      <c r="M71" s="473"/>
      <c r="N71" s="473"/>
      <c r="O71" s="473"/>
      <c r="P71" s="473"/>
      <c r="Q71" s="473"/>
      <c r="R71" s="473"/>
      <c r="S71" s="473"/>
      <c r="T71" s="473"/>
      <c r="U71" s="473"/>
      <c r="V71" s="473"/>
      <c r="W71" s="473"/>
      <c r="X71" s="473"/>
      <c r="Y71" s="473"/>
      <c r="Z71" s="473"/>
    </row>
    <row r="72" spans="1:26" ht="20.25" customHeight="1" x14ac:dyDescent="0.75">
      <c r="A72" s="473"/>
      <c r="B72" s="473"/>
      <c r="C72" s="473"/>
      <c r="D72" s="473"/>
      <c r="E72" s="473"/>
      <c r="F72" s="473"/>
      <c r="G72" s="473"/>
      <c r="H72" s="473"/>
      <c r="I72" s="473"/>
      <c r="J72" s="622"/>
      <c r="K72" s="473"/>
      <c r="L72" s="473"/>
      <c r="M72" s="473"/>
      <c r="N72" s="473"/>
      <c r="O72" s="473"/>
      <c r="P72" s="473"/>
      <c r="Q72" s="473"/>
      <c r="R72" s="473"/>
      <c r="S72" s="473"/>
      <c r="T72" s="473"/>
      <c r="U72" s="473"/>
      <c r="V72" s="473"/>
      <c r="W72" s="473"/>
      <c r="X72" s="473"/>
      <c r="Y72" s="473"/>
      <c r="Z72" s="473"/>
    </row>
    <row r="73" spans="1:26" ht="20.25" customHeight="1" x14ac:dyDescent="0.75">
      <c r="A73" s="473"/>
      <c r="B73" s="473"/>
      <c r="C73" s="473"/>
      <c r="D73" s="473"/>
      <c r="E73" s="473"/>
      <c r="F73" s="473"/>
      <c r="G73" s="473"/>
      <c r="H73" s="473"/>
      <c r="I73" s="473"/>
      <c r="J73" s="622"/>
      <c r="K73" s="473"/>
      <c r="L73" s="473"/>
      <c r="M73" s="473"/>
      <c r="N73" s="473"/>
      <c r="O73" s="473"/>
      <c r="P73" s="473"/>
      <c r="Q73" s="473"/>
      <c r="R73" s="473"/>
      <c r="S73" s="473"/>
      <c r="T73" s="473"/>
      <c r="U73" s="473"/>
      <c r="V73" s="473"/>
      <c r="W73" s="473"/>
      <c r="X73" s="473"/>
      <c r="Y73" s="473"/>
      <c r="Z73" s="473"/>
    </row>
    <row r="74" spans="1:26" ht="20.25" customHeight="1" x14ac:dyDescent="0.75">
      <c r="A74" s="473"/>
      <c r="B74" s="473"/>
      <c r="C74" s="473"/>
      <c r="D74" s="473"/>
      <c r="E74" s="473"/>
      <c r="F74" s="473"/>
      <c r="G74" s="473"/>
      <c r="H74" s="473"/>
      <c r="I74" s="473"/>
      <c r="J74" s="622"/>
      <c r="K74" s="473"/>
      <c r="L74" s="473"/>
      <c r="M74" s="473"/>
      <c r="N74" s="473"/>
      <c r="O74" s="473"/>
      <c r="P74" s="473"/>
      <c r="Q74" s="473"/>
      <c r="R74" s="473"/>
      <c r="S74" s="473"/>
      <c r="T74" s="473"/>
      <c r="U74" s="473"/>
      <c r="V74" s="473"/>
      <c r="W74" s="473"/>
      <c r="X74" s="473"/>
      <c r="Y74" s="473"/>
      <c r="Z74" s="473"/>
    </row>
    <row r="75" spans="1:26" ht="20.25" customHeight="1" x14ac:dyDescent="0.75">
      <c r="A75" s="473"/>
      <c r="B75" s="473"/>
      <c r="C75" s="473"/>
      <c r="D75" s="473"/>
      <c r="E75" s="473"/>
      <c r="F75" s="473"/>
      <c r="G75" s="473"/>
      <c r="H75" s="473"/>
      <c r="I75" s="473"/>
      <c r="J75" s="622"/>
      <c r="K75" s="473"/>
      <c r="L75" s="473"/>
      <c r="M75" s="473"/>
      <c r="N75" s="473"/>
      <c r="O75" s="473"/>
      <c r="P75" s="473"/>
      <c r="Q75" s="473"/>
      <c r="R75" s="473"/>
      <c r="S75" s="473"/>
      <c r="T75" s="473"/>
      <c r="U75" s="473"/>
      <c r="V75" s="473"/>
      <c r="W75" s="473"/>
      <c r="X75" s="473"/>
      <c r="Y75" s="473"/>
      <c r="Z75" s="473"/>
    </row>
    <row r="76" spans="1:26" ht="20.25" customHeight="1" x14ac:dyDescent="0.75">
      <c r="A76" s="473"/>
      <c r="B76" s="473"/>
      <c r="C76" s="473"/>
      <c r="D76" s="473"/>
      <c r="E76" s="473"/>
      <c r="F76" s="473"/>
      <c r="G76" s="473"/>
      <c r="H76" s="473"/>
      <c r="I76" s="473"/>
      <c r="J76" s="622"/>
      <c r="K76" s="473"/>
      <c r="L76" s="473"/>
      <c r="M76" s="473"/>
      <c r="N76" s="473"/>
      <c r="O76" s="473"/>
      <c r="P76" s="473"/>
      <c r="Q76" s="473"/>
      <c r="R76" s="473"/>
      <c r="S76" s="473"/>
      <c r="T76" s="473"/>
      <c r="U76" s="473"/>
      <c r="V76" s="473"/>
      <c r="W76" s="473"/>
      <c r="X76" s="473"/>
      <c r="Y76" s="473"/>
      <c r="Z76" s="473"/>
    </row>
    <row r="77" spans="1:26" ht="20.25" customHeight="1" x14ac:dyDescent="0.75">
      <c r="A77" s="473"/>
      <c r="B77" s="473"/>
      <c r="C77" s="473"/>
      <c r="D77" s="473"/>
      <c r="E77" s="473"/>
      <c r="F77" s="473"/>
      <c r="G77" s="473"/>
      <c r="H77" s="473"/>
      <c r="I77" s="473"/>
      <c r="J77" s="622"/>
      <c r="K77" s="473"/>
      <c r="L77" s="473"/>
      <c r="M77" s="473"/>
      <c r="N77" s="473"/>
      <c r="O77" s="473"/>
      <c r="P77" s="473"/>
      <c r="Q77" s="473"/>
      <c r="R77" s="473"/>
      <c r="S77" s="473"/>
      <c r="T77" s="473"/>
      <c r="U77" s="473"/>
      <c r="V77" s="473"/>
      <c r="W77" s="473"/>
      <c r="X77" s="473"/>
      <c r="Y77" s="473"/>
      <c r="Z77" s="473"/>
    </row>
    <row r="78" spans="1:26" ht="20.25" customHeight="1" x14ac:dyDescent="0.75">
      <c r="A78" s="473"/>
      <c r="B78" s="473"/>
      <c r="C78" s="473"/>
      <c r="D78" s="473"/>
      <c r="E78" s="473"/>
      <c r="F78" s="473"/>
      <c r="G78" s="473"/>
      <c r="H78" s="473"/>
      <c r="I78" s="473"/>
      <c r="J78" s="622"/>
      <c r="K78" s="473"/>
      <c r="L78" s="473"/>
      <c r="M78" s="473"/>
      <c r="N78" s="473"/>
      <c r="O78" s="473"/>
      <c r="P78" s="473"/>
      <c r="Q78" s="473"/>
      <c r="R78" s="473"/>
      <c r="S78" s="473"/>
      <c r="T78" s="473"/>
      <c r="U78" s="473"/>
      <c r="V78" s="473"/>
      <c r="W78" s="473"/>
      <c r="X78" s="473"/>
      <c r="Y78" s="473"/>
      <c r="Z78" s="473"/>
    </row>
    <row r="79" spans="1:26" ht="20.25" customHeight="1" x14ac:dyDescent="0.75">
      <c r="A79" s="473"/>
      <c r="B79" s="473"/>
      <c r="C79" s="473"/>
      <c r="D79" s="473"/>
      <c r="E79" s="473"/>
      <c r="F79" s="473"/>
      <c r="G79" s="473"/>
      <c r="H79" s="473"/>
      <c r="I79" s="473"/>
      <c r="J79" s="622"/>
      <c r="K79" s="473"/>
      <c r="L79" s="473"/>
      <c r="M79" s="473"/>
      <c r="N79" s="473"/>
      <c r="O79" s="473"/>
      <c r="P79" s="473"/>
      <c r="Q79" s="473"/>
      <c r="R79" s="473"/>
      <c r="S79" s="473"/>
      <c r="T79" s="473"/>
      <c r="U79" s="473"/>
      <c r="V79" s="473"/>
      <c r="W79" s="473"/>
      <c r="X79" s="473"/>
      <c r="Y79" s="473"/>
      <c r="Z79" s="473"/>
    </row>
    <row r="80" spans="1:26" ht="20.25" customHeight="1" x14ac:dyDescent="0.75">
      <c r="A80" s="473"/>
      <c r="B80" s="473"/>
      <c r="C80" s="473"/>
      <c r="D80" s="473"/>
      <c r="E80" s="473"/>
      <c r="F80" s="473"/>
      <c r="G80" s="473"/>
      <c r="H80" s="473"/>
      <c r="I80" s="473"/>
      <c r="J80" s="622"/>
      <c r="K80" s="473"/>
      <c r="L80" s="473"/>
      <c r="M80" s="473"/>
      <c r="N80" s="473"/>
      <c r="O80" s="473"/>
      <c r="P80" s="473"/>
      <c r="Q80" s="473"/>
      <c r="R80" s="473"/>
      <c r="S80" s="473"/>
      <c r="T80" s="473"/>
      <c r="U80" s="473"/>
      <c r="V80" s="473"/>
      <c r="W80" s="473"/>
      <c r="X80" s="473"/>
      <c r="Y80" s="473"/>
      <c r="Z80" s="473"/>
    </row>
    <row r="81" spans="1:26" ht="20.25" customHeight="1" x14ac:dyDescent="0.75">
      <c r="A81" s="473"/>
      <c r="B81" s="473"/>
      <c r="C81" s="473"/>
      <c r="D81" s="473"/>
      <c r="E81" s="473"/>
      <c r="F81" s="473"/>
      <c r="G81" s="473"/>
      <c r="H81" s="473"/>
      <c r="I81" s="473"/>
      <c r="J81" s="622"/>
      <c r="K81" s="473"/>
      <c r="L81" s="473"/>
      <c r="M81" s="473"/>
      <c r="N81" s="473"/>
      <c r="O81" s="473"/>
      <c r="P81" s="473"/>
      <c r="Q81" s="473"/>
      <c r="R81" s="473"/>
      <c r="S81" s="473"/>
      <c r="T81" s="473"/>
      <c r="U81" s="473"/>
      <c r="V81" s="473"/>
      <c r="W81" s="473"/>
      <c r="X81" s="473"/>
      <c r="Y81" s="473"/>
      <c r="Z81" s="473"/>
    </row>
    <row r="82" spans="1:26" ht="20.25" customHeight="1" x14ac:dyDescent="0.75">
      <c r="A82" s="473"/>
      <c r="B82" s="473"/>
      <c r="C82" s="473"/>
      <c r="D82" s="473"/>
      <c r="E82" s="473"/>
      <c r="F82" s="473"/>
      <c r="G82" s="473"/>
      <c r="H82" s="473"/>
      <c r="I82" s="473"/>
      <c r="J82" s="622"/>
      <c r="K82" s="473"/>
      <c r="L82" s="473"/>
      <c r="M82" s="473"/>
      <c r="N82" s="473"/>
      <c r="O82" s="473"/>
      <c r="P82" s="473"/>
      <c r="Q82" s="473"/>
      <c r="R82" s="473"/>
      <c r="S82" s="473"/>
      <c r="T82" s="473"/>
      <c r="U82" s="473"/>
      <c r="V82" s="473"/>
      <c r="W82" s="473"/>
      <c r="X82" s="473"/>
      <c r="Y82" s="473"/>
      <c r="Z82" s="473"/>
    </row>
    <row r="83" spans="1:26" ht="20.25" customHeight="1" x14ac:dyDescent="0.75">
      <c r="A83" s="473"/>
      <c r="B83" s="473"/>
      <c r="C83" s="473"/>
      <c r="D83" s="473"/>
      <c r="E83" s="473"/>
      <c r="F83" s="473"/>
      <c r="G83" s="473"/>
      <c r="H83" s="473"/>
      <c r="I83" s="473"/>
      <c r="J83" s="622"/>
      <c r="K83" s="473"/>
      <c r="L83" s="473"/>
      <c r="M83" s="473"/>
      <c r="N83" s="473"/>
      <c r="O83" s="473"/>
      <c r="P83" s="473"/>
      <c r="Q83" s="473"/>
      <c r="R83" s="473"/>
      <c r="S83" s="473"/>
      <c r="T83" s="473"/>
      <c r="U83" s="473"/>
      <c r="V83" s="473"/>
      <c r="W83" s="473"/>
      <c r="X83" s="473"/>
      <c r="Y83" s="473"/>
      <c r="Z83" s="473"/>
    </row>
    <row r="84" spans="1:26" ht="20.25" customHeight="1" x14ac:dyDescent="0.75">
      <c r="A84" s="473"/>
      <c r="B84" s="473"/>
      <c r="C84" s="473"/>
      <c r="D84" s="473"/>
      <c r="E84" s="473"/>
      <c r="F84" s="473"/>
      <c r="G84" s="473"/>
      <c r="H84" s="473"/>
      <c r="I84" s="473"/>
      <c r="J84" s="622"/>
      <c r="K84" s="473"/>
      <c r="L84" s="473"/>
      <c r="M84" s="473"/>
      <c r="N84" s="473"/>
      <c r="O84" s="473"/>
      <c r="P84" s="473"/>
      <c r="Q84" s="473"/>
      <c r="R84" s="473"/>
      <c r="S84" s="473"/>
      <c r="T84" s="473"/>
      <c r="U84" s="473"/>
      <c r="V84" s="473"/>
      <c r="W84" s="473"/>
      <c r="X84" s="473"/>
      <c r="Y84" s="473"/>
      <c r="Z84" s="473"/>
    </row>
    <row r="85" spans="1:26" ht="20.25" customHeight="1" x14ac:dyDescent="0.75">
      <c r="A85" s="473"/>
      <c r="B85" s="473"/>
      <c r="C85" s="473"/>
      <c r="D85" s="473"/>
      <c r="E85" s="473"/>
      <c r="F85" s="473"/>
      <c r="G85" s="473"/>
      <c r="H85" s="473"/>
      <c r="I85" s="473"/>
      <c r="J85" s="622"/>
      <c r="K85" s="473"/>
      <c r="L85" s="473"/>
      <c r="M85" s="473"/>
      <c r="N85" s="473"/>
      <c r="O85" s="473"/>
      <c r="P85" s="473"/>
      <c r="Q85" s="473"/>
      <c r="R85" s="473"/>
      <c r="S85" s="473"/>
      <c r="T85" s="473"/>
      <c r="U85" s="473"/>
      <c r="V85" s="473"/>
      <c r="W85" s="473"/>
      <c r="X85" s="473"/>
      <c r="Y85" s="473"/>
      <c r="Z85" s="473"/>
    </row>
    <row r="86" spans="1:26" ht="20.25" customHeight="1" x14ac:dyDescent="0.75">
      <c r="A86" s="473"/>
      <c r="B86" s="473"/>
      <c r="C86" s="473"/>
      <c r="D86" s="473"/>
      <c r="E86" s="473"/>
      <c r="F86" s="473"/>
      <c r="G86" s="473"/>
      <c r="H86" s="473"/>
      <c r="I86" s="473"/>
      <c r="J86" s="622"/>
      <c r="K86" s="473"/>
      <c r="L86" s="473"/>
      <c r="M86" s="473"/>
      <c r="N86" s="473"/>
      <c r="O86" s="473"/>
      <c r="P86" s="473"/>
      <c r="Q86" s="473"/>
      <c r="R86" s="473"/>
      <c r="S86" s="473"/>
      <c r="T86" s="473"/>
      <c r="U86" s="473"/>
      <c r="V86" s="473"/>
      <c r="W86" s="473"/>
      <c r="X86" s="473"/>
      <c r="Y86" s="473"/>
      <c r="Z86" s="473"/>
    </row>
    <row r="87" spans="1:26" ht="20.25" customHeight="1" x14ac:dyDescent="0.75">
      <c r="A87" s="473"/>
      <c r="B87" s="473"/>
      <c r="C87" s="473"/>
      <c r="D87" s="473"/>
      <c r="E87" s="473"/>
      <c r="F87" s="473"/>
      <c r="G87" s="473"/>
      <c r="H87" s="473"/>
      <c r="I87" s="473"/>
      <c r="J87" s="622"/>
      <c r="K87" s="473"/>
      <c r="L87" s="473"/>
      <c r="M87" s="473"/>
      <c r="N87" s="473"/>
      <c r="O87" s="473"/>
      <c r="P87" s="473"/>
      <c r="Q87" s="473"/>
      <c r="R87" s="473"/>
      <c r="S87" s="473"/>
      <c r="T87" s="473"/>
      <c r="U87" s="473"/>
      <c r="V87" s="473"/>
      <c r="W87" s="473"/>
      <c r="X87" s="473"/>
      <c r="Y87" s="473"/>
      <c r="Z87" s="473"/>
    </row>
    <row r="88" spans="1:26" ht="20.25" customHeight="1" x14ac:dyDescent="0.75">
      <c r="A88" s="473"/>
      <c r="B88" s="473"/>
      <c r="C88" s="473"/>
      <c r="D88" s="473"/>
      <c r="E88" s="473"/>
      <c r="F88" s="473"/>
      <c r="G88" s="473"/>
      <c r="H88" s="473"/>
      <c r="I88" s="473"/>
      <c r="J88" s="622"/>
      <c r="K88" s="473"/>
      <c r="L88" s="473"/>
      <c r="M88" s="473"/>
      <c r="N88" s="473"/>
      <c r="O88" s="473"/>
      <c r="P88" s="473"/>
      <c r="Q88" s="473"/>
      <c r="R88" s="473"/>
      <c r="S88" s="473"/>
      <c r="T88" s="473"/>
      <c r="U88" s="473"/>
      <c r="V88" s="473"/>
      <c r="W88" s="473"/>
      <c r="X88" s="473"/>
      <c r="Y88" s="473"/>
      <c r="Z88" s="473"/>
    </row>
    <row r="89" spans="1:26" ht="20.25" customHeight="1" x14ac:dyDescent="0.75">
      <c r="A89" s="473"/>
      <c r="B89" s="473"/>
      <c r="C89" s="473"/>
      <c r="D89" s="473"/>
      <c r="E89" s="473"/>
      <c r="F89" s="473"/>
      <c r="G89" s="473"/>
      <c r="H89" s="473"/>
      <c r="I89" s="473"/>
      <c r="J89" s="622"/>
      <c r="K89" s="473"/>
      <c r="L89" s="47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</row>
    <row r="90" spans="1:26" ht="20.25" customHeight="1" x14ac:dyDescent="0.75">
      <c r="A90" s="473"/>
      <c r="B90" s="473"/>
      <c r="C90" s="473"/>
      <c r="D90" s="473"/>
      <c r="E90" s="473"/>
      <c r="F90" s="473"/>
      <c r="G90" s="473"/>
      <c r="H90" s="473"/>
      <c r="I90" s="473"/>
      <c r="J90" s="622"/>
      <c r="K90" s="473"/>
      <c r="L90" s="473"/>
      <c r="M90" s="473"/>
      <c r="N90" s="473"/>
      <c r="O90" s="473"/>
      <c r="P90" s="473"/>
      <c r="Q90" s="473"/>
      <c r="R90" s="473"/>
      <c r="S90" s="473"/>
      <c r="T90" s="473"/>
      <c r="U90" s="473"/>
      <c r="V90" s="473"/>
      <c r="W90" s="473"/>
      <c r="X90" s="473"/>
      <c r="Y90" s="473"/>
      <c r="Z90" s="473"/>
    </row>
    <row r="91" spans="1:26" ht="20.25" customHeight="1" x14ac:dyDescent="0.75">
      <c r="A91" s="473"/>
      <c r="B91" s="473"/>
      <c r="C91" s="473"/>
      <c r="D91" s="473"/>
      <c r="E91" s="473"/>
      <c r="F91" s="473"/>
      <c r="G91" s="473"/>
      <c r="H91" s="473"/>
      <c r="I91" s="473"/>
      <c r="J91" s="622"/>
      <c r="K91" s="473"/>
      <c r="L91" s="473"/>
      <c r="M91" s="473"/>
      <c r="N91" s="473"/>
      <c r="O91" s="473"/>
      <c r="P91" s="473"/>
      <c r="Q91" s="473"/>
      <c r="R91" s="473"/>
      <c r="S91" s="473"/>
      <c r="T91" s="473"/>
      <c r="U91" s="473"/>
      <c r="V91" s="473"/>
      <c r="W91" s="473"/>
      <c r="X91" s="473"/>
      <c r="Y91" s="473"/>
      <c r="Z91" s="473"/>
    </row>
    <row r="92" spans="1:26" ht="20.25" customHeight="1" x14ac:dyDescent="0.75">
      <c r="A92" s="473"/>
      <c r="B92" s="473"/>
      <c r="C92" s="473"/>
      <c r="D92" s="473"/>
      <c r="E92" s="473"/>
      <c r="F92" s="473"/>
      <c r="G92" s="473"/>
      <c r="H92" s="473"/>
      <c r="I92" s="473"/>
      <c r="J92" s="622"/>
      <c r="K92" s="473"/>
      <c r="L92" s="473"/>
      <c r="M92" s="473"/>
      <c r="N92" s="473"/>
      <c r="O92" s="473"/>
      <c r="P92" s="473"/>
      <c r="Q92" s="473"/>
      <c r="R92" s="473"/>
      <c r="S92" s="473"/>
      <c r="T92" s="473"/>
      <c r="U92" s="473"/>
      <c r="V92" s="473"/>
      <c r="W92" s="473"/>
      <c r="X92" s="473"/>
      <c r="Y92" s="473"/>
      <c r="Z92" s="473"/>
    </row>
    <row r="93" spans="1:26" ht="20.25" customHeight="1" x14ac:dyDescent="0.75">
      <c r="A93" s="473"/>
      <c r="B93" s="473"/>
      <c r="C93" s="473"/>
      <c r="D93" s="473"/>
      <c r="E93" s="473"/>
      <c r="F93" s="473"/>
      <c r="G93" s="473"/>
      <c r="H93" s="473"/>
      <c r="I93" s="473"/>
      <c r="J93" s="622"/>
      <c r="K93" s="473"/>
      <c r="L93" s="473"/>
      <c r="M93" s="473"/>
      <c r="N93" s="473"/>
      <c r="O93" s="473"/>
      <c r="P93" s="473"/>
      <c r="Q93" s="473"/>
      <c r="R93" s="473"/>
      <c r="S93" s="473"/>
      <c r="T93" s="473"/>
      <c r="U93" s="473"/>
      <c r="V93" s="473"/>
      <c r="W93" s="473"/>
      <c r="X93" s="473"/>
      <c r="Y93" s="473"/>
      <c r="Z93" s="473"/>
    </row>
    <row r="94" spans="1:26" ht="20.25" customHeight="1" x14ac:dyDescent="0.75">
      <c r="A94" s="473"/>
      <c r="B94" s="473"/>
      <c r="C94" s="473"/>
      <c r="D94" s="473"/>
      <c r="E94" s="473"/>
      <c r="F94" s="473"/>
      <c r="G94" s="473"/>
      <c r="H94" s="473"/>
      <c r="I94" s="473"/>
      <c r="J94" s="622"/>
      <c r="K94" s="473"/>
      <c r="L94" s="473"/>
      <c r="M94" s="473"/>
      <c r="N94" s="473"/>
      <c r="O94" s="473"/>
      <c r="P94" s="473"/>
      <c r="Q94" s="473"/>
      <c r="R94" s="473"/>
      <c r="S94" s="473"/>
      <c r="T94" s="473"/>
      <c r="U94" s="473"/>
      <c r="V94" s="473"/>
      <c r="W94" s="473"/>
      <c r="X94" s="473"/>
      <c r="Y94" s="473"/>
      <c r="Z94" s="473"/>
    </row>
    <row r="95" spans="1:26" ht="20.25" customHeight="1" x14ac:dyDescent="0.75">
      <c r="A95" s="473"/>
      <c r="B95" s="473"/>
      <c r="C95" s="473"/>
      <c r="D95" s="473"/>
      <c r="E95" s="473"/>
      <c r="F95" s="473"/>
      <c r="G95" s="473"/>
      <c r="H95" s="473"/>
      <c r="I95" s="473"/>
      <c r="J95" s="622"/>
      <c r="K95" s="473"/>
      <c r="L95" s="473"/>
      <c r="M95" s="473"/>
      <c r="N95" s="473"/>
      <c r="O95" s="473"/>
      <c r="P95" s="473"/>
      <c r="Q95" s="473"/>
      <c r="R95" s="473"/>
      <c r="S95" s="473"/>
      <c r="T95" s="473"/>
      <c r="U95" s="473"/>
      <c r="V95" s="473"/>
      <c r="W95" s="473"/>
      <c r="X95" s="473"/>
      <c r="Y95" s="473"/>
      <c r="Z95" s="473"/>
    </row>
    <row r="96" spans="1:26" ht="20.25" customHeight="1" x14ac:dyDescent="0.75">
      <c r="A96" s="473"/>
      <c r="B96" s="473"/>
      <c r="C96" s="473"/>
      <c r="D96" s="473"/>
      <c r="E96" s="473"/>
      <c r="F96" s="473"/>
      <c r="G96" s="473"/>
      <c r="H96" s="473"/>
      <c r="I96" s="473"/>
      <c r="J96" s="622"/>
      <c r="K96" s="473"/>
      <c r="L96" s="473"/>
      <c r="M96" s="473"/>
      <c r="N96" s="473"/>
      <c r="O96" s="473"/>
      <c r="P96" s="473"/>
      <c r="Q96" s="473"/>
      <c r="R96" s="473"/>
      <c r="S96" s="473"/>
      <c r="T96" s="473"/>
      <c r="U96" s="473"/>
      <c r="V96" s="473"/>
      <c r="W96" s="473"/>
      <c r="X96" s="473"/>
      <c r="Y96" s="473"/>
      <c r="Z96" s="473"/>
    </row>
    <row r="97" spans="1:26" ht="20.25" customHeight="1" x14ac:dyDescent="0.75">
      <c r="A97" s="473"/>
      <c r="B97" s="473"/>
      <c r="C97" s="473"/>
      <c r="D97" s="473"/>
      <c r="E97" s="473"/>
      <c r="F97" s="473"/>
      <c r="G97" s="473"/>
      <c r="H97" s="473"/>
      <c r="I97" s="473"/>
      <c r="J97" s="622"/>
      <c r="K97" s="473"/>
      <c r="L97" s="473"/>
      <c r="M97" s="473"/>
      <c r="N97" s="473"/>
      <c r="O97" s="473"/>
      <c r="P97" s="473"/>
      <c r="Q97" s="473"/>
      <c r="R97" s="473"/>
      <c r="S97" s="473"/>
      <c r="T97" s="473"/>
      <c r="U97" s="473"/>
      <c r="V97" s="473"/>
      <c r="W97" s="473"/>
      <c r="X97" s="473"/>
      <c r="Y97" s="473"/>
      <c r="Z97" s="473"/>
    </row>
    <row r="98" spans="1:26" ht="20.25" customHeight="1" x14ac:dyDescent="0.75">
      <c r="A98" s="473"/>
      <c r="B98" s="473"/>
      <c r="C98" s="473"/>
      <c r="D98" s="473"/>
      <c r="E98" s="473"/>
      <c r="F98" s="473"/>
      <c r="G98" s="473"/>
      <c r="H98" s="473"/>
      <c r="I98" s="473"/>
      <c r="J98" s="622"/>
      <c r="K98" s="473"/>
      <c r="L98" s="473"/>
      <c r="M98" s="473"/>
      <c r="N98" s="473"/>
      <c r="O98" s="473"/>
      <c r="P98" s="473"/>
      <c r="Q98" s="473"/>
      <c r="R98" s="473"/>
      <c r="S98" s="473"/>
      <c r="T98" s="473"/>
      <c r="U98" s="473"/>
      <c r="V98" s="473"/>
      <c r="W98" s="473"/>
      <c r="X98" s="473"/>
      <c r="Y98" s="473"/>
      <c r="Z98" s="473"/>
    </row>
    <row r="99" spans="1:26" ht="20.25" customHeight="1" x14ac:dyDescent="0.75">
      <c r="A99" s="473"/>
      <c r="B99" s="473"/>
      <c r="C99" s="473"/>
      <c r="D99" s="473"/>
      <c r="E99" s="473"/>
      <c r="F99" s="473"/>
      <c r="G99" s="473"/>
      <c r="H99" s="473"/>
      <c r="I99" s="473"/>
      <c r="J99" s="622"/>
      <c r="K99" s="473"/>
      <c r="L99" s="473"/>
      <c r="M99" s="473"/>
      <c r="N99" s="473"/>
      <c r="O99" s="473"/>
      <c r="P99" s="473"/>
      <c r="Q99" s="473"/>
      <c r="R99" s="473"/>
      <c r="S99" s="473"/>
      <c r="T99" s="473"/>
      <c r="U99" s="473"/>
      <c r="V99" s="473"/>
      <c r="W99" s="473"/>
      <c r="X99" s="473"/>
      <c r="Y99" s="473"/>
      <c r="Z99" s="473"/>
    </row>
    <row r="100" spans="1:26" ht="20.25" customHeight="1" x14ac:dyDescent="0.75">
      <c r="A100" s="473"/>
      <c r="B100" s="473"/>
      <c r="C100" s="473"/>
      <c r="D100" s="473"/>
      <c r="E100" s="473"/>
      <c r="F100" s="473"/>
      <c r="G100" s="473"/>
      <c r="H100" s="473"/>
      <c r="I100" s="473"/>
      <c r="J100" s="622"/>
      <c r="K100" s="473"/>
      <c r="L100" s="473"/>
      <c r="M100" s="473"/>
      <c r="N100" s="473"/>
      <c r="O100" s="473"/>
      <c r="P100" s="473"/>
      <c r="Q100" s="473"/>
      <c r="R100" s="473"/>
      <c r="S100" s="473"/>
      <c r="T100" s="473"/>
      <c r="U100" s="473"/>
      <c r="V100" s="473"/>
      <c r="W100" s="473"/>
      <c r="X100" s="473"/>
      <c r="Y100" s="473"/>
      <c r="Z100" s="473"/>
    </row>
    <row r="101" spans="1:26" ht="20.25" customHeight="1" x14ac:dyDescent="0.75">
      <c r="A101" s="473"/>
      <c r="B101" s="473"/>
      <c r="C101" s="473"/>
      <c r="D101" s="473"/>
      <c r="E101" s="473"/>
      <c r="F101" s="473"/>
      <c r="G101" s="473"/>
      <c r="H101" s="473"/>
      <c r="I101" s="473"/>
      <c r="J101" s="622"/>
      <c r="K101" s="473"/>
      <c r="L101" s="473"/>
      <c r="M101" s="473"/>
      <c r="N101" s="473"/>
      <c r="O101" s="473"/>
      <c r="P101" s="473"/>
      <c r="Q101" s="473"/>
      <c r="R101" s="473"/>
      <c r="S101" s="473"/>
      <c r="T101" s="473"/>
      <c r="U101" s="473"/>
      <c r="V101" s="473"/>
      <c r="W101" s="473"/>
      <c r="X101" s="473"/>
      <c r="Y101" s="473"/>
      <c r="Z101" s="473"/>
    </row>
    <row r="102" spans="1:26" ht="20.25" customHeight="1" x14ac:dyDescent="0.75">
      <c r="A102" s="473"/>
      <c r="B102" s="473"/>
      <c r="C102" s="473"/>
      <c r="D102" s="473"/>
      <c r="E102" s="473"/>
      <c r="F102" s="473"/>
      <c r="G102" s="473"/>
      <c r="H102" s="473"/>
      <c r="I102" s="473"/>
      <c r="J102" s="622"/>
      <c r="K102" s="473"/>
      <c r="L102" s="473"/>
      <c r="M102" s="473"/>
      <c r="N102" s="473"/>
      <c r="O102" s="473"/>
      <c r="P102" s="473"/>
      <c r="Q102" s="473"/>
      <c r="R102" s="473"/>
      <c r="S102" s="473"/>
      <c r="T102" s="473"/>
      <c r="U102" s="473"/>
      <c r="V102" s="473"/>
      <c r="W102" s="473"/>
      <c r="X102" s="473"/>
      <c r="Y102" s="473"/>
      <c r="Z102" s="473"/>
    </row>
    <row r="103" spans="1:26" ht="20.25" customHeight="1" x14ac:dyDescent="0.75">
      <c r="A103" s="473"/>
      <c r="B103" s="473"/>
      <c r="C103" s="473"/>
      <c r="D103" s="473"/>
      <c r="E103" s="473"/>
      <c r="F103" s="473"/>
      <c r="G103" s="473"/>
      <c r="H103" s="473"/>
      <c r="I103" s="473"/>
      <c r="J103" s="622"/>
      <c r="K103" s="473"/>
      <c r="L103" s="473"/>
      <c r="M103" s="473"/>
      <c r="N103" s="473"/>
      <c r="O103" s="473"/>
      <c r="P103" s="473"/>
      <c r="Q103" s="473"/>
      <c r="R103" s="473"/>
      <c r="S103" s="473"/>
      <c r="T103" s="473"/>
      <c r="U103" s="473"/>
      <c r="V103" s="473"/>
      <c r="W103" s="473"/>
      <c r="X103" s="473"/>
      <c r="Y103" s="473"/>
      <c r="Z103" s="473"/>
    </row>
    <row r="104" spans="1:26" ht="20.25" customHeight="1" x14ac:dyDescent="0.75">
      <c r="A104" s="473"/>
      <c r="B104" s="473"/>
      <c r="C104" s="473"/>
      <c r="D104" s="473"/>
      <c r="E104" s="473"/>
      <c r="F104" s="473"/>
      <c r="G104" s="473"/>
      <c r="H104" s="473"/>
      <c r="I104" s="473"/>
      <c r="J104" s="622"/>
      <c r="K104" s="473"/>
      <c r="L104" s="473"/>
      <c r="M104" s="473"/>
      <c r="N104" s="473"/>
      <c r="O104" s="473"/>
      <c r="P104" s="473"/>
      <c r="Q104" s="473"/>
      <c r="R104" s="473"/>
      <c r="S104" s="473"/>
      <c r="T104" s="473"/>
      <c r="U104" s="473"/>
      <c r="V104" s="473"/>
      <c r="W104" s="473"/>
      <c r="X104" s="473"/>
      <c r="Y104" s="473"/>
      <c r="Z104" s="473"/>
    </row>
    <row r="105" spans="1:26" ht="20.25" customHeight="1" x14ac:dyDescent="0.75">
      <c r="A105" s="473"/>
      <c r="B105" s="473"/>
      <c r="C105" s="473"/>
      <c r="D105" s="473"/>
      <c r="E105" s="473"/>
      <c r="F105" s="473"/>
      <c r="G105" s="473"/>
      <c r="H105" s="473"/>
      <c r="I105" s="473"/>
      <c r="J105" s="622"/>
      <c r="K105" s="473"/>
      <c r="L105" s="473"/>
      <c r="M105" s="473"/>
      <c r="N105" s="473"/>
      <c r="O105" s="473"/>
      <c r="P105" s="473"/>
      <c r="Q105" s="473"/>
      <c r="R105" s="473"/>
      <c r="S105" s="473"/>
      <c r="T105" s="473"/>
      <c r="U105" s="473"/>
      <c r="V105" s="473"/>
      <c r="W105" s="473"/>
      <c r="X105" s="473"/>
      <c r="Y105" s="473"/>
      <c r="Z105" s="473"/>
    </row>
    <row r="106" spans="1:26" ht="20.25" customHeight="1" x14ac:dyDescent="0.75">
      <c r="A106" s="473"/>
      <c r="B106" s="473"/>
      <c r="C106" s="473"/>
      <c r="D106" s="473"/>
      <c r="E106" s="473"/>
      <c r="F106" s="473"/>
      <c r="G106" s="473"/>
      <c r="H106" s="473"/>
      <c r="I106" s="473"/>
      <c r="J106" s="622"/>
      <c r="K106" s="473"/>
      <c r="L106" s="473"/>
      <c r="M106" s="473"/>
      <c r="N106" s="473"/>
      <c r="O106" s="473"/>
      <c r="P106" s="473"/>
      <c r="Q106" s="473"/>
      <c r="R106" s="473"/>
      <c r="S106" s="473"/>
      <c r="T106" s="473"/>
      <c r="U106" s="473"/>
      <c r="V106" s="473"/>
      <c r="W106" s="473"/>
      <c r="X106" s="473"/>
      <c r="Y106" s="473"/>
      <c r="Z106" s="473"/>
    </row>
    <row r="107" spans="1:26" ht="20.25" customHeight="1" x14ac:dyDescent="0.75">
      <c r="A107" s="473"/>
      <c r="B107" s="473"/>
      <c r="C107" s="473"/>
      <c r="D107" s="473"/>
      <c r="E107" s="473"/>
      <c r="F107" s="473"/>
      <c r="G107" s="473"/>
      <c r="H107" s="473"/>
      <c r="I107" s="473"/>
      <c r="J107" s="622"/>
      <c r="K107" s="473"/>
      <c r="L107" s="473"/>
      <c r="M107" s="473"/>
      <c r="N107" s="473"/>
      <c r="O107" s="473"/>
      <c r="P107" s="473"/>
      <c r="Q107" s="473"/>
      <c r="R107" s="473"/>
      <c r="S107" s="473"/>
      <c r="T107" s="473"/>
      <c r="U107" s="473"/>
      <c r="V107" s="473"/>
      <c r="W107" s="473"/>
      <c r="X107" s="473"/>
      <c r="Y107" s="473"/>
      <c r="Z107" s="473"/>
    </row>
    <row r="108" spans="1:26" ht="20.25" customHeight="1" x14ac:dyDescent="0.75">
      <c r="A108" s="473"/>
      <c r="B108" s="473"/>
      <c r="C108" s="473"/>
      <c r="D108" s="473"/>
      <c r="E108" s="473"/>
      <c r="F108" s="473"/>
      <c r="G108" s="473"/>
      <c r="H108" s="473"/>
      <c r="I108" s="473"/>
      <c r="J108" s="622"/>
      <c r="K108" s="473"/>
      <c r="L108" s="473"/>
      <c r="M108" s="473"/>
      <c r="N108" s="473"/>
      <c r="O108" s="473"/>
      <c r="P108" s="473"/>
      <c r="Q108" s="473"/>
      <c r="R108" s="473"/>
      <c r="S108" s="473"/>
      <c r="T108" s="473"/>
      <c r="U108" s="473"/>
      <c r="V108" s="473"/>
      <c r="W108" s="473"/>
      <c r="X108" s="473"/>
      <c r="Y108" s="473"/>
      <c r="Z108" s="473"/>
    </row>
    <row r="109" spans="1:26" ht="20.25" customHeight="1" x14ac:dyDescent="0.75">
      <c r="A109" s="473"/>
      <c r="B109" s="473"/>
      <c r="C109" s="473"/>
      <c r="D109" s="473"/>
      <c r="E109" s="473"/>
      <c r="F109" s="473"/>
      <c r="G109" s="473"/>
      <c r="H109" s="473"/>
      <c r="I109" s="473"/>
      <c r="J109" s="622"/>
      <c r="K109" s="473"/>
      <c r="L109" s="473"/>
      <c r="M109" s="473"/>
      <c r="N109" s="473"/>
      <c r="O109" s="473"/>
      <c r="P109" s="473"/>
      <c r="Q109" s="473"/>
      <c r="R109" s="473"/>
      <c r="S109" s="473"/>
      <c r="T109" s="473"/>
      <c r="U109" s="473"/>
      <c r="V109" s="473"/>
      <c r="W109" s="473"/>
      <c r="X109" s="473"/>
      <c r="Y109" s="473"/>
      <c r="Z109" s="473"/>
    </row>
    <row r="110" spans="1:26" ht="20.25" customHeight="1" x14ac:dyDescent="0.75">
      <c r="A110" s="473"/>
      <c r="B110" s="473"/>
      <c r="C110" s="473"/>
      <c r="D110" s="473"/>
      <c r="E110" s="473"/>
      <c r="F110" s="473"/>
      <c r="G110" s="473"/>
      <c r="H110" s="473"/>
      <c r="I110" s="473"/>
      <c r="J110" s="622"/>
      <c r="K110" s="473"/>
      <c r="L110" s="473"/>
      <c r="M110" s="473"/>
      <c r="N110" s="473"/>
      <c r="O110" s="473"/>
      <c r="P110" s="473"/>
      <c r="Q110" s="473"/>
      <c r="R110" s="473"/>
      <c r="S110" s="473"/>
      <c r="T110" s="473"/>
      <c r="U110" s="473"/>
      <c r="V110" s="473"/>
      <c r="W110" s="473"/>
      <c r="X110" s="473"/>
      <c r="Y110" s="473"/>
      <c r="Z110" s="473"/>
    </row>
    <row r="111" spans="1:26" ht="20.25" customHeight="1" x14ac:dyDescent="0.75">
      <c r="A111" s="473"/>
      <c r="B111" s="473"/>
      <c r="C111" s="473"/>
      <c r="D111" s="473"/>
      <c r="E111" s="473"/>
      <c r="F111" s="473"/>
      <c r="G111" s="473"/>
      <c r="H111" s="473"/>
      <c r="I111" s="473"/>
      <c r="J111" s="622"/>
      <c r="K111" s="473"/>
      <c r="L111" s="473"/>
      <c r="M111" s="473"/>
      <c r="N111" s="473"/>
      <c r="O111" s="473"/>
      <c r="P111" s="473"/>
      <c r="Q111" s="473"/>
      <c r="R111" s="473"/>
      <c r="S111" s="473"/>
      <c r="T111" s="473"/>
      <c r="U111" s="473"/>
      <c r="V111" s="473"/>
      <c r="W111" s="473"/>
      <c r="X111" s="473"/>
      <c r="Y111" s="473"/>
      <c r="Z111" s="473"/>
    </row>
    <row r="112" spans="1:26" ht="20.25" customHeight="1" x14ac:dyDescent="0.75">
      <c r="A112" s="473"/>
      <c r="B112" s="473"/>
      <c r="C112" s="473"/>
      <c r="D112" s="473"/>
      <c r="E112" s="473"/>
      <c r="F112" s="473"/>
      <c r="G112" s="473"/>
      <c r="H112" s="473"/>
      <c r="I112" s="473"/>
      <c r="J112" s="622"/>
      <c r="K112" s="473"/>
      <c r="L112" s="473"/>
      <c r="M112" s="473"/>
      <c r="N112" s="473"/>
      <c r="O112" s="473"/>
      <c r="P112" s="473"/>
      <c r="Q112" s="473"/>
      <c r="R112" s="473"/>
      <c r="S112" s="473"/>
      <c r="T112" s="473"/>
      <c r="U112" s="473"/>
      <c r="V112" s="473"/>
      <c r="W112" s="473"/>
      <c r="X112" s="473"/>
      <c r="Y112" s="473"/>
      <c r="Z112" s="473"/>
    </row>
    <row r="113" spans="1:26" ht="20.25" customHeight="1" x14ac:dyDescent="0.75">
      <c r="A113" s="473"/>
      <c r="B113" s="473"/>
      <c r="C113" s="473"/>
      <c r="D113" s="473"/>
      <c r="E113" s="473"/>
      <c r="F113" s="473"/>
      <c r="G113" s="473"/>
      <c r="H113" s="473"/>
      <c r="I113" s="473"/>
      <c r="J113" s="622"/>
      <c r="K113" s="473"/>
      <c r="L113" s="473"/>
      <c r="M113" s="473"/>
      <c r="N113" s="473"/>
      <c r="O113" s="473"/>
      <c r="P113" s="473"/>
      <c r="Q113" s="473"/>
      <c r="R113" s="473"/>
      <c r="S113" s="473"/>
      <c r="T113" s="473"/>
      <c r="U113" s="473"/>
      <c r="V113" s="473"/>
      <c r="W113" s="473"/>
      <c r="X113" s="473"/>
      <c r="Y113" s="473"/>
      <c r="Z113" s="473"/>
    </row>
    <row r="114" spans="1:26" ht="20.25" customHeight="1" x14ac:dyDescent="0.75">
      <c r="A114" s="473"/>
      <c r="B114" s="473"/>
      <c r="C114" s="473"/>
      <c r="D114" s="473"/>
      <c r="E114" s="473"/>
      <c r="F114" s="473"/>
      <c r="G114" s="473"/>
      <c r="H114" s="473"/>
      <c r="I114" s="473"/>
      <c r="J114" s="622"/>
      <c r="K114" s="473"/>
      <c r="L114" s="473"/>
      <c r="M114" s="473"/>
      <c r="N114" s="473"/>
      <c r="O114" s="473"/>
      <c r="P114" s="473"/>
      <c r="Q114" s="473"/>
      <c r="R114" s="473"/>
      <c r="S114" s="473"/>
      <c r="T114" s="473"/>
      <c r="U114" s="473"/>
      <c r="V114" s="473"/>
      <c r="W114" s="473"/>
      <c r="X114" s="473"/>
      <c r="Y114" s="473"/>
      <c r="Z114" s="473"/>
    </row>
    <row r="115" spans="1:26" ht="20.25" customHeight="1" x14ac:dyDescent="0.75">
      <c r="A115" s="473"/>
      <c r="B115" s="473"/>
      <c r="C115" s="473"/>
      <c r="D115" s="473"/>
      <c r="E115" s="473"/>
      <c r="F115" s="473"/>
      <c r="G115" s="473"/>
      <c r="H115" s="473"/>
      <c r="I115" s="473"/>
      <c r="J115" s="622"/>
      <c r="K115" s="473"/>
      <c r="L115" s="473"/>
      <c r="M115" s="473"/>
      <c r="N115" s="473"/>
      <c r="O115" s="473"/>
      <c r="P115" s="473"/>
      <c r="Q115" s="473"/>
      <c r="R115" s="473"/>
      <c r="S115" s="473"/>
      <c r="T115" s="473"/>
      <c r="U115" s="473"/>
      <c r="V115" s="473"/>
      <c r="W115" s="473"/>
      <c r="X115" s="473"/>
      <c r="Y115" s="473"/>
      <c r="Z115" s="473"/>
    </row>
    <row r="116" spans="1:26" ht="20.25" customHeight="1" x14ac:dyDescent="0.75">
      <c r="A116" s="473"/>
      <c r="B116" s="473"/>
      <c r="C116" s="473"/>
      <c r="D116" s="473"/>
      <c r="E116" s="473"/>
      <c r="F116" s="473"/>
      <c r="G116" s="473"/>
      <c r="H116" s="473"/>
      <c r="I116" s="473"/>
      <c r="J116" s="622"/>
      <c r="K116" s="473"/>
      <c r="L116" s="473"/>
      <c r="M116" s="473"/>
      <c r="N116" s="473"/>
      <c r="O116" s="473"/>
      <c r="P116" s="473"/>
      <c r="Q116" s="473"/>
      <c r="R116" s="473"/>
      <c r="S116" s="473"/>
      <c r="T116" s="473"/>
      <c r="U116" s="473"/>
      <c r="V116" s="473"/>
      <c r="W116" s="473"/>
      <c r="X116" s="473"/>
      <c r="Y116" s="473"/>
      <c r="Z116" s="473"/>
    </row>
    <row r="117" spans="1:26" ht="20.25" customHeight="1" x14ac:dyDescent="0.75">
      <c r="A117" s="473"/>
      <c r="B117" s="473"/>
      <c r="C117" s="473"/>
      <c r="D117" s="473"/>
      <c r="E117" s="473"/>
      <c r="F117" s="473"/>
      <c r="G117" s="473"/>
      <c r="H117" s="473"/>
      <c r="I117" s="473"/>
      <c r="J117" s="622"/>
      <c r="K117" s="473"/>
      <c r="L117" s="473"/>
      <c r="M117" s="473"/>
      <c r="N117" s="473"/>
      <c r="O117" s="473"/>
      <c r="P117" s="473"/>
      <c r="Q117" s="473"/>
      <c r="R117" s="473"/>
      <c r="S117" s="473"/>
      <c r="T117" s="473"/>
      <c r="U117" s="473"/>
      <c r="V117" s="473"/>
      <c r="W117" s="473"/>
      <c r="X117" s="473"/>
      <c r="Y117" s="473"/>
      <c r="Z117" s="473"/>
    </row>
    <row r="118" spans="1:26" ht="20.25" customHeight="1" x14ac:dyDescent="0.75">
      <c r="A118" s="473"/>
      <c r="B118" s="473"/>
      <c r="C118" s="473"/>
      <c r="D118" s="473"/>
      <c r="E118" s="473"/>
      <c r="F118" s="473"/>
      <c r="G118" s="473"/>
      <c r="H118" s="473"/>
      <c r="I118" s="473"/>
      <c r="J118" s="622"/>
      <c r="K118" s="473"/>
      <c r="L118" s="473"/>
      <c r="M118" s="473"/>
      <c r="N118" s="473"/>
      <c r="O118" s="473"/>
      <c r="P118" s="473"/>
      <c r="Q118" s="473"/>
      <c r="R118" s="473"/>
      <c r="S118" s="473"/>
      <c r="T118" s="473"/>
      <c r="U118" s="473"/>
      <c r="V118" s="473"/>
      <c r="W118" s="473"/>
      <c r="X118" s="473"/>
      <c r="Y118" s="473"/>
      <c r="Z118" s="473"/>
    </row>
    <row r="119" spans="1:26" ht="20.25" customHeight="1" x14ac:dyDescent="0.75">
      <c r="A119" s="473"/>
      <c r="B119" s="473"/>
      <c r="C119" s="473"/>
      <c r="D119" s="473"/>
      <c r="E119" s="473"/>
      <c r="F119" s="473"/>
      <c r="G119" s="473"/>
      <c r="H119" s="473"/>
      <c r="I119" s="473"/>
      <c r="J119" s="622"/>
      <c r="K119" s="473"/>
      <c r="L119" s="473"/>
      <c r="M119" s="473"/>
      <c r="N119" s="473"/>
      <c r="O119" s="473"/>
      <c r="P119" s="473"/>
      <c r="Q119" s="473"/>
      <c r="R119" s="473"/>
      <c r="S119" s="473"/>
      <c r="T119" s="473"/>
      <c r="U119" s="473"/>
      <c r="V119" s="473"/>
      <c r="W119" s="473"/>
      <c r="X119" s="473"/>
      <c r="Y119" s="473"/>
      <c r="Z119" s="473"/>
    </row>
    <row r="120" spans="1:26" ht="20.25" customHeight="1" x14ac:dyDescent="0.75">
      <c r="A120" s="473"/>
      <c r="B120" s="473"/>
      <c r="C120" s="473"/>
      <c r="D120" s="473"/>
      <c r="E120" s="473"/>
      <c r="F120" s="473"/>
      <c r="G120" s="473"/>
      <c r="H120" s="473"/>
      <c r="I120" s="473"/>
      <c r="J120" s="622"/>
      <c r="K120" s="473"/>
      <c r="L120" s="473"/>
      <c r="M120" s="473"/>
      <c r="N120" s="473"/>
      <c r="O120" s="473"/>
      <c r="P120" s="473"/>
      <c r="Q120" s="473"/>
      <c r="R120" s="473"/>
      <c r="S120" s="473"/>
      <c r="T120" s="473"/>
      <c r="U120" s="473"/>
      <c r="V120" s="473"/>
      <c r="W120" s="473"/>
      <c r="X120" s="473"/>
      <c r="Y120" s="473"/>
      <c r="Z120" s="473"/>
    </row>
    <row r="121" spans="1:26" ht="20.25" customHeight="1" x14ac:dyDescent="0.75">
      <c r="A121" s="473"/>
      <c r="B121" s="473"/>
      <c r="C121" s="473"/>
      <c r="D121" s="473"/>
      <c r="E121" s="473"/>
      <c r="F121" s="473"/>
      <c r="G121" s="473"/>
      <c r="H121" s="473"/>
      <c r="I121" s="473"/>
      <c r="J121" s="622"/>
      <c r="K121" s="473"/>
      <c r="L121" s="473"/>
      <c r="M121" s="473"/>
      <c r="N121" s="473"/>
      <c r="O121" s="473"/>
      <c r="P121" s="473"/>
      <c r="Q121" s="473"/>
      <c r="R121" s="473"/>
      <c r="S121" s="473"/>
      <c r="T121" s="473"/>
      <c r="U121" s="473"/>
      <c r="V121" s="473"/>
      <c r="W121" s="473"/>
      <c r="X121" s="473"/>
      <c r="Y121" s="473"/>
      <c r="Z121" s="473"/>
    </row>
    <row r="122" spans="1:26" ht="20.25" customHeight="1" x14ac:dyDescent="0.75">
      <c r="A122" s="473"/>
      <c r="B122" s="473"/>
      <c r="C122" s="473"/>
      <c r="D122" s="473"/>
      <c r="E122" s="473"/>
      <c r="F122" s="473"/>
      <c r="G122" s="473"/>
      <c r="H122" s="473"/>
      <c r="I122" s="473"/>
      <c r="J122" s="622"/>
      <c r="K122" s="473"/>
      <c r="L122" s="473"/>
      <c r="M122" s="473"/>
      <c r="N122" s="473"/>
      <c r="O122" s="473"/>
      <c r="P122" s="473"/>
      <c r="Q122" s="473"/>
      <c r="R122" s="473"/>
      <c r="S122" s="473"/>
      <c r="T122" s="473"/>
      <c r="U122" s="473"/>
      <c r="V122" s="473"/>
      <c r="W122" s="473"/>
      <c r="X122" s="473"/>
      <c r="Y122" s="473"/>
      <c r="Z122" s="473"/>
    </row>
    <row r="123" spans="1:26" ht="20.25" customHeight="1" x14ac:dyDescent="0.75">
      <c r="A123" s="473"/>
      <c r="B123" s="473"/>
      <c r="C123" s="473"/>
      <c r="D123" s="473"/>
      <c r="E123" s="473"/>
      <c r="F123" s="473"/>
      <c r="G123" s="473"/>
      <c r="H123" s="473"/>
      <c r="I123" s="473"/>
      <c r="J123" s="622"/>
      <c r="K123" s="473"/>
      <c r="L123" s="473"/>
      <c r="M123" s="473"/>
      <c r="N123" s="473"/>
      <c r="O123" s="473"/>
      <c r="P123" s="473"/>
      <c r="Q123" s="473"/>
      <c r="R123" s="473"/>
      <c r="S123" s="473"/>
      <c r="T123" s="473"/>
      <c r="U123" s="473"/>
      <c r="V123" s="473"/>
      <c r="W123" s="473"/>
      <c r="X123" s="473"/>
      <c r="Y123" s="473"/>
      <c r="Z123" s="473"/>
    </row>
    <row r="124" spans="1:26" ht="20.25" customHeight="1" x14ac:dyDescent="0.75">
      <c r="A124" s="473"/>
      <c r="B124" s="473"/>
      <c r="C124" s="473"/>
      <c r="D124" s="473"/>
      <c r="E124" s="473"/>
      <c r="F124" s="473"/>
      <c r="G124" s="473"/>
      <c r="H124" s="473"/>
      <c r="I124" s="473"/>
      <c r="J124" s="622"/>
      <c r="K124" s="473"/>
      <c r="L124" s="473"/>
      <c r="M124" s="473"/>
      <c r="N124" s="473"/>
      <c r="O124" s="473"/>
      <c r="P124" s="473"/>
      <c r="Q124" s="473"/>
      <c r="R124" s="473"/>
      <c r="S124" s="473"/>
      <c r="T124" s="473"/>
      <c r="U124" s="473"/>
      <c r="V124" s="473"/>
      <c r="W124" s="473"/>
      <c r="X124" s="473"/>
      <c r="Y124" s="473"/>
      <c r="Z124" s="473"/>
    </row>
    <row r="125" spans="1:26" ht="20.25" customHeight="1" x14ac:dyDescent="0.75">
      <c r="A125" s="473"/>
      <c r="B125" s="473"/>
      <c r="C125" s="473"/>
      <c r="D125" s="473"/>
      <c r="E125" s="473"/>
      <c r="F125" s="473"/>
      <c r="G125" s="473"/>
      <c r="H125" s="473"/>
      <c r="I125" s="473"/>
      <c r="J125" s="622"/>
      <c r="K125" s="473"/>
      <c r="L125" s="473"/>
      <c r="M125" s="473"/>
      <c r="N125" s="473"/>
      <c r="O125" s="473"/>
      <c r="P125" s="473"/>
      <c r="Q125" s="473"/>
      <c r="R125" s="473"/>
      <c r="S125" s="473"/>
      <c r="T125" s="473"/>
      <c r="U125" s="473"/>
      <c r="V125" s="473"/>
      <c r="W125" s="473"/>
      <c r="X125" s="473"/>
      <c r="Y125" s="473"/>
      <c r="Z125" s="473"/>
    </row>
    <row r="126" spans="1:26" ht="20.25" customHeight="1" x14ac:dyDescent="0.75">
      <c r="A126" s="473"/>
      <c r="B126" s="473"/>
      <c r="C126" s="473"/>
      <c r="D126" s="473"/>
      <c r="E126" s="473"/>
      <c r="F126" s="473"/>
      <c r="G126" s="473"/>
      <c r="H126" s="473"/>
      <c r="I126" s="473"/>
      <c r="J126" s="622"/>
      <c r="K126" s="473"/>
      <c r="L126" s="473"/>
      <c r="M126" s="473"/>
      <c r="N126" s="473"/>
      <c r="O126" s="473"/>
      <c r="P126" s="473"/>
      <c r="Q126" s="473"/>
      <c r="R126" s="473"/>
      <c r="S126" s="473"/>
      <c r="T126" s="473"/>
      <c r="U126" s="473"/>
      <c r="V126" s="473"/>
      <c r="W126" s="473"/>
      <c r="X126" s="473"/>
      <c r="Y126" s="473"/>
      <c r="Z126" s="473"/>
    </row>
    <row r="127" spans="1:26" ht="20.25" customHeight="1" x14ac:dyDescent="0.75">
      <c r="A127" s="473"/>
      <c r="B127" s="473"/>
      <c r="C127" s="473"/>
      <c r="D127" s="473"/>
      <c r="E127" s="473"/>
      <c r="F127" s="473"/>
      <c r="G127" s="473"/>
      <c r="H127" s="473"/>
      <c r="I127" s="473"/>
      <c r="J127" s="622"/>
      <c r="K127" s="473"/>
      <c r="L127" s="473"/>
      <c r="M127" s="473"/>
      <c r="N127" s="473"/>
      <c r="O127" s="473"/>
      <c r="P127" s="473"/>
      <c r="Q127" s="473"/>
      <c r="R127" s="473"/>
      <c r="S127" s="473"/>
      <c r="T127" s="473"/>
      <c r="U127" s="473"/>
      <c r="V127" s="473"/>
      <c r="W127" s="473"/>
      <c r="X127" s="473"/>
      <c r="Y127" s="473"/>
      <c r="Z127" s="473"/>
    </row>
    <row r="128" spans="1:26" ht="20.25" customHeight="1" x14ac:dyDescent="0.75">
      <c r="A128" s="473"/>
      <c r="B128" s="473"/>
      <c r="C128" s="473"/>
      <c r="D128" s="473"/>
      <c r="E128" s="473"/>
      <c r="F128" s="473"/>
      <c r="G128" s="473"/>
      <c r="H128" s="473"/>
      <c r="I128" s="473"/>
      <c r="J128" s="622"/>
      <c r="K128" s="473"/>
      <c r="L128" s="473"/>
      <c r="M128" s="473"/>
      <c r="N128" s="473"/>
      <c r="O128" s="473"/>
      <c r="P128" s="473"/>
      <c r="Q128" s="473"/>
      <c r="R128" s="473"/>
      <c r="S128" s="473"/>
      <c r="T128" s="473"/>
      <c r="U128" s="473"/>
      <c r="V128" s="473"/>
      <c r="W128" s="473"/>
      <c r="X128" s="473"/>
      <c r="Y128" s="473"/>
      <c r="Z128" s="473"/>
    </row>
    <row r="129" spans="1:26" ht="20.25" customHeight="1" x14ac:dyDescent="0.75">
      <c r="A129" s="473"/>
      <c r="B129" s="473"/>
      <c r="C129" s="473"/>
      <c r="D129" s="473"/>
      <c r="E129" s="473"/>
      <c r="F129" s="473"/>
      <c r="G129" s="473"/>
      <c r="H129" s="473"/>
      <c r="I129" s="473"/>
      <c r="J129" s="622"/>
      <c r="K129" s="473"/>
      <c r="L129" s="473"/>
      <c r="M129" s="473"/>
      <c r="N129" s="473"/>
      <c r="O129" s="473"/>
      <c r="P129" s="473"/>
      <c r="Q129" s="473"/>
      <c r="R129" s="473"/>
      <c r="S129" s="473"/>
      <c r="T129" s="473"/>
      <c r="U129" s="473"/>
      <c r="V129" s="473"/>
      <c r="W129" s="473"/>
      <c r="X129" s="473"/>
      <c r="Y129" s="473"/>
      <c r="Z129" s="473"/>
    </row>
    <row r="130" spans="1:26" ht="20.25" customHeight="1" x14ac:dyDescent="0.75">
      <c r="A130" s="473"/>
      <c r="B130" s="473"/>
      <c r="C130" s="473"/>
      <c r="D130" s="473"/>
      <c r="E130" s="473"/>
      <c r="F130" s="473"/>
      <c r="G130" s="473"/>
      <c r="H130" s="473"/>
      <c r="I130" s="473"/>
      <c r="J130" s="622"/>
      <c r="K130" s="473"/>
      <c r="L130" s="473"/>
      <c r="M130" s="473"/>
      <c r="N130" s="473"/>
      <c r="O130" s="473"/>
      <c r="P130" s="473"/>
      <c r="Q130" s="473"/>
      <c r="R130" s="473"/>
      <c r="S130" s="473"/>
      <c r="T130" s="473"/>
      <c r="U130" s="473"/>
      <c r="V130" s="473"/>
      <c r="W130" s="473"/>
      <c r="X130" s="473"/>
      <c r="Y130" s="473"/>
      <c r="Z130" s="473"/>
    </row>
    <row r="131" spans="1:26" ht="20.25" customHeight="1" x14ac:dyDescent="0.75">
      <c r="A131" s="473"/>
      <c r="B131" s="473"/>
      <c r="C131" s="473"/>
      <c r="D131" s="473"/>
      <c r="E131" s="473"/>
      <c r="F131" s="473"/>
      <c r="G131" s="473"/>
      <c r="H131" s="473"/>
      <c r="I131" s="473"/>
      <c r="J131" s="622"/>
      <c r="K131" s="473"/>
      <c r="L131" s="473"/>
      <c r="M131" s="473"/>
      <c r="N131" s="473"/>
      <c r="O131" s="473"/>
      <c r="P131" s="473"/>
      <c r="Q131" s="473"/>
      <c r="R131" s="473"/>
      <c r="S131" s="473"/>
      <c r="T131" s="473"/>
      <c r="U131" s="473"/>
      <c r="V131" s="473"/>
      <c r="W131" s="473"/>
      <c r="X131" s="473"/>
      <c r="Y131" s="473"/>
      <c r="Z131" s="473"/>
    </row>
    <row r="132" spans="1:26" ht="20.25" customHeight="1" x14ac:dyDescent="0.75">
      <c r="A132" s="473"/>
      <c r="B132" s="473"/>
      <c r="C132" s="473"/>
      <c r="D132" s="473"/>
      <c r="E132" s="473"/>
      <c r="F132" s="473"/>
      <c r="G132" s="473"/>
      <c r="H132" s="473"/>
      <c r="I132" s="473"/>
      <c r="J132" s="622"/>
      <c r="K132" s="473"/>
      <c r="L132" s="473"/>
      <c r="M132" s="473"/>
      <c r="N132" s="473"/>
      <c r="O132" s="473"/>
      <c r="P132" s="473"/>
      <c r="Q132" s="473"/>
      <c r="R132" s="473"/>
      <c r="S132" s="473"/>
      <c r="T132" s="473"/>
      <c r="U132" s="473"/>
      <c r="V132" s="473"/>
      <c r="W132" s="473"/>
      <c r="X132" s="473"/>
      <c r="Y132" s="473"/>
      <c r="Z132" s="473"/>
    </row>
    <row r="133" spans="1:26" ht="20.25" customHeight="1" x14ac:dyDescent="0.75">
      <c r="A133" s="473"/>
      <c r="B133" s="473"/>
      <c r="C133" s="473"/>
      <c r="D133" s="473"/>
      <c r="E133" s="473"/>
      <c r="F133" s="473"/>
      <c r="G133" s="473"/>
      <c r="H133" s="473"/>
      <c r="I133" s="473"/>
      <c r="J133" s="622"/>
      <c r="K133" s="473"/>
      <c r="L133" s="473"/>
      <c r="M133" s="473"/>
      <c r="N133" s="473"/>
      <c r="O133" s="473"/>
      <c r="P133" s="473"/>
      <c r="Q133" s="473"/>
      <c r="R133" s="473"/>
      <c r="S133" s="473"/>
      <c r="T133" s="473"/>
      <c r="U133" s="473"/>
      <c r="V133" s="473"/>
      <c r="W133" s="473"/>
      <c r="X133" s="473"/>
      <c r="Y133" s="473"/>
      <c r="Z133" s="473"/>
    </row>
    <row r="134" spans="1:26" ht="20.25" customHeight="1" x14ac:dyDescent="0.75">
      <c r="A134" s="473"/>
      <c r="B134" s="473"/>
      <c r="C134" s="473"/>
      <c r="D134" s="473"/>
      <c r="E134" s="473"/>
      <c r="F134" s="473"/>
      <c r="G134" s="473"/>
      <c r="H134" s="473"/>
      <c r="I134" s="473"/>
      <c r="J134" s="622"/>
      <c r="K134" s="473"/>
      <c r="L134" s="473"/>
      <c r="M134" s="473"/>
      <c r="N134" s="473"/>
      <c r="O134" s="473"/>
      <c r="P134" s="473"/>
      <c r="Q134" s="473"/>
      <c r="R134" s="473"/>
      <c r="S134" s="473"/>
      <c r="T134" s="473"/>
      <c r="U134" s="473"/>
      <c r="V134" s="473"/>
      <c r="W134" s="473"/>
      <c r="X134" s="473"/>
      <c r="Y134" s="473"/>
      <c r="Z134" s="473"/>
    </row>
    <row r="135" spans="1:26" ht="20.25" customHeight="1" x14ac:dyDescent="0.75">
      <c r="A135" s="473"/>
      <c r="B135" s="473"/>
      <c r="C135" s="473"/>
      <c r="D135" s="473"/>
      <c r="E135" s="473"/>
      <c r="F135" s="473"/>
      <c r="G135" s="473"/>
      <c r="H135" s="473"/>
      <c r="I135" s="473"/>
      <c r="J135" s="622"/>
      <c r="K135" s="473"/>
      <c r="L135" s="473"/>
      <c r="M135" s="473"/>
      <c r="N135" s="473"/>
      <c r="O135" s="473"/>
      <c r="P135" s="473"/>
      <c r="Q135" s="473"/>
      <c r="R135" s="473"/>
      <c r="S135" s="473"/>
      <c r="T135" s="473"/>
      <c r="U135" s="473"/>
      <c r="V135" s="473"/>
      <c r="W135" s="473"/>
      <c r="X135" s="473"/>
      <c r="Y135" s="473"/>
      <c r="Z135" s="473"/>
    </row>
    <row r="136" spans="1:26" ht="20.25" customHeight="1" x14ac:dyDescent="0.75">
      <c r="A136" s="473"/>
      <c r="B136" s="473"/>
      <c r="C136" s="473"/>
      <c r="D136" s="473"/>
      <c r="E136" s="473"/>
      <c r="F136" s="473"/>
      <c r="G136" s="473"/>
      <c r="H136" s="473"/>
      <c r="I136" s="473"/>
      <c r="J136" s="622"/>
      <c r="K136" s="473"/>
      <c r="L136" s="473"/>
      <c r="M136" s="473"/>
      <c r="N136" s="473"/>
      <c r="O136" s="473"/>
      <c r="P136" s="473"/>
      <c r="Q136" s="473"/>
      <c r="R136" s="473"/>
      <c r="S136" s="473"/>
      <c r="T136" s="473"/>
      <c r="U136" s="473"/>
      <c r="V136" s="473"/>
      <c r="W136" s="473"/>
      <c r="X136" s="473"/>
      <c r="Y136" s="473"/>
      <c r="Z136" s="473"/>
    </row>
    <row r="137" spans="1:26" ht="20.25" customHeight="1" x14ac:dyDescent="0.75">
      <c r="A137" s="473"/>
      <c r="B137" s="473"/>
      <c r="C137" s="473"/>
      <c r="D137" s="473"/>
      <c r="E137" s="473"/>
      <c r="F137" s="473"/>
      <c r="G137" s="473"/>
      <c r="H137" s="473"/>
      <c r="I137" s="473"/>
      <c r="J137" s="622"/>
      <c r="K137" s="473"/>
      <c r="L137" s="473"/>
      <c r="M137" s="473"/>
      <c r="N137" s="473"/>
      <c r="O137" s="473"/>
      <c r="P137" s="473"/>
      <c r="Q137" s="473"/>
      <c r="R137" s="473"/>
      <c r="S137" s="473"/>
      <c r="T137" s="473"/>
      <c r="U137" s="473"/>
      <c r="V137" s="473"/>
      <c r="W137" s="473"/>
      <c r="X137" s="473"/>
      <c r="Y137" s="473"/>
      <c r="Z137" s="473"/>
    </row>
    <row r="138" spans="1:26" ht="20.25" customHeight="1" x14ac:dyDescent="0.75">
      <c r="A138" s="473"/>
      <c r="B138" s="473"/>
      <c r="C138" s="473"/>
      <c r="D138" s="473"/>
      <c r="E138" s="473"/>
      <c r="F138" s="473"/>
      <c r="G138" s="473"/>
      <c r="H138" s="473"/>
      <c r="I138" s="473"/>
      <c r="J138" s="622"/>
      <c r="K138" s="473"/>
      <c r="L138" s="473"/>
      <c r="M138" s="473"/>
      <c r="N138" s="473"/>
      <c r="O138" s="473"/>
      <c r="P138" s="473"/>
      <c r="Q138" s="473"/>
      <c r="R138" s="473"/>
      <c r="S138" s="473"/>
      <c r="T138" s="473"/>
      <c r="U138" s="473"/>
      <c r="V138" s="473"/>
      <c r="W138" s="473"/>
      <c r="X138" s="473"/>
      <c r="Y138" s="473"/>
      <c r="Z138" s="473"/>
    </row>
    <row r="139" spans="1:26" ht="20.25" customHeight="1" x14ac:dyDescent="0.75">
      <c r="A139" s="473"/>
      <c r="B139" s="473"/>
      <c r="C139" s="473"/>
      <c r="D139" s="473"/>
      <c r="E139" s="473"/>
      <c r="F139" s="473"/>
      <c r="G139" s="473"/>
      <c r="H139" s="473"/>
      <c r="I139" s="473"/>
      <c r="J139" s="622"/>
      <c r="K139" s="473"/>
      <c r="L139" s="473"/>
      <c r="M139" s="473"/>
      <c r="N139" s="473"/>
      <c r="O139" s="473"/>
      <c r="P139" s="473"/>
      <c r="Q139" s="473"/>
      <c r="R139" s="473"/>
      <c r="S139" s="473"/>
      <c r="T139" s="473"/>
      <c r="U139" s="473"/>
      <c r="V139" s="473"/>
      <c r="W139" s="473"/>
      <c r="X139" s="473"/>
      <c r="Y139" s="473"/>
      <c r="Z139" s="473"/>
    </row>
    <row r="140" spans="1:26" ht="20.25" customHeight="1" x14ac:dyDescent="0.75">
      <c r="A140" s="473"/>
      <c r="B140" s="473"/>
      <c r="C140" s="473"/>
      <c r="D140" s="473"/>
      <c r="E140" s="473"/>
      <c r="F140" s="473"/>
      <c r="G140" s="473"/>
      <c r="H140" s="473"/>
      <c r="I140" s="473"/>
      <c r="J140" s="622"/>
      <c r="K140" s="473"/>
      <c r="L140" s="473"/>
      <c r="M140" s="473"/>
      <c r="N140" s="473"/>
      <c r="O140" s="473"/>
      <c r="P140" s="473"/>
      <c r="Q140" s="473"/>
      <c r="R140" s="473"/>
      <c r="S140" s="473"/>
      <c r="T140" s="473"/>
      <c r="U140" s="473"/>
      <c r="V140" s="473"/>
      <c r="W140" s="473"/>
      <c r="X140" s="473"/>
      <c r="Y140" s="473"/>
      <c r="Z140" s="473"/>
    </row>
    <row r="141" spans="1:26" ht="20.25" customHeight="1" x14ac:dyDescent="0.75">
      <c r="A141" s="473"/>
      <c r="B141" s="473"/>
      <c r="C141" s="473"/>
      <c r="D141" s="473"/>
      <c r="E141" s="473"/>
      <c r="F141" s="473"/>
      <c r="G141" s="473"/>
      <c r="H141" s="473"/>
      <c r="I141" s="473"/>
      <c r="J141" s="622"/>
      <c r="K141" s="473"/>
      <c r="L141" s="473"/>
      <c r="M141" s="473"/>
      <c r="N141" s="473"/>
      <c r="O141" s="473"/>
      <c r="P141" s="473"/>
      <c r="Q141" s="473"/>
      <c r="R141" s="473"/>
      <c r="S141" s="473"/>
      <c r="T141" s="473"/>
      <c r="U141" s="473"/>
      <c r="V141" s="473"/>
      <c r="W141" s="473"/>
      <c r="X141" s="473"/>
      <c r="Y141" s="473"/>
      <c r="Z141" s="473"/>
    </row>
    <row r="142" spans="1:26" ht="20.25" customHeight="1" x14ac:dyDescent="0.75">
      <c r="A142" s="473"/>
      <c r="B142" s="473"/>
      <c r="C142" s="473"/>
      <c r="D142" s="473"/>
      <c r="E142" s="473"/>
      <c r="F142" s="473"/>
      <c r="G142" s="473"/>
      <c r="H142" s="473"/>
      <c r="I142" s="473"/>
      <c r="J142" s="622"/>
      <c r="K142" s="473"/>
      <c r="L142" s="473"/>
      <c r="M142" s="473"/>
      <c r="N142" s="473"/>
      <c r="O142" s="473"/>
      <c r="P142" s="473"/>
      <c r="Q142" s="473"/>
      <c r="R142" s="473"/>
      <c r="S142" s="473"/>
      <c r="T142" s="473"/>
      <c r="U142" s="473"/>
      <c r="V142" s="473"/>
      <c r="W142" s="473"/>
      <c r="X142" s="473"/>
      <c r="Y142" s="473"/>
      <c r="Z142" s="473"/>
    </row>
    <row r="143" spans="1:26" ht="20.25" customHeight="1" x14ac:dyDescent="0.75">
      <c r="A143" s="473"/>
      <c r="B143" s="473"/>
      <c r="C143" s="473"/>
      <c r="D143" s="473"/>
      <c r="E143" s="473"/>
      <c r="F143" s="473"/>
      <c r="G143" s="473"/>
      <c r="H143" s="473"/>
      <c r="I143" s="473"/>
      <c r="J143" s="622"/>
      <c r="K143" s="473"/>
      <c r="L143" s="473"/>
      <c r="M143" s="473"/>
      <c r="N143" s="473"/>
      <c r="O143" s="473"/>
      <c r="P143" s="473"/>
      <c r="Q143" s="473"/>
      <c r="R143" s="473"/>
      <c r="S143" s="473"/>
      <c r="T143" s="473"/>
      <c r="U143" s="473"/>
      <c r="V143" s="473"/>
      <c r="W143" s="473"/>
      <c r="X143" s="473"/>
      <c r="Y143" s="473"/>
      <c r="Z143" s="473"/>
    </row>
    <row r="144" spans="1:26" ht="20.25" customHeight="1" x14ac:dyDescent="0.75">
      <c r="A144" s="473"/>
      <c r="B144" s="473"/>
      <c r="C144" s="473"/>
      <c r="D144" s="473"/>
      <c r="E144" s="473"/>
      <c r="F144" s="473"/>
      <c r="G144" s="473"/>
      <c r="H144" s="473"/>
      <c r="I144" s="473"/>
      <c r="J144" s="622"/>
      <c r="K144" s="473"/>
      <c r="L144" s="473"/>
      <c r="M144" s="473"/>
      <c r="N144" s="473"/>
      <c r="O144" s="473"/>
      <c r="P144" s="473"/>
      <c r="Q144" s="473"/>
      <c r="R144" s="473"/>
      <c r="S144" s="473"/>
      <c r="T144" s="473"/>
      <c r="U144" s="473"/>
      <c r="V144" s="473"/>
      <c r="W144" s="473"/>
      <c r="X144" s="473"/>
      <c r="Y144" s="473"/>
      <c r="Z144" s="473"/>
    </row>
    <row r="145" spans="1:26" ht="20.25" customHeight="1" x14ac:dyDescent="0.75">
      <c r="A145" s="473"/>
      <c r="B145" s="473"/>
      <c r="C145" s="473"/>
      <c r="D145" s="473"/>
      <c r="E145" s="473"/>
      <c r="F145" s="473"/>
      <c r="G145" s="473"/>
      <c r="H145" s="473"/>
      <c r="I145" s="473"/>
      <c r="J145" s="622"/>
      <c r="K145" s="473"/>
      <c r="L145" s="473"/>
      <c r="M145" s="473"/>
      <c r="N145" s="473"/>
      <c r="O145" s="473"/>
      <c r="P145" s="473"/>
      <c r="Q145" s="473"/>
      <c r="R145" s="473"/>
      <c r="S145" s="473"/>
      <c r="T145" s="473"/>
      <c r="U145" s="473"/>
      <c r="V145" s="473"/>
      <c r="W145" s="473"/>
      <c r="X145" s="473"/>
      <c r="Y145" s="473"/>
      <c r="Z145" s="473"/>
    </row>
    <row r="146" spans="1:26" ht="20.25" customHeight="1" x14ac:dyDescent="0.75">
      <c r="A146" s="473"/>
      <c r="B146" s="473"/>
      <c r="C146" s="473"/>
      <c r="D146" s="473"/>
      <c r="E146" s="473"/>
      <c r="F146" s="473"/>
      <c r="G146" s="473"/>
      <c r="H146" s="473"/>
      <c r="I146" s="473"/>
      <c r="J146" s="622"/>
      <c r="K146" s="473"/>
      <c r="L146" s="473"/>
      <c r="M146" s="473"/>
      <c r="N146" s="473"/>
      <c r="O146" s="473"/>
      <c r="P146" s="473"/>
      <c r="Q146" s="473"/>
      <c r="R146" s="473"/>
      <c r="S146" s="473"/>
      <c r="T146" s="473"/>
      <c r="U146" s="473"/>
      <c r="V146" s="473"/>
      <c r="W146" s="473"/>
      <c r="X146" s="473"/>
      <c r="Y146" s="473"/>
      <c r="Z146" s="473"/>
    </row>
    <row r="147" spans="1:26" ht="20.25" customHeight="1" x14ac:dyDescent="0.75">
      <c r="A147" s="473"/>
      <c r="B147" s="473"/>
      <c r="C147" s="473"/>
      <c r="D147" s="473"/>
      <c r="E147" s="473"/>
      <c r="F147" s="473"/>
      <c r="G147" s="473"/>
      <c r="H147" s="473"/>
      <c r="I147" s="473"/>
      <c r="J147" s="622"/>
      <c r="K147" s="473"/>
      <c r="L147" s="473"/>
      <c r="M147" s="473"/>
      <c r="N147" s="473"/>
      <c r="O147" s="473"/>
      <c r="P147" s="473"/>
      <c r="Q147" s="473"/>
      <c r="R147" s="473"/>
      <c r="S147" s="473"/>
      <c r="T147" s="473"/>
      <c r="U147" s="473"/>
      <c r="V147" s="473"/>
      <c r="W147" s="473"/>
      <c r="X147" s="473"/>
      <c r="Y147" s="473"/>
      <c r="Z147" s="473"/>
    </row>
    <row r="148" spans="1:26" ht="20.25" customHeight="1" x14ac:dyDescent="0.75">
      <c r="A148" s="473"/>
      <c r="B148" s="473"/>
      <c r="C148" s="473"/>
      <c r="D148" s="473"/>
      <c r="E148" s="473"/>
      <c r="F148" s="473"/>
      <c r="G148" s="473"/>
      <c r="H148" s="473"/>
      <c r="I148" s="473"/>
      <c r="J148" s="622"/>
      <c r="K148" s="473"/>
      <c r="L148" s="473"/>
      <c r="M148" s="473"/>
      <c r="N148" s="473"/>
      <c r="O148" s="473"/>
      <c r="P148" s="473"/>
      <c r="Q148" s="473"/>
      <c r="R148" s="473"/>
      <c r="S148" s="473"/>
      <c r="T148" s="473"/>
      <c r="U148" s="473"/>
      <c r="V148" s="473"/>
      <c r="W148" s="473"/>
      <c r="X148" s="473"/>
      <c r="Y148" s="473"/>
      <c r="Z148" s="473"/>
    </row>
    <row r="149" spans="1:26" ht="20.25" customHeight="1" x14ac:dyDescent="0.75">
      <c r="A149" s="473"/>
      <c r="B149" s="473"/>
      <c r="C149" s="473"/>
      <c r="D149" s="473"/>
      <c r="E149" s="473"/>
      <c r="F149" s="473"/>
      <c r="G149" s="473"/>
      <c r="H149" s="473"/>
      <c r="I149" s="473"/>
      <c r="J149" s="622"/>
      <c r="K149" s="473"/>
      <c r="L149" s="473"/>
      <c r="M149" s="473"/>
      <c r="N149" s="473"/>
      <c r="O149" s="473"/>
      <c r="P149" s="473"/>
      <c r="Q149" s="473"/>
      <c r="R149" s="473"/>
      <c r="S149" s="473"/>
      <c r="T149" s="473"/>
      <c r="U149" s="473"/>
      <c r="V149" s="473"/>
      <c r="W149" s="473"/>
      <c r="X149" s="473"/>
      <c r="Y149" s="473"/>
      <c r="Z149" s="473"/>
    </row>
    <row r="150" spans="1:26" ht="20.25" customHeight="1" x14ac:dyDescent="0.75">
      <c r="A150" s="473"/>
      <c r="B150" s="473"/>
      <c r="C150" s="473"/>
      <c r="D150" s="473"/>
      <c r="E150" s="473"/>
      <c r="F150" s="473"/>
      <c r="G150" s="473"/>
      <c r="H150" s="473"/>
      <c r="I150" s="473"/>
      <c r="J150" s="622"/>
      <c r="K150" s="473"/>
      <c r="L150" s="473"/>
      <c r="M150" s="473"/>
      <c r="N150" s="473"/>
      <c r="O150" s="473"/>
      <c r="P150" s="473"/>
      <c r="Q150" s="473"/>
      <c r="R150" s="473"/>
      <c r="S150" s="473"/>
      <c r="T150" s="473"/>
      <c r="U150" s="473"/>
      <c r="V150" s="473"/>
      <c r="W150" s="473"/>
      <c r="X150" s="473"/>
      <c r="Y150" s="473"/>
      <c r="Z150" s="473"/>
    </row>
    <row r="151" spans="1:26" ht="20.25" customHeight="1" x14ac:dyDescent="0.75">
      <c r="A151" s="473"/>
      <c r="B151" s="473"/>
      <c r="C151" s="473"/>
      <c r="D151" s="473"/>
      <c r="E151" s="473"/>
      <c r="F151" s="473"/>
      <c r="G151" s="473"/>
      <c r="H151" s="473"/>
      <c r="I151" s="473"/>
      <c r="J151" s="622"/>
      <c r="K151" s="473"/>
      <c r="L151" s="473"/>
      <c r="M151" s="473"/>
      <c r="N151" s="473"/>
      <c r="O151" s="473"/>
      <c r="P151" s="473"/>
      <c r="Q151" s="473"/>
      <c r="R151" s="473"/>
      <c r="S151" s="473"/>
      <c r="T151" s="473"/>
      <c r="U151" s="473"/>
      <c r="V151" s="473"/>
      <c r="W151" s="473"/>
      <c r="X151" s="473"/>
      <c r="Y151" s="473"/>
      <c r="Z151" s="473"/>
    </row>
    <row r="152" spans="1:26" ht="20.25" customHeight="1" x14ac:dyDescent="0.75">
      <c r="A152" s="473"/>
      <c r="B152" s="473"/>
      <c r="C152" s="473"/>
      <c r="D152" s="473"/>
      <c r="E152" s="473"/>
      <c r="F152" s="473"/>
      <c r="G152" s="473"/>
      <c r="H152" s="473"/>
      <c r="I152" s="473"/>
      <c r="J152" s="622"/>
      <c r="K152" s="473"/>
      <c r="L152" s="473"/>
      <c r="M152" s="473"/>
      <c r="N152" s="473"/>
      <c r="O152" s="473"/>
      <c r="P152" s="473"/>
      <c r="Q152" s="473"/>
      <c r="R152" s="473"/>
      <c r="S152" s="473"/>
      <c r="T152" s="473"/>
      <c r="U152" s="473"/>
      <c r="V152" s="473"/>
      <c r="W152" s="473"/>
      <c r="X152" s="473"/>
      <c r="Y152" s="473"/>
      <c r="Z152" s="473"/>
    </row>
    <row r="153" spans="1:26" ht="20.25" customHeight="1" x14ac:dyDescent="0.75">
      <c r="A153" s="473"/>
      <c r="B153" s="473"/>
      <c r="C153" s="473"/>
      <c r="D153" s="473"/>
      <c r="E153" s="473"/>
      <c r="F153" s="473"/>
      <c r="G153" s="473"/>
      <c r="H153" s="473"/>
      <c r="I153" s="473"/>
      <c r="J153" s="622"/>
      <c r="K153" s="473"/>
      <c r="L153" s="473"/>
      <c r="M153" s="473"/>
      <c r="N153" s="473"/>
      <c r="O153" s="473"/>
      <c r="P153" s="473"/>
      <c r="Q153" s="473"/>
      <c r="R153" s="473"/>
      <c r="S153" s="473"/>
      <c r="T153" s="473"/>
      <c r="U153" s="473"/>
      <c r="V153" s="473"/>
      <c r="W153" s="473"/>
      <c r="X153" s="473"/>
      <c r="Y153" s="473"/>
      <c r="Z153" s="473"/>
    </row>
    <row r="154" spans="1:26" ht="20.25" customHeight="1" x14ac:dyDescent="0.75">
      <c r="A154" s="473"/>
      <c r="B154" s="473"/>
      <c r="C154" s="473"/>
      <c r="D154" s="473"/>
      <c r="E154" s="473"/>
      <c r="F154" s="473"/>
      <c r="G154" s="473"/>
      <c r="H154" s="473"/>
      <c r="I154" s="473"/>
      <c r="J154" s="622"/>
      <c r="K154" s="473"/>
      <c r="L154" s="473"/>
      <c r="M154" s="473"/>
      <c r="N154" s="473"/>
      <c r="O154" s="473"/>
      <c r="P154" s="473"/>
      <c r="Q154" s="473"/>
      <c r="R154" s="473"/>
      <c r="S154" s="473"/>
      <c r="T154" s="473"/>
      <c r="U154" s="473"/>
      <c r="V154" s="473"/>
      <c r="W154" s="473"/>
      <c r="X154" s="473"/>
      <c r="Y154" s="473"/>
      <c r="Z154" s="473"/>
    </row>
    <row r="155" spans="1:26" ht="20.25" customHeight="1" x14ac:dyDescent="0.75">
      <c r="A155" s="473"/>
      <c r="B155" s="473"/>
      <c r="C155" s="473"/>
      <c r="D155" s="473"/>
      <c r="E155" s="473"/>
      <c r="F155" s="473"/>
      <c r="G155" s="473"/>
      <c r="H155" s="473"/>
      <c r="I155" s="473"/>
      <c r="J155" s="622"/>
      <c r="K155" s="473"/>
      <c r="L155" s="473"/>
      <c r="M155" s="473"/>
      <c r="N155" s="473"/>
      <c r="O155" s="473"/>
      <c r="P155" s="473"/>
      <c r="Q155" s="473"/>
      <c r="R155" s="473"/>
      <c r="S155" s="473"/>
      <c r="T155" s="473"/>
      <c r="U155" s="473"/>
      <c r="V155" s="473"/>
      <c r="W155" s="473"/>
      <c r="X155" s="473"/>
      <c r="Y155" s="473"/>
      <c r="Z155" s="473"/>
    </row>
    <row r="156" spans="1:26" ht="20.25" customHeight="1" x14ac:dyDescent="0.75">
      <c r="A156" s="473"/>
      <c r="B156" s="473"/>
      <c r="C156" s="473"/>
      <c r="D156" s="473"/>
      <c r="E156" s="473"/>
      <c r="F156" s="473"/>
      <c r="G156" s="473"/>
      <c r="H156" s="473"/>
      <c r="I156" s="473"/>
      <c r="J156" s="622"/>
      <c r="K156" s="473"/>
      <c r="L156" s="473"/>
      <c r="M156" s="473"/>
      <c r="N156" s="473"/>
      <c r="O156" s="473"/>
      <c r="P156" s="473"/>
      <c r="Q156" s="473"/>
      <c r="R156" s="473"/>
      <c r="S156" s="473"/>
      <c r="T156" s="473"/>
      <c r="U156" s="473"/>
      <c r="V156" s="473"/>
      <c r="W156" s="473"/>
      <c r="X156" s="473"/>
      <c r="Y156" s="473"/>
      <c r="Z156" s="473"/>
    </row>
    <row r="157" spans="1:26" ht="20.25" customHeight="1" x14ac:dyDescent="0.75">
      <c r="A157" s="473"/>
      <c r="B157" s="473"/>
      <c r="C157" s="473"/>
      <c r="D157" s="473"/>
      <c r="E157" s="473"/>
      <c r="F157" s="473"/>
      <c r="G157" s="473"/>
      <c r="H157" s="473"/>
      <c r="I157" s="473"/>
      <c r="J157" s="622"/>
      <c r="K157" s="473"/>
      <c r="L157" s="473"/>
      <c r="M157" s="473"/>
      <c r="N157" s="473"/>
      <c r="O157" s="473"/>
      <c r="P157" s="473"/>
      <c r="Q157" s="473"/>
      <c r="R157" s="473"/>
      <c r="S157" s="473"/>
      <c r="T157" s="473"/>
      <c r="U157" s="473"/>
      <c r="V157" s="473"/>
      <c r="W157" s="473"/>
      <c r="X157" s="473"/>
      <c r="Y157" s="473"/>
      <c r="Z157" s="473"/>
    </row>
    <row r="158" spans="1:26" ht="20.25" customHeight="1" x14ac:dyDescent="0.75">
      <c r="A158" s="473"/>
      <c r="B158" s="473"/>
      <c r="C158" s="473"/>
      <c r="D158" s="473"/>
      <c r="E158" s="473"/>
      <c r="F158" s="473"/>
      <c r="G158" s="473"/>
      <c r="H158" s="473"/>
      <c r="I158" s="473"/>
      <c r="J158" s="622"/>
      <c r="K158" s="473"/>
      <c r="L158" s="473"/>
      <c r="M158" s="473"/>
      <c r="N158" s="473"/>
      <c r="O158" s="473"/>
      <c r="P158" s="473"/>
      <c r="Q158" s="473"/>
      <c r="R158" s="473"/>
      <c r="S158" s="473"/>
      <c r="T158" s="473"/>
      <c r="U158" s="473"/>
      <c r="V158" s="473"/>
      <c r="W158" s="473"/>
      <c r="X158" s="473"/>
      <c r="Y158" s="473"/>
      <c r="Z158" s="473"/>
    </row>
    <row r="159" spans="1:26" ht="20.25" customHeight="1" x14ac:dyDescent="0.75">
      <c r="A159" s="473"/>
      <c r="B159" s="473"/>
      <c r="C159" s="473"/>
      <c r="D159" s="473"/>
      <c r="E159" s="473"/>
      <c r="F159" s="473"/>
      <c r="G159" s="473"/>
      <c r="H159" s="473"/>
      <c r="I159" s="473"/>
      <c r="J159" s="622"/>
      <c r="K159" s="473"/>
      <c r="L159" s="473"/>
      <c r="M159" s="473"/>
      <c r="N159" s="473"/>
      <c r="O159" s="473"/>
      <c r="P159" s="473"/>
      <c r="Q159" s="473"/>
      <c r="R159" s="473"/>
      <c r="S159" s="473"/>
      <c r="T159" s="473"/>
      <c r="U159" s="473"/>
      <c r="V159" s="473"/>
      <c r="W159" s="473"/>
      <c r="X159" s="473"/>
      <c r="Y159" s="473"/>
      <c r="Z159" s="473"/>
    </row>
    <row r="160" spans="1:26" ht="20.25" customHeight="1" x14ac:dyDescent="0.75">
      <c r="A160" s="473"/>
      <c r="B160" s="473"/>
      <c r="C160" s="473"/>
      <c r="D160" s="473"/>
      <c r="E160" s="473"/>
      <c r="F160" s="473"/>
      <c r="G160" s="473"/>
      <c r="H160" s="473"/>
      <c r="I160" s="473"/>
      <c r="J160" s="622"/>
      <c r="K160" s="473"/>
      <c r="L160" s="473"/>
      <c r="M160" s="473"/>
      <c r="N160" s="473"/>
      <c r="O160" s="473"/>
      <c r="P160" s="473"/>
      <c r="Q160" s="473"/>
      <c r="R160" s="473"/>
      <c r="S160" s="473"/>
      <c r="T160" s="473"/>
      <c r="U160" s="473"/>
      <c r="V160" s="473"/>
      <c r="W160" s="473"/>
      <c r="X160" s="473"/>
      <c r="Y160" s="473"/>
      <c r="Z160" s="473"/>
    </row>
    <row r="161" spans="1:26" ht="20.25" customHeight="1" x14ac:dyDescent="0.75">
      <c r="A161" s="473"/>
      <c r="B161" s="473"/>
      <c r="C161" s="473"/>
      <c r="D161" s="473"/>
      <c r="E161" s="473"/>
      <c r="F161" s="473"/>
      <c r="G161" s="473"/>
      <c r="H161" s="473"/>
      <c r="I161" s="473"/>
      <c r="J161" s="622"/>
      <c r="K161" s="473"/>
      <c r="L161" s="473"/>
      <c r="M161" s="473"/>
      <c r="N161" s="473"/>
      <c r="O161" s="473"/>
      <c r="P161" s="473"/>
      <c r="Q161" s="473"/>
      <c r="R161" s="473"/>
      <c r="S161" s="473"/>
      <c r="T161" s="473"/>
      <c r="U161" s="473"/>
      <c r="V161" s="473"/>
      <c r="W161" s="473"/>
      <c r="X161" s="473"/>
      <c r="Y161" s="473"/>
      <c r="Z161" s="473"/>
    </row>
    <row r="162" spans="1:26" ht="20.25" customHeight="1" x14ac:dyDescent="0.75">
      <c r="A162" s="473"/>
      <c r="B162" s="473"/>
      <c r="C162" s="473"/>
      <c r="D162" s="473"/>
      <c r="E162" s="473"/>
      <c r="F162" s="473"/>
      <c r="G162" s="473"/>
      <c r="H162" s="473"/>
      <c r="I162" s="473"/>
      <c r="J162" s="622"/>
      <c r="K162" s="473"/>
      <c r="L162" s="473"/>
      <c r="M162" s="473"/>
      <c r="N162" s="473"/>
      <c r="O162" s="473"/>
      <c r="P162" s="473"/>
      <c r="Q162" s="473"/>
      <c r="R162" s="473"/>
      <c r="S162" s="473"/>
      <c r="T162" s="473"/>
      <c r="U162" s="473"/>
      <c r="V162" s="473"/>
      <c r="W162" s="473"/>
      <c r="X162" s="473"/>
      <c r="Y162" s="473"/>
      <c r="Z162" s="473"/>
    </row>
    <row r="163" spans="1:26" ht="20.25" customHeight="1" x14ac:dyDescent="0.75">
      <c r="A163" s="473"/>
      <c r="B163" s="473"/>
      <c r="C163" s="473"/>
      <c r="D163" s="473"/>
      <c r="E163" s="473"/>
      <c r="F163" s="473"/>
      <c r="G163" s="473"/>
      <c r="H163" s="473"/>
      <c r="I163" s="473"/>
      <c r="J163" s="622"/>
      <c r="K163" s="473"/>
      <c r="L163" s="473"/>
      <c r="M163" s="473"/>
      <c r="N163" s="473"/>
      <c r="O163" s="473"/>
      <c r="P163" s="473"/>
      <c r="Q163" s="473"/>
      <c r="R163" s="473"/>
      <c r="S163" s="473"/>
      <c r="T163" s="473"/>
      <c r="U163" s="473"/>
      <c r="V163" s="473"/>
      <c r="W163" s="473"/>
      <c r="X163" s="473"/>
      <c r="Y163" s="473"/>
      <c r="Z163" s="473"/>
    </row>
    <row r="164" spans="1:26" ht="20.25" customHeight="1" x14ac:dyDescent="0.75">
      <c r="A164" s="473"/>
      <c r="B164" s="473"/>
      <c r="C164" s="473"/>
      <c r="D164" s="473"/>
      <c r="E164" s="473"/>
      <c r="F164" s="473"/>
      <c r="G164" s="473"/>
      <c r="H164" s="473"/>
      <c r="I164" s="473"/>
      <c r="J164" s="622"/>
      <c r="K164" s="473"/>
      <c r="L164" s="473"/>
      <c r="M164" s="473"/>
      <c r="N164" s="473"/>
      <c r="O164" s="473"/>
      <c r="P164" s="473"/>
      <c r="Q164" s="473"/>
      <c r="R164" s="473"/>
      <c r="S164" s="473"/>
      <c r="T164" s="473"/>
      <c r="U164" s="473"/>
      <c r="V164" s="473"/>
      <c r="W164" s="473"/>
      <c r="X164" s="473"/>
      <c r="Y164" s="473"/>
      <c r="Z164" s="473"/>
    </row>
    <row r="165" spans="1:26" ht="20.25" customHeight="1" x14ac:dyDescent="0.75">
      <c r="A165" s="473"/>
      <c r="B165" s="473"/>
      <c r="C165" s="473"/>
      <c r="D165" s="473"/>
      <c r="E165" s="473"/>
      <c r="F165" s="473"/>
      <c r="G165" s="473"/>
      <c r="H165" s="473"/>
      <c r="I165" s="473"/>
      <c r="J165" s="622"/>
      <c r="K165" s="473"/>
      <c r="L165" s="473"/>
      <c r="M165" s="473"/>
      <c r="N165" s="473"/>
      <c r="O165" s="473"/>
      <c r="P165" s="473"/>
      <c r="Q165" s="473"/>
      <c r="R165" s="473"/>
      <c r="S165" s="473"/>
      <c r="T165" s="473"/>
      <c r="U165" s="473"/>
      <c r="V165" s="473"/>
      <c r="W165" s="473"/>
      <c r="X165" s="473"/>
      <c r="Y165" s="473"/>
      <c r="Z165" s="473"/>
    </row>
    <row r="166" spans="1:26" ht="20.25" customHeight="1" x14ac:dyDescent="0.75">
      <c r="A166" s="473"/>
      <c r="B166" s="473"/>
      <c r="C166" s="473"/>
      <c r="D166" s="473"/>
      <c r="E166" s="473"/>
      <c r="F166" s="473"/>
      <c r="G166" s="473"/>
      <c r="H166" s="473"/>
      <c r="I166" s="473"/>
      <c r="J166" s="622"/>
      <c r="K166" s="473"/>
      <c r="L166" s="473"/>
      <c r="M166" s="473"/>
      <c r="N166" s="473"/>
      <c r="O166" s="473"/>
      <c r="P166" s="473"/>
      <c r="Q166" s="473"/>
      <c r="R166" s="473"/>
      <c r="S166" s="473"/>
      <c r="T166" s="473"/>
      <c r="U166" s="473"/>
      <c r="V166" s="473"/>
      <c r="W166" s="473"/>
      <c r="X166" s="473"/>
      <c r="Y166" s="473"/>
      <c r="Z166" s="473"/>
    </row>
    <row r="167" spans="1:26" ht="20.25" customHeight="1" x14ac:dyDescent="0.75">
      <c r="A167" s="473"/>
      <c r="B167" s="473"/>
      <c r="C167" s="473"/>
      <c r="D167" s="473"/>
      <c r="E167" s="473"/>
      <c r="F167" s="473"/>
      <c r="G167" s="473"/>
      <c r="H167" s="473"/>
      <c r="I167" s="473"/>
      <c r="J167" s="622"/>
      <c r="K167" s="473"/>
      <c r="L167" s="473"/>
      <c r="M167" s="473"/>
      <c r="N167" s="473"/>
      <c r="O167" s="473"/>
      <c r="P167" s="473"/>
      <c r="Q167" s="473"/>
      <c r="R167" s="473"/>
      <c r="S167" s="473"/>
      <c r="T167" s="473"/>
      <c r="U167" s="473"/>
      <c r="V167" s="473"/>
      <c r="W167" s="473"/>
      <c r="X167" s="473"/>
      <c r="Y167" s="473"/>
      <c r="Z167" s="473"/>
    </row>
    <row r="168" spans="1:26" ht="20.25" customHeight="1" x14ac:dyDescent="0.75">
      <c r="A168" s="473"/>
      <c r="B168" s="473"/>
      <c r="C168" s="473"/>
      <c r="D168" s="473"/>
      <c r="E168" s="473"/>
      <c r="F168" s="473"/>
      <c r="G168" s="473"/>
      <c r="H168" s="473"/>
      <c r="I168" s="473"/>
      <c r="J168" s="622"/>
      <c r="K168" s="473"/>
      <c r="L168" s="473"/>
      <c r="M168" s="473"/>
      <c r="N168" s="473"/>
      <c r="O168" s="473"/>
      <c r="P168" s="473"/>
      <c r="Q168" s="473"/>
      <c r="R168" s="473"/>
      <c r="S168" s="473"/>
      <c r="T168" s="473"/>
      <c r="U168" s="473"/>
      <c r="V168" s="473"/>
      <c r="W168" s="473"/>
      <c r="X168" s="473"/>
      <c r="Y168" s="473"/>
      <c r="Z168" s="473"/>
    </row>
    <row r="169" spans="1:26" ht="20.25" customHeight="1" x14ac:dyDescent="0.75">
      <c r="A169" s="473"/>
      <c r="B169" s="473"/>
      <c r="C169" s="473"/>
      <c r="D169" s="473"/>
      <c r="E169" s="473"/>
      <c r="F169" s="473"/>
      <c r="G169" s="473"/>
      <c r="H169" s="473"/>
      <c r="I169" s="473"/>
      <c r="J169" s="622"/>
      <c r="K169" s="473"/>
      <c r="L169" s="473"/>
      <c r="M169" s="473"/>
      <c r="N169" s="473"/>
      <c r="O169" s="473"/>
      <c r="P169" s="473"/>
      <c r="Q169" s="473"/>
      <c r="R169" s="473"/>
      <c r="S169" s="473"/>
      <c r="T169" s="473"/>
      <c r="U169" s="473"/>
      <c r="V169" s="473"/>
      <c r="W169" s="473"/>
      <c r="X169" s="473"/>
      <c r="Y169" s="473"/>
      <c r="Z169" s="473"/>
    </row>
    <row r="170" spans="1:26" ht="20.25" customHeight="1" x14ac:dyDescent="0.75">
      <c r="A170" s="473"/>
      <c r="B170" s="473"/>
      <c r="C170" s="473"/>
      <c r="D170" s="473"/>
      <c r="E170" s="473"/>
      <c r="F170" s="473"/>
      <c r="G170" s="473"/>
      <c r="H170" s="473"/>
      <c r="I170" s="473"/>
      <c r="J170" s="622"/>
      <c r="K170" s="473"/>
      <c r="L170" s="473"/>
      <c r="M170" s="473"/>
      <c r="N170" s="473"/>
      <c r="O170" s="473"/>
      <c r="P170" s="473"/>
      <c r="Q170" s="473"/>
      <c r="R170" s="473"/>
      <c r="S170" s="473"/>
      <c r="T170" s="473"/>
      <c r="U170" s="473"/>
      <c r="V170" s="473"/>
      <c r="W170" s="473"/>
      <c r="X170" s="473"/>
      <c r="Y170" s="473"/>
      <c r="Z170" s="473"/>
    </row>
    <row r="171" spans="1:26" ht="20.25" customHeight="1" x14ac:dyDescent="0.75">
      <c r="A171" s="473"/>
      <c r="B171" s="473"/>
      <c r="C171" s="473"/>
      <c r="D171" s="473"/>
      <c r="E171" s="473"/>
      <c r="F171" s="473"/>
      <c r="G171" s="473"/>
      <c r="H171" s="473"/>
      <c r="I171" s="473"/>
      <c r="J171" s="622"/>
      <c r="K171" s="473"/>
      <c r="L171" s="473"/>
      <c r="M171" s="473"/>
      <c r="N171" s="473"/>
      <c r="O171" s="473"/>
      <c r="P171" s="473"/>
      <c r="Q171" s="473"/>
      <c r="R171" s="473"/>
      <c r="S171" s="473"/>
      <c r="T171" s="473"/>
      <c r="U171" s="473"/>
      <c r="V171" s="473"/>
      <c r="W171" s="473"/>
      <c r="X171" s="473"/>
      <c r="Y171" s="473"/>
      <c r="Z171" s="473"/>
    </row>
    <row r="172" spans="1:26" ht="20.25" customHeight="1" x14ac:dyDescent="0.75">
      <c r="A172" s="473"/>
      <c r="B172" s="473"/>
      <c r="C172" s="473"/>
      <c r="D172" s="473"/>
      <c r="E172" s="473"/>
      <c r="F172" s="473"/>
      <c r="G172" s="473"/>
      <c r="H172" s="473"/>
      <c r="I172" s="473"/>
      <c r="J172" s="622"/>
      <c r="K172" s="473"/>
      <c r="L172" s="473"/>
      <c r="M172" s="473"/>
      <c r="N172" s="473"/>
      <c r="O172" s="473"/>
      <c r="P172" s="473"/>
      <c r="Q172" s="473"/>
      <c r="R172" s="473"/>
      <c r="S172" s="473"/>
      <c r="T172" s="473"/>
      <c r="U172" s="473"/>
      <c r="V172" s="473"/>
      <c r="W172" s="473"/>
      <c r="X172" s="473"/>
      <c r="Y172" s="473"/>
      <c r="Z172" s="473"/>
    </row>
    <row r="173" spans="1:26" ht="20.25" customHeight="1" x14ac:dyDescent="0.75">
      <c r="A173" s="473"/>
      <c r="B173" s="473"/>
      <c r="C173" s="473"/>
      <c r="D173" s="473"/>
      <c r="E173" s="473"/>
      <c r="F173" s="473"/>
      <c r="G173" s="473"/>
      <c r="H173" s="473"/>
      <c r="I173" s="473"/>
      <c r="J173" s="622"/>
      <c r="K173" s="473"/>
      <c r="L173" s="473"/>
      <c r="M173" s="473"/>
      <c r="N173" s="473"/>
      <c r="O173" s="473"/>
      <c r="P173" s="473"/>
      <c r="Q173" s="473"/>
      <c r="R173" s="473"/>
      <c r="S173" s="473"/>
      <c r="T173" s="473"/>
      <c r="U173" s="473"/>
      <c r="V173" s="473"/>
      <c r="W173" s="473"/>
      <c r="X173" s="473"/>
      <c r="Y173" s="473"/>
      <c r="Z173" s="473"/>
    </row>
    <row r="174" spans="1:26" ht="20.25" customHeight="1" x14ac:dyDescent="0.75">
      <c r="A174" s="473"/>
      <c r="B174" s="473"/>
      <c r="C174" s="473"/>
      <c r="D174" s="473"/>
      <c r="E174" s="473"/>
      <c r="F174" s="473"/>
      <c r="G174" s="473"/>
      <c r="H174" s="473"/>
      <c r="I174" s="473"/>
      <c r="J174" s="622"/>
      <c r="K174" s="473"/>
      <c r="L174" s="473"/>
      <c r="M174" s="473"/>
      <c r="N174" s="473"/>
      <c r="O174" s="473"/>
      <c r="P174" s="473"/>
      <c r="Q174" s="473"/>
      <c r="R174" s="473"/>
      <c r="S174" s="473"/>
      <c r="T174" s="473"/>
      <c r="U174" s="473"/>
      <c r="V174" s="473"/>
      <c r="W174" s="473"/>
      <c r="X174" s="473"/>
      <c r="Y174" s="473"/>
      <c r="Z174" s="473"/>
    </row>
    <row r="175" spans="1:26" ht="20.25" customHeight="1" x14ac:dyDescent="0.75">
      <c r="A175" s="473"/>
      <c r="B175" s="473"/>
      <c r="C175" s="473"/>
      <c r="D175" s="473"/>
      <c r="E175" s="473"/>
      <c r="F175" s="473"/>
      <c r="G175" s="473"/>
      <c r="H175" s="473"/>
      <c r="I175" s="473"/>
      <c r="J175" s="622"/>
      <c r="K175" s="473"/>
      <c r="L175" s="473"/>
      <c r="M175" s="473"/>
      <c r="N175" s="473"/>
      <c r="O175" s="473"/>
      <c r="P175" s="473"/>
      <c r="Q175" s="473"/>
      <c r="R175" s="473"/>
      <c r="S175" s="473"/>
      <c r="T175" s="473"/>
      <c r="U175" s="473"/>
      <c r="V175" s="473"/>
      <c r="W175" s="473"/>
      <c r="X175" s="473"/>
      <c r="Y175" s="473"/>
      <c r="Z175" s="473"/>
    </row>
    <row r="176" spans="1:26" ht="20.25" customHeight="1" x14ac:dyDescent="0.75">
      <c r="A176" s="473"/>
      <c r="B176" s="473"/>
      <c r="C176" s="473"/>
      <c r="D176" s="473"/>
      <c r="E176" s="473"/>
      <c r="F176" s="473"/>
      <c r="G176" s="473"/>
      <c r="H176" s="473"/>
      <c r="I176" s="473"/>
      <c r="J176" s="622"/>
      <c r="K176" s="473"/>
      <c r="L176" s="473"/>
      <c r="M176" s="473"/>
      <c r="N176" s="473"/>
      <c r="O176" s="473"/>
      <c r="P176" s="473"/>
      <c r="Q176" s="473"/>
      <c r="R176" s="473"/>
      <c r="S176" s="473"/>
      <c r="T176" s="473"/>
      <c r="U176" s="473"/>
      <c r="V176" s="473"/>
      <c r="W176" s="473"/>
      <c r="X176" s="473"/>
      <c r="Y176" s="473"/>
      <c r="Z176" s="473"/>
    </row>
    <row r="177" spans="1:26" ht="20.25" customHeight="1" x14ac:dyDescent="0.75">
      <c r="A177" s="473"/>
      <c r="B177" s="473"/>
      <c r="C177" s="473"/>
      <c r="D177" s="473"/>
      <c r="E177" s="473"/>
      <c r="F177" s="473"/>
      <c r="G177" s="473"/>
      <c r="H177" s="473"/>
      <c r="I177" s="473"/>
      <c r="J177" s="622"/>
      <c r="K177" s="473"/>
      <c r="L177" s="473"/>
      <c r="M177" s="473"/>
      <c r="N177" s="473"/>
      <c r="O177" s="473"/>
      <c r="P177" s="473"/>
      <c r="Q177" s="473"/>
      <c r="R177" s="473"/>
      <c r="S177" s="473"/>
      <c r="T177" s="473"/>
      <c r="U177" s="473"/>
      <c r="V177" s="473"/>
      <c r="W177" s="473"/>
      <c r="X177" s="473"/>
      <c r="Y177" s="473"/>
      <c r="Z177" s="473"/>
    </row>
    <row r="178" spans="1:26" ht="20.25" customHeight="1" x14ac:dyDescent="0.75">
      <c r="A178" s="473"/>
      <c r="B178" s="473"/>
      <c r="C178" s="473"/>
      <c r="D178" s="473"/>
      <c r="E178" s="473"/>
      <c r="F178" s="473"/>
      <c r="G178" s="473"/>
      <c r="H178" s="473"/>
      <c r="I178" s="473"/>
      <c r="J178" s="622"/>
      <c r="K178" s="473"/>
      <c r="L178" s="473"/>
      <c r="M178" s="473"/>
      <c r="N178" s="473"/>
      <c r="O178" s="473"/>
      <c r="P178" s="473"/>
      <c r="Q178" s="473"/>
      <c r="R178" s="473"/>
      <c r="S178" s="473"/>
      <c r="T178" s="473"/>
      <c r="U178" s="473"/>
      <c r="V178" s="473"/>
      <c r="W178" s="473"/>
      <c r="X178" s="473"/>
      <c r="Y178" s="473"/>
      <c r="Z178" s="473"/>
    </row>
    <row r="179" spans="1:26" ht="20.25" customHeight="1" x14ac:dyDescent="0.75">
      <c r="A179" s="473"/>
      <c r="B179" s="473"/>
      <c r="C179" s="473"/>
      <c r="D179" s="473"/>
      <c r="E179" s="473"/>
      <c r="F179" s="473"/>
      <c r="G179" s="473"/>
      <c r="H179" s="473"/>
      <c r="I179" s="473"/>
      <c r="J179" s="622"/>
      <c r="K179" s="473"/>
      <c r="L179" s="473"/>
      <c r="M179" s="473"/>
      <c r="N179" s="473"/>
      <c r="O179" s="473"/>
      <c r="P179" s="473"/>
      <c r="Q179" s="473"/>
      <c r="R179" s="473"/>
      <c r="S179" s="473"/>
      <c r="T179" s="473"/>
      <c r="U179" s="473"/>
      <c r="V179" s="473"/>
      <c r="W179" s="473"/>
      <c r="X179" s="473"/>
      <c r="Y179" s="473"/>
      <c r="Z179" s="473"/>
    </row>
    <row r="180" spans="1:26" ht="20.25" customHeight="1" x14ac:dyDescent="0.75">
      <c r="A180" s="473"/>
      <c r="B180" s="473"/>
      <c r="C180" s="473"/>
      <c r="D180" s="473"/>
      <c r="E180" s="473"/>
      <c r="F180" s="473"/>
      <c r="G180" s="473"/>
      <c r="H180" s="473"/>
      <c r="I180" s="473"/>
      <c r="J180" s="622"/>
      <c r="K180" s="473"/>
      <c r="L180" s="473"/>
      <c r="M180" s="473"/>
      <c r="N180" s="473"/>
      <c r="O180" s="473"/>
      <c r="P180" s="473"/>
      <c r="Q180" s="473"/>
      <c r="R180" s="473"/>
      <c r="S180" s="473"/>
      <c r="T180" s="473"/>
      <c r="U180" s="473"/>
      <c r="V180" s="473"/>
      <c r="W180" s="473"/>
      <c r="X180" s="473"/>
      <c r="Y180" s="473"/>
      <c r="Z180" s="473"/>
    </row>
    <row r="181" spans="1:26" ht="20.25" customHeight="1" x14ac:dyDescent="0.75">
      <c r="A181" s="473"/>
      <c r="B181" s="473"/>
      <c r="C181" s="473"/>
      <c r="D181" s="473"/>
      <c r="E181" s="473"/>
      <c r="F181" s="473"/>
      <c r="G181" s="473"/>
      <c r="H181" s="473"/>
      <c r="I181" s="473"/>
      <c r="J181" s="622"/>
      <c r="K181" s="473"/>
      <c r="L181" s="473"/>
      <c r="M181" s="473"/>
      <c r="N181" s="473"/>
      <c r="O181" s="473"/>
      <c r="P181" s="473"/>
      <c r="Q181" s="473"/>
      <c r="R181" s="473"/>
      <c r="S181" s="473"/>
      <c r="T181" s="473"/>
      <c r="U181" s="473"/>
      <c r="V181" s="473"/>
      <c r="W181" s="473"/>
      <c r="X181" s="473"/>
      <c r="Y181" s="473"/>
      <c r="Z181" s="473"/>
    </row>
    <row r="182" spans="1:26" ht="20.25" customHeight="1" x14ac:dyDescent="0.75">
      <c r="A182" s="473"/>
      <c r="B182" s="473"/>
      <c r="C182" s="473"/>
      <c r="D182" s="473"/>
      <c r="E182" s="473"/>
      <c r="F182" s="473"/>
      <c r="G182" s="473"/>
      <c r="H182" s="473"/>
      <c r="I182" s="473"/>
      <c r="J182" s="622"/>
      <c r="K182" s="473"/>
      <c r="L182" s="473"/>
      <c r="M182" s="473"/>
      <c r="N182" s="473"/>
      <c r="O182" s="473"/>
      <c r="P182" s="473"/>
      <c r="Q182" s="473"/>
      <c r="R182" s="473"/>
      <c r="S182" s="473"/>
      <c r="T182" s="473"/>
      <c r="U182" s="473"/>
      <c r="V182" s="473"/>
      <c r="W182" s="473"/>
      <c r="X182" s="473"/>
      <c r="Y182" s="473"/>
      <c r="Z182" s="473"/>
    </row>
    <row r="183" spans="1:26" ht="20.25" customHeight="1" x14ac:dyDescent="0.75">
      <c r="A183" s="473"/>
      <c r="B183" s="473"/>
      <c r="C183" s="473"/>
      <c r="D183" s="473"/>
      <c r="E183" s="473"/>
      <c r="F183" s="473"/>
      <c r="G183" s="473"/>
      <c r="H183" s="473"/>
      <c r="I183" s="473"/>
      <c r="J183" s="622"/>
      <c r="K183" s="473"/>
      <c r="L183" s="473"/>
      <c r="M183" s="473"/>
      <c r="N183" s="473"/>
      <c r="O183" s="473"/>
      <c r="P183" s="473"/>
      <c r="Q183" s="473"/>
      <c r="R183" s="473"/>
      <c r="S183" s="473"/>
      <c r="T183" s="473"/>
      <c r="U183" s="473"/>
      <c r="V183" s="473"/>
      <c r="W183" s="473"/>
      <c r="X183" s="473"/>
      <c r="Y183" s="473"/>
      <c r="Z183" s="473"/>
    </row>
    <row r="184" spans="1:26" ht="20.25" customHeight="1" x14ac:dyDescent="0.75">
      <c r="A184" s="473"/>
      <c r="B184" s="473"/>
      <c r="C184" s="473"/>
      <c r="D184" s="473"/>
      <c r="E184" s="473"/>
      <c r="F184" s="473"/>
      <c r="G184" s="473"/>
      <c r="H184" s="473"/>
      <c r="I184" s="473"/>
      <c r="J184" s="622"/>
      <c r="K184" s="473"/>
      <c r="L184" s="473"/>
      <c r="M184" s="473"/>
      <c r="N184" s="473"/>
      <c r="O184" s="473"/>
      <c r="P184" s="473"/>
      <c r="Q184" s="473"/>
      <c r="R184" s="473"/>
      <c r="S184" s="473"/>
      <c r="T184" s="473"/>
      <c r="U184" s="473"/>
      <c r="V184" s="473"/>
      <c r="W184" s="473"/>
      <c r="X184" s="473"/>
      <c r="Y184" s="473"/>
      <c r="Z184" s="473"/>
    </row>
    <row r="185" spans="1:26" ht="20.25" customHeight="1" x14ac:dyDescent="0.75">
      <c r="A185" s="473"/>
      <c r="B185" s="473"/>
      <c r="C185" s="473"/>
      <c r="D185" s="473"/>
      <c r="E185" s="473"/>
      <c r="F185" s="473"/>
      <c r="G185" s="473"/>
      <c r="H185" s="473"/>
      <c r="I185" s="473"/>
      <c r="J185" s="622"/>
      <c r="K185" s="473"/>
      <c r="L185" s="473"/>
      <c r="M185" s="473"/>
      <c r="N185" s="473"/>
      <c r="O185" s="473"/>
      <c r="P185" s="473"/>
      <c r="Q185" s="473"/>
      <c r="R185" s="473"/>
      <c r="S185" s="473"/>
      <c r="T185" s="473"/>
      <c r="U185" s="473"/>
      <c r="V185" s="473"/>
      <c r="W185" s="473"/>
      <c r="X185" s="473"/>
      <c r="Y185" s="473"/>
      <c r="Z185" s="473"/>
    </row>
    <row r="186" spans="1:26" ht="20.25" customHeight="1" x14ac:dyDescent="0.75">
      <c r="A186" s="473"/>
      <c r="B186" s="473"/>
      <c r="C186" s="473"/>
      <c r="D186" s="473"/>
      <c r="E186" s="473"/>
      <c r="F186" s="473"/>
      <c r="G186" s="473"/>
      <c r="H186" s="473"/>
      <c r="I186" s="473"/>
      <c r="J186" s="622"/>
      <c r="K186" s="473"/>
      <c r="L186" s="473"/>
      <c r="M186" s="473"/>
      <c r="N186" s="473"/>
      <c r="O186" s="473"/>
      <c r="P186" s="473"/>
      <c r="Q186" s="473"/>
      <c r="R186" s="473"/>
      <c r="S186" s="473"/>
      <c r="T186" s="473"/>
      <c r="U186" s="473"/>
      <c r="V186" s="473"/>
      <c r="W186" s="473"/>
      <c r="X186" s="473"/>
      <c r="Y186" s="473"/>
      <c r="Z186" s="473"/>
    </row>
    <row r="187" spans="1:26" ht="20.25" customHeight="1" x14ac:dyDescent="0.75">
      <c r="A187" s="473"/>
      <c r="B187" s="473"/>
      <c r="C187" s="473"/>
      <c r="D187" s="473"/>
      <c r="E187" s="473"/>
      <c r="F187" s="473"/>
      <c r="G187" s="473"/>
      <c r="H187" s="473"/>
      <c r="I187" s="473"/>
      <c r="J187" s="622"/>
      <c r="K187" s="473"/>
      <c r="L187" s="473"/>
      <c r="M187" s="473"/>
      <c r="N187" s="473"/>
      <c r="O187" s="473"/>
      <c r="P187" s="473"/>
      <c r="Q187" s="473"/>
      <c r="R187" s="473"/>
      <c r="S187" s="473"/>
      <c r="T187" s="473"/>
      <c r="U187" s="473"/>
      <c r="V187" s="473"/>
      <c r="W187" s="473"/>
      <c r="X187" s="473"/>
      <c r="Y187" s="473"/>
      <c r="Z187" s="473"/>
    </row>
    <row r="188" spans="1:26" ht="20.25" customHeight="1" x14ac:dyDescent="0.75">
      <c r="A188" s="473"/>
      <c r="B188" s="473"/>
      <c r="C188" s="473"/>
      <c r="D188" s="473"/>
      <c r="E188" s="473"/>
      <c r="F188" s="473"/>
      <c r="G188" s="473"/>
      <c r="H188" s="473"/>
      <c r="I188" s="473"/>
      <c r="J188" s="622"/>
      <c r="K188" s="473"/>
      <c r="L188" s="473"/>
      <c r="M188" s="473"/>
      <c r="N188" s="473"/>
      <c r="O188" s="473"/>
      <c r="P188" s="473"/>
      <c r="Q188" s="473"/>
      <c r="R188" s="473"/>
      <c r="S188" s="473"/>
      <c r="T188" s="473"/>
      <c r="U188" s="473"/>
      <c r="V188" s="473"/>
      <c r="W188" s="473"/>
      <c r="X188" s="473"/>
      <c r="Y188" s="473"/>
      <c r="Z188" s="473"/>
    </row>
    <row r="189" spans="1:26" ht="20.25" customHeight="1" x14ac:dyDescent="0.75">
      <c r="A189" s="473"/>
      <c r="B189" s="473"/>
      <c r="C189" s="473"/>
      <c r="D189" s="473"/>
      <c r="E189" s="473"/>
      <c r="F189" s="473"/>
      <c r="G189" s="473"/>
      <c r="H189" s="473"/>
      <c r="I189" s="473"/>
      <c r="J189" s="622"/>
      <c r="K189" s="473"/>
      <c r="L189" s="473"/>
      <c r="M189" s="473"/>
      <c r="N189" s="473"/>
      <c r="O189" s="473"/>
      <c r="P189" s="473"/>
      <c r="Q189" s="473"/>
      <c r="R189" s="473"/>
      <c r="S189" s="473"/>
      <c r="T189" s="473"/>
      <c r="U189" s="473"/>
      <c r="V189" s="473"/>
      <c r="W189" s="473"/>
      <c r="X189" s="473"/>
      <c r="Y189" s="473"/>
      <c r="Z189" s="473"/>
    </row>
    <row r="190" spans="1:26" ht="20.25" customHeight="1" x14ac:dyDescent="0.75">
      <c r="A190" s="473"/>
      <c r="B190" s="473"/>
      <c r="C190" s="473"/>
      <c r="D190" s="473"/>
      <c r="E190" s="473"/>
      <c r="F190" s="473"/>
      <c r="G190" s="473"/>
      <c r="H190" s="473"/>
      <c r="I190" s="473"/>
      <c r="J190" s="622"/>
      <c r="K190" s="473"/>
      <c r="L190" s="473"/>
      <c r="M190" s="473"/>
      <c r="N190" s="473"/>
      <c r="O190" s="473"/>
      <c r="P190" s="473"/>
      <c r="Q190" s="473"/>
      <c r="R190" s="473"/>
      <c r="S190" s="473"/>
      <c r="T190" s="473"/>
      <c r="U190" s="473"/>
      <c r="V190" s="473"/>
      <c r="W190" s="473"/>
      <c r="X190" s="473"/>
      <c r="Y190" s="473"/>
      <c r="Z190" s="473"/>
    </row>
    <row r="191" spans="1:26" ht="20.25" customHeight="1" x14ac:dyDescent="0.75">
      <c r="A191" s="473"/>
      <c r="B191" s="473"/>
      <c r="C191" s="473"/>
      <c r="D191" s="473"/>
      <c r="E191" s="473"/>
      <c r="F191" s="473"/>
      <c r="G191" s="473"/>
      <c r="H191" s="473"/>
      <c r="I191" s="473"/>
      <c r="J191" s="622"/>
      <c r="K191" s="473"/>
      <c r="L191" s="473"/>
      <c r="M191" s="473"/>
      <c r="N191" s="473"/>
      <c r="O191" s="473"/>
      <c r="P191" s="473"/>
      <c r="Q191" s="473"/>
      <c r="R191" s="473"/>
      <c r="S191" s="473"/>
      <c r="T191" s="473"/>
      <c r="U191" s="473"/>
      <c r="V191" s="473"/>
      <c r="W191" s="473"/>
      <c r="X191" s="473"/>
      <c r="Y191" s="473"/>
      <c r="Z191" s="473"/>
    </row>
    <row r="192" spans="1:26" ht="20.25" customHeight="1" x14ac:dyDescent="0.75">
      <c r="A192" s="473"/>
      <c r="B192" s="473"/>
      <c r="C192" s="473"/>
      <c r="D192" s="473"/>
      <c r="E192" s="473"/>
      <c r="F192" s="473"/>
      <c r="G192" s="473"/>
      <c r="H192" s="473"/>
      <c r="I192" s="473"/>
      <c r="J192" s="622"/>
      <c r="K192" s="473"/>
      <c r="L192" s="473"/>
      <c r="M192" s="473"/>
      <c r="N192" s="473"/>
      <c r="O192" s="473"/>
      <c r="P192" s="473"/>
      <c r="Q192" s="473"/>
      <c r="R192" s="473"/>
      <c r="S192" s="473"/>
      <c r="T192" s="473"/>
      <c r="U192" s="473"/>
      <c r="V192" s="473"/>
      <c r="W192" s="473"/>
      <c r="X192" s="473"/>
      <c r="Y192" s="473"/>
      <c r="Z192" s="473"/>
    </row>
    <row r="193" spans="1:26" ht="20.25" customHeight="1" x14ac:dyDescent="0.75">
      <c r="A193" s="473"/>
      <c r="B193" s="473"/>
      <c r="C193" s="473"/>
      <c r="D193" s="473"/>
      <c r="E193" s="473"/>
      <c r="F193" s="473"/>
      <c r="G193" s="473"/>
      <c r="H193" s="473"/>
      <c r="I193" s="473"/>
      <c r="J193" s="622"/>
      <c r="K193" s="473"/>
      <c r="L193" s="473"/>
      <c r="M193" s="473"/>
      <c r="N193" s="473"/>
      <c r="O193" s="473"/>
      <c r="P193" s="473"/>
      <c r="Q193" s="473"/>
      <c r="R193" s="473"/>
      <c r="S193" s="473"/>
      <c r="T193" s="473"/>
      <c r="U193" s="473"/>
      <c r="V193" s="473"/>
      <c r="W193" s="473"/>
      <c r="X193" s="473"/>
      <c r="Y193" s="473"/>
      <c r="Z193" s="473"/>
    </row>
    <row r="194" spans="1:26" ht="20.25" customHeight="1" x14ac:dyDescent="0.75">
      <c r="A194" s="473"/>
      <c r="B194" s="473"/>
      <c r="C194" s="473"/>
      <c r="D194" s="473"/>
      <c r="E194" s="473"/>
      <c r="F194" s="473"/>
      <c r="G194" s="473"/>
      <c r="H194" s="473"/>
      <c r="I194" s="473"/>
      <c r="J194" s="622"/>
      <c r="K194" s="473"/>
      <c r="L194" s="473"/>
      <c r="M194" s="473"/>
      <c r="N194" s="473"/>
      <c r="O194" s="473"/>
      <c r="P194" s="473"/>
      <c r="Q194" s="473"/>
      <c r="R194" s="473"/>
      <c r="S194" s="473"/>
      <c r="T194" s="473"/>
      <c r="U194" s="473"/>
      <c r="V194" s="473"/>
      <c r="W194" s="473"/>
      <c r="X194" s="473"/>
      <c r="Y194" s="473"/>
      <c r="Z194" s="473"/>
    </row>
    <row r="195" spans="1:26" ht="20.25" customHeight="1" x14ac:dyDescent="0.75">
      <c r="A195" s="473"/>
      <c r="B195" s="473"/>
      <c r="C195" s="473"/>
      <c r="D195" s="473"/>
      <c r="E195" s="473"/>
      <c r="F195" s="473"/>
      <c r="G195" s="473"/>
      <c r="H195" s="473"/>
      <c r="I195" s="473"/>
      <c r="J195" s="622"/>
      <c r="K195" s="473"/>
      <c r="L195" s="473"/>
      <c r="M195" s="473"/>
      <c r="N195" s="473"/>
      <c r="O195" s="473"/>
      <c r="P195" s="473"/>
      <c r="Q195" s="473"/>
      <c r="R195" s="473"/>
      <c r="S195" s="473"/>
      <c r="T195" s="473"/>
      <c r="U195" s="473"/>
      <c r="V195" s="473"/>
      <c r="W195" s="473"/>
      <c r="X195" s="473"/>
      <c r="Y195" s="473"/>
      <c r="Z195" s="473"/>
    </row>
    <row r="196" spans="1:26" ht="20.25" customHeight="1" x14ac:dyDescent="0.75">
      <c r="A196" s="473"/>
      <c r="B196" s="473"/>
      <c r="C196" s="473"/>
      <c r="D196" s="473"/>
      <c r="E196" s="473"/>
      <c r="F196" s="473"/>
      <c r="G196" s="473"/>
      <c r="H196" s="473"/>
      <c r="I196" s="473"/>
      <c r="J196" s="622"/>
      <c r="K196" s="473"/>
      <c r="L196" s="473"/>
      <c r="M196" s="473"/>
      <c r="N196" s="473"/>
      <c r="O196" s="473"/>
      <c r="P196" s="473"/>
      <c r="Q196" s="473"/>
      <c r="R196" s="473"/>
      <c r="S196" s="473"/>
      <c r="T196" s="473"/>
      <c r="U196" s="473"/>
      <c r="V196" s="473"/>
      <c r="W196" s="473"/>
      <c r="X196" s="473"/>
      <c r="Y196" s="473"/>
      <c r="Z196" s="473"/>
    </row>
    <row r="197" spans="1:26" ht="20.25" customHeight="1" x14ac:dyDescent="0.75">
      <c r="A197" s="473"/>
      <c r="B197" s="473"/>
      <c r="C197" s="473"/>
      <c r="D197" s="473"/>
      <c r="E197" s="473"/>
      <c r="F197" s="473"/>
      <c r="G197" s="473"/>
      <c r="H197" s="473"/>
      <c r="I197" s="473"/>
      <c r="J197" s="622"/>
      <c r="K197" s="473"/>
      <c r="L197" s="473"/>
      <c r="M197" s="473"/>
      <c r="N197" s="473"/>
      <c r="O197" s="473"/>
      <c r="P197" s="473"/>
      <c r="Q197" s="473"/>
      <c r="R197" s="473"/>
      <c r="S197" s="473"/>
      <c r="T197" s="473"/>
      <c r="U197" s="473"/>
      <c r="V197" s="473"/>
      <c r="W197" s="473"/>
      <c r="X197" s="473"/>
      <c r="Y197" s="473"/>
      <c r="Z197" s="473"/>
    </row>
    <row r="198" spans="1:26" ht="20.25" customHeight="1" x14ac:dyDescent="0.75">
      <c r="A198" s="473"/>
      <c r="B198" s="473"/>
      <c r="C198" s="473"/>
      <c r="D198" s="473"/>
      <c r="E198" s="473"/>
      <c r="F198" s="473"/>
      <c r="G198" s="473"/>
      <c r="H198" s="473"/>
      <c r="I198" s="473"/>
      <c r="J198" s="622"/>
      <c r="K198" s="473"/>
      <c r="L198" s="473"/>
      <c r="M198" s="473"/>
      <c r="N198" s="473"/>
      <c r="O198" s="473"/>
      <c r="P198" s="473"/>
      <c r="Q198" s="473"/>
      <c r="R198" s="473"/>
      <c r="S198" s="473"/>
      <c r="T198" s="473"/>
      <c r="U198" s="473"/>
      <c r="V198" s="473"/>
      <c r="W198" s="473"/>
      <c r="X198" s="473"/>
      <c r="Y198" s="473"/>
      <c r="Z198" s="473"/>
    </row>
    <row r="199" spans="1:26" ht="20.25" customHeight="1" x14ac:dyDescent="0.75">
      <c r="A199" s="473"/>
      <c r="B199" s="473"/>
      <c r="C199" s="473"/>
      <c r="D199" s="473"/>
      <c r="E199" s="473"/>
      <c r="F199" s="473"/>
      <c r="G199" s="473"/>
      <c r="H199" s="473"/>
      <c r="I199" s="473"/>
      <c r="J199" s="622"/>
      <c r="K199" s="473"/>
      <c r="L199" s="473"/>
      <c r="M199" s="473"/>
      <c r="N199" s="473"/>
      <c r="O199" s="473"/>
      <c r="P199" s="473"/>
      <c r="Q199" s="473"/>
      <c r="R199" s="473"/>
      <c r="S199" s="473"/>
      <c r="T199" s="473"/>
      <c r="U199" s="473"/>
      <c r="V199" s="473"/>
      <c r="W199" s="473"/>
      <c r="X199" s="473"/>
      <c r="Y199" s="473"/>
      <c r="Z199" s="473"/>
    </row>
    <row r="200" spans="1:26" ht="20.25" customHeight="1" x14ac:dyDescent="0.75">
      <c r="A200" s="473"/>
      <c r="B200" s="473"/>
      <c r="C200" s="473"/>
      <c r="D200" s="473"/>
      <c r="E200" s="473"/>
      <c r="F200" s="473"/>
      <c r="G200" s="473"/>
      <c r="H200" s="473"/>
      <c r="I200" s="473"/>
      <c r="J200" s="622"/>
      <c r="K200" s="473"/>
      <c r="L200" s="473"/>
      <c r="M200" s="473"/>
      <c r="N200" s="473"/>
      <c r="O200" s="473"/>
      <c r="P200" s="473"/>
      <c r="Q200" s="473"/>
      <c r="R200" s="473"/>
      <c r="S200" s="473"/>
      <c r="T200" s="473"/>
      <c r="U200" s="473"/>
      <c r="V200" s="473"/>
      <c r="W200" s="473"/>
      <c r="X200" s="473"/>
      <c r="Y200" s="473"/>
      <c r="Z200" s="473"/>
    </row>
    <row r="201" spans="1:26" ht="20.25" customHeight="1" x14ac:dyDescent="0.75">
      <c r="A201" s="473"/>
      <c r="B201" s="473"/>
      <c r="C201" s="473"/>
      <c r="D201" s="473"/>
      <c r="E201" s="473"/>
      <c r="F201" s="473"/>
      <c r="G201" s="473"/>
      <c r="H201" s="473"/>
      <c r="I201" s="473"/>
      <c r="J201" s="622"/>
      <c r="K201" s="473"/>
      <c r="L201" s="473"/>
      <c r="M201" s="473"/>
      <c r="N201" s="473"/>
      <c r="O201" s="473"/>
      <c r="P201" s="473"/>
      <c r="Q201" s="473"/>
      <c r="R201" s="473"/>
      <c r="S201" s="473"/>
      <c r="T201" s="473"/>
      <c r="U201" s="473"/>
      <c r="V201" s="473"/>
      <c r="W201" s="473"/>
      <c r="X201" s="473"/>
      <c r="Y201" s="473"/>
      <c r="Z201" s="473"/>
    </row>
    <row r="202" spans="1:26" ht="20.25" customHeight="1" x14ac:dyDescent="0.75">
      <c r="A202" s="473"/>
      <c r="B202" s="473"/>
      <c r="C202" s="473"/>
      <c r="D202" s="473"/>
      <c r="E202" s="473"/>
      <c r="F202" s="473"/>
      <c r="G202" s="473"/>
      <c r="H202" s="473"/>
      <c r="I202" s="473"/>
      <c r="J202" s="622"/>
      <c r="K202" s="473"/>
      <c r="L202" s="473"/>
      <c r="M202" s="473"/>
      <c r="N202" s="473"/>
      <c r="O202" s="473"/>
      <c r="P202" s="473"/>
      <c r="Q202" s="473"/>
      <c r="R202" s="473"/>
      <c r="S202" s="473"/>
      <c r="T202" s="473"/>
      <c r="U202" s="473"/>
      <c r="V202" s="473"/>
      <c r="W202" s="473"/>
      <c r="X202" s="473"/>
      <c r="Y202" s="473"/>
      <c r="Z202" s="473"/>
    </row>
    <row r="203" spans="1:26" ht="20.25" customHeight="1" x14ac:dyDescent="0.75">
      <c r="A203" s="473"/>
      <c r="B203" s="473"/>
      <c r="C203" s="473"/>
      <c r="D203" s="473"/>
      <c r="E203" s="473"/>
      <c r="F203" s="473"/>
      <c r="G203" s="473"/>
      <c r="H203" s="473"/>
      <c r="I203" s="473"/>
      <c r="J203" s="622"/>
      <c r="K203" s="473"/>
      <c r="L203" s="473"/>
      <c r="M203" s="473"/>
      <c r="N203" s="473"/>
      <c r="O203" s="473"/>
      <c r="P203" s="473"/>
      <c r="Q203" s="473"/>
      <c r="R203" s="473"/>
      <c r="S203" s="473"/>
      <c r="T203" s="473"/>
      <c r="U203" s="473"/>
      <c r="V203" s="473"/>
      <c r="W203" s="473"/>
      <c r="X203" s="473"/>
      <c r="Y203" s="473"/>
      <c r="Z203" s="473"/>
    </row>
    <row r="204" spans="1:26" ht="20.25" customHeight="1" x14ac:dyDescent="0.75">
      <c r="A204" s="473"/>
      <c r="B204" s="473"/>
      <c r="C204" s="473"/>
      <c r="D204" s="473"/>
      <c r="E204" s="473"/>
      <c r="F204" s="473"/>
      <c r="G204" s="473"/>
      <c r="H204" s="473"/>
      <c r="I204" s="473"/>
      <c r="J204" s="622"/>
      <c r="K204" s="473"/>
      <c r="L204" s="473"/>
      <c r="M204" s="473"/>
      <c r="N204" s="473"/>
      <c r="O204" s="473"/>
      <c r="P204" s="473"/>
      <c r="Q204" s="473"/>
      <c r="R204" s="473"/>
      <c r="S204" s="473"/>
      <c r="T204" s="473"/>
      <c r="U204" s="473"/>
      <c r="V204" s="473"/>
      <c r="W204" s="473"/>
      <c r="X204" s="473"/>
      <c r="Y204" s="473"/>
      <c r="Z204" s="473"/>
    </row>
    <row r="205" spans="1:26" ht="20.25" customHeight="1" x14ac:dyDescent="0.75">
      <c r="A205" s="473"/>
      <c r="B205" s="473"/>
      <c r="C205" s="473"/>
      <c r="D205" s="473"/>
      <c r="E205" s="473"/>
      <c r="F205" s="473"/>
      <c r="G205" s="473"/>
      <c r="H205" s="473"/>
      <c r="I205" s="473"/>
      <c r="J205" s="622"/>
      <c r="K205" s="473"/>
      <c r="L205" s="473"/>
      <c r="M205" s="473"/>
      <c r="N205" s="473"/>
      <c r="O205" s="473"/>
      <c r="P205" s="473"/>
      <c r="Q205" s="473"/>
      <c r="R205" s="473"/>
      <c r="S205" s="473"/>
      <c r="T205" s="473"/>
      <c r="U205" s="473"/>
      <c r="V205" s="473"/>
      <c r="W205" s="473"/>
      <c r="X205" s="473"/>
      <c r="Y205" s="473"/>
      <c r="Z205" s="473"/>
    </row>
    <row r="206" spans="1:26" ht="20.25" customHeight="1" x14ac:dyDescent="0.75">
      <c r="A206" s="473"/>
      <c r="B206" s="473"/>
      <c r="C206" s="473"/>
      <c r="D206" s="473"/>
      <c r="E206" s="473"/>
      <c r="F206" s="473"/>
      <c r="G206" s="473"/>
      <c r="H206" s="473"/>
      <c r="I206" s="473"/>
      <c r="J206" s="622"/>
      <c r="K206" s="473"/>
      <c r="L206" s="473"/>
      <c r="M206" s="473"/>
      <c r="N206" s="473"/>
      <c r="O206" s="473"/>
      <c r="P206" s="473"/>
      <c r="Q206" s="473"/>
      <c r="R206" s="473"/>
      <c r="S206" s="473"/>
      <c r="T206" s="473"/>
      <c r="U206" s="473"/>
      <c r="V206" s="473"/>
      <c r="W206" s="473"/>
      <c r="X206" s="473"/>
      <c r="Y206" s="473"/>
      <c r="Z206" s="473"/>
    </row>
    <row r="207" spans="1:26" ht="20.25" customHeight="1" x14ac:dyDescent="0.75">
      <c r="A207" s="473"/>
      <c r="B207" s="473"/>
      <c r="C207" s="473"/>
      <c r="D207" s="473"/>
      <c r="E207" s="473"/>
      <c r="F207" s="473"/>
      <c r="G207" s="473"/>
      <c r="H207" s="473"/>
      <c r="I207" s="473"/>
      <c r="J207" s="622"/>
      <c r="K207" s="473"/>
      <c r="L207" s="473"/>
      <c r="M207" s="473"/>
      <c r="N207" s="473"/>
      <c r="O207" s="473"/>
      <c r="P207" s="473"/>
      <c r="Q207" s="473"/>
      <c r="R207" s="473"/>
      <c r="S207" s="473"/>
      <c r="T207" s="473"/>
      <c r="U207" s="473"/>
      <c r="V207" s="473"/>
      <c r="W207" s="473"/>
      <c r="X207" s="473"/>
      <c r="Y207" s="473"/>
      <c r="Z207" s="473"/>
    </row>
    <row r="208" spans="1:26" ht="20.25" customHeight="1" x14ac:dyDescent="0.75">
      <c r="A208" s="473"/>
      <c r="B208" s="473"/>
      <c r="C208" s="473"/>
      <c r="D208" s="473"/>
      <c r="E208" s="473"/>
      <c r="F208" s="473"/>
      <c r="G208" s="473"/>
      <c r="H208" s="473"/>
      <c r="I208" s="473"/>
      <c r="J208" s="622"/>
      <c r="K208" s="473"/>
      <c r="L208" s="473"/>
      <c r="M208" s="473"/>
      <c r="N208" s="473"/>
      <c r="O208" s="473"/>
      <c r="P208" s="473"/>
      <c r="Q208" s="473"/>
      <c r="R208" s="473"/>
      <c r="S208" s="473"/>
      <c r="T208" s="473"/>
      <c r="U208" s="473"/>
      <c r="V208" s="473"/>
      <c r="W208" s="473"/>
      <c r="X208" s="473"/>
      <c r="Y208" s="473"/>
      <c r="Z208" s="473"/>
    </row>
    <row r="209" spans="1:26" ht="20.25" customHeight="1" x14ac:dyDescent="0.75">
      <c r="A209" s="473"/>
      <c r="B209" s="473"/>
      <c r="C209" s="473"/>
      <c r="D209" s="473"/>
      <c r="E209" s="473"/>
      <c r="F209" s="473"/>
      <c r="G209" s="473"/>
      <c r="H209" s="473"/>
      <c r="I209" s="473"/>
      <c r="J209" s="622"/>
      <c r="K209" s="473"/>
      <c r="L209" s="473"/>
      <c r="M209" s="473"/>
      <c r="N209" s="473"/>
      <c r="O209" s="473"/>
      <c r="P209" s="473"/>
      <c r="Q209" s="473"/>
      <c r="R209" s="473"/>
      <c r="S209" s="473"/>
      <c r="T209" s="473"/>
      <c r="U209" s="473"/>
      <c r="V209" s="473"/>
      <c r="W209" s="473"/>
      <c r="X209" s="473"/>
      <c r="Y209" s="473"/>
      <c r="Z209" s="473"/>
    </row>
    <row r="210" spans="1:26" ht="20.25" customHeight="1" x14ac:dyDescent="0.75">
      <c r="A210" s="473"/>
      <c r="B210" s="473"/>
      <c r="C210" s="473"/>
      <c r="D210" s="473"/>
      <c r="E210" s="473"/>
      <c r="F210" s="473"/>
      <c r="G210" s="473"/>
      <c r="H210" s="473"/>
      <c r="I210" s="473"/>
      <c r="J210" s="622"/>
      <c r="K210" s="473"/>
      <c r="L210" s="473"/>
      <c r="M210" s="473"/>
      <c r="N210" s="473"/>
      <c r="O210" s="473"/>
      <c r="P210" s="473"/>
      <c r="Q210" s="473"/>
      <c r="R210" s="473"/>
      <c r="S210" s="473"/>
      <c r="T210" s="473"/>
      <c r="U210" s="473"/>
      <c r="V210" s="473"/>
      <c r="W210" s="473"/>
      <c r="X210" s="473"/>
      <c r="Y210" s="473"/>
      <c r="Z210" s="473"/>
    </row>
    <row r="211" spans="1:26" ht="20.25" customHeight="1" x14ac:dyDescent="0.75">
      <c r="A211" s="473"/>
      <c r="B211" s="473"/>
      <c r="C211" s="473"/>
      <c r="D211" s="473"/>
      <c r="E211" s="473"/>
      <c r="F211" s="473"/>
      <c r="G211" s="473"/>
      <c r="H211" s="473"/>
      <c r="I211" s="473"/>
      <c r="J211" s="622"/>
      <c r="K211" s="473"/>
      <c r="L211" s="473"/>
      <c r="M211" s="473"/>
      <c r="N211" s="473"/>
      <c r="O211" s="473"/>
      <c r="P211" s="473"/>
      <c r="Q211" s="473"/>
      <c r="R211" s="473"/>
      <c r="S211" s="473"/>
      <c r="T211" s="473"/>
      <c r="U211" s="473"/>
      <c r="V211" s="473"/>
      <c r="W211" s="473"/>
      <c r="X211" s="473"/>
      <c r="Y211" s="473"/>
      <c r="Z211" s="473"/>
    </row>
    <row r="212" spans="1:26" ht="20.25" customHeight="1" x14ac:dyDescent="0.75">
      <c r="A212" s="473"/>
      <c r="B212" s="473"/>
      <c r="C212" s="473"/>
      <c r="D212" s="473"/>
      <c r="E212" s="473"/>
      <c r="F212" s="473"/>
      <c r="G212" s="473"/>
      <c r="H212" s="473"/>
      <c r="I212" s="473"/>
      <c r="J212" s="622"/>
      <c r="K212" s="473"/>
      <c r="L212" s="473"/>
      <c r="M212" s="473"/>
      <c r="N212" s="473"/>
      <c r="O212" s="473"/>
      <c r="P212" s="473"/>
      <c r="Q212" s="473"/>
      <c r="R212" s="473"/>
      <c r="S212" s="473"/>
      <c r="T212" s="473"/>
      <c r="U212" s="473"/>
      <c r="V212" s="473"/>
      <c r="W212" s="473"/>
      <c r="X212" s="473"/>
      <c r="Y212" s="473"/>
      <c r="Z212" s="473"/>
    </row>
    <row r="213" spans="1:26" ht="20.25" customHeight="1" x14ac:dyDescent="0.75">
      <c r="A213" s="473"/>
      <c r="B213" s="473"/>
      <c r="C213" s="473"/>
      <c r="D213" s="473"/>
      <c r="E213" s="473"/>
      <c r="F213" s="473"/>
      <c r="G213" s="473"/>
      <c r="H213" s="473"/>
      <c r="I213" s="473"/>
      <c r="J213" s="622"/>
      <c r="K213" s="473"/>
      <c r="L213" s="473"/>
      <c r="M213" s="473"/>
      <c r="N213" s="473"/>
      <c r="O213" s="473"/>
      <c r="P213" s="473"/>
      <c r="Q213" s="473"/>
      <c r="R213" s="473"/>
      <c r="S213" s="473"/>
      <c r="T213" s="473"/>
      <c r="U213" s="473"/>
      <c r="V213" s="473"/>
      <c r="W213" s="473"/>
      <c r="X213" s="473"/>
      <c r="Y213" s="473"/>
      <c r="Z213" s="473"/>
    </row>
    <row r="214" spans="1:26" ht="20.25" customHeight="1" x14ac:dyDescent="0.75">
      <c r="A214" s="473"/>
      <c r="B214" s="473"/>
      <c r="C214" s="473"/>
      <c r="D214" s="473"/>
      <c r="E214" s="473"/>
      <c r="F214" s="473"/>
      <c r="G214" s="473"/>
      <c r="H214" s="473"/>
      <c r="I214" s="473"/>
      <c r="J214" s="622"/>
      <c r="K214" s="473"/>
      <c r="L214" s="473"/>
      <c r="M214" s="473"/>
      <c r="N214" s="473"/>
      <c r="O214" s="473"/>
      <c r="P214" s="473"/>
      <c r="Q214" s="473"/>
      <c r="R214" s="473"/>
      <c r="S214" s="473"/>
      <c r="T214" s="473"/>
      <c r="U214" s="473"/>
      <c r="V214" s="473"/>
      <c r="W214" s="473"/>
      <c r="X214" s="473"/>
      <c r="Y214" s="473"/>
      <c r="Z214" s="473"/>
    </row>
    <row r="215" spans="1:26" ht="20.25" customHeight="1" x14ac:dyDescent="0.75">
      <c r="A215" s="473"/>
      <c r="B215" s="473"/>
      <c r="C215" s="473"/>
      <c r="D215" s="473"/>
      <c r="E215" s="473"/>
      <c r="F215" s="473"/>
      <c r="G215" s="473"/>
      <c r="H215" s="473"/>
      <c r="I215" s="473"/>
      <c r="J215" s="622"/>
      <c r="K215" s="473"/>
      <c r="L215" s="473"/>
      <c r="M215" s="473"/>
      <c r="N215" s="473"/>
      <c r="O215" s="473"/>
      <c r="P215" s="473"/>
      <c r="Q215" s="473"/>
      <c r="R215" s="473"/>
      <c r="S215" s="473"/>
      <c r="T215" s="473"/>
      <c r="U215" s="473"/>
      <c r="V215" s="473"/>
      <c r="W215" s="473"/>
      <c r="X215" s="473"/>
      <c r="Y215" s="473"/>
      <c r="Z215" s="473"/>
    </row>
    <row r="216" spans="1:26" ht="20.25" customHeight="1" x14ac:dyDescent="0.75">
      <c r="A216" s="473"/>
      <c r="B216" s="473"/>
      <c r="C216" s="473"/>
      <c r="D216" s="473"/>
      <c r="E216" s="473"/>
      <c r="F216" s="473"/>
      <c r="G216" s="473"/>
      <c r="H216" s="473"/>
      <c r="I216" s="473"/>
      <c r="J216" s="622"/>
      <c r="K216" s="473"/>
      <c r="L216" s="473"/>
      <c r="M216" s="473"/>
      <c r="N216" s="473"/>
      <c r="O216" s="473"/>
      <c r="P216" s="473"/>
      <c r="Q216" s="473"/>
      <c r="R216" s="473"/>
      <c r="S216" s="473"/>
      <c r="T216" s="473"/>
      <c r="U216" s="473"/>
      <c r="V216" s="473"/>
      <c r="W216" s="473"/>
      <c r="X216" s="473"/>
      <c r="Y216" s="473"/>
      <c r="Z216" s="473"/>
    </row>
    <row r="217" spans="1:26" ht="20.25" customHeight="1" x14ac:dyDescent="0.75">
      <c r="A217" s="473"/>
      <c r="B217" s="473"/>
      <c r="C217" s="473"/>
      <c r="D217" s="473"/>
      <c r="E217" s="473"/>
      <c r="F217" s="473"/>
      <c r="G217" s="473"/>
      <c r="H217" s="473"/>
      <c r="I217" s="473"/>
      <c r="J217" s="622"/>
      <c r="K217" s="473"/>
      <c r="L217" s="473"/>
      <c r="M217" s="473"/>
      <c r="N217" s="473"/>
      <c r="O217" s="473"/>
      <c r="P217" s="473"/>
      <c r="Q217" s="473"/>
      <c r="R217" s="473"/>
      <c r="S217" s="473"/>
      <c r="T217" s="473"/>
      <c r="U217" s="473"/>
      <c r="V217" s="473"/>
      <c r="W217" s="473"/>
      <c r="X217" s="473"/>
      <c r="Y217" s="473"/>
      <c r="Z217" s="473"/>
    </row>
    <row r="218" spans="1:26" ht="20.25" customHeight="1" x14ac:dyDescent="0.75">
      <c r="A218" s="473"/>
      <c r="B218" s="473"/>
      <c r="C218" s="473"/>
      <c r="D218" s="473"/>
      <c r="E218" s="473"/>
      <c r="F218" s="473"/>
      <c r="G218" s="473"/>
      <c r="H218" s="473"/>
      <c r="I218" s="473"/>
      <c r="J218" s="622"/>
      <c r="K218" s="473"/>
      <c r="L218" s="473"/>
      <c r="M218" s="473"/>
      <c r="N218" s="473"/>
      <c r="O218" s="473"/>
      <c r="P218" s="473"/>
      <c r="Q218" s="473"/>
      <c r="R218" s="473"/>
      <c r="S218" s="473"/>
      <c r="T218" s="473"/>
      <c r="U218" s="473"/>
      <c r="V218" s="473"/>
      <c r="W218" s="473"/>
      <c r="X218" s="473"/>
      <c r="Y218" s="473"/>
      <c r="Z218" s="473"/>
    </row>
    <row r="219" spans="1:26" ht="20.25" customHeight="1" x14ac:dyDescent="0.75">
      <c r="A219" s="473"/>
      <c r="B219" s="473"/>
      <c r="C219" s="473"/>
      <c r="D219" s="473"/>
      <c r="E219" s="473"/>
      <c r="F219" s="473"/>
      <c r="G219" s="473"/>
      <c r="H219" s="473"/>
      <c r="I219" s="473"/>
      <c r="J219" s="622"/>
      <c r="K219" s="473"/>
      <c r="L219" s="473"/>
      <c r="M219" s="473"/>
      <c r="N219" s="473"/>
      <c r="O219" s="473"/>
      <c r="P219" s="473"/>
      <c r="Q219" s="473"/>
      <c r="R219" s="473"/>
      <c r="S219" s="473"/>
      <c r="T219" s="473"/>
      <c r="U219" s="473"/>
      <c r="V219" s="473"/>
      <c r="W219" s="473"/>
      <c r="X219" s="473"/>
      <c r="Y219" s="473"/>
      <c r="Z219" s="473"/>
    </row>
    <row r="220" spans="1:26" ht="20.25" customHeight="1" x14ac:dyDescent="0.75">
      <c r="A220" s="473"/>
      <c r="B220" s="473"/>
      <c r="C220" s="473"/>
      <c r="D220" s="473"/>
      <c r="E220" s="473"/>
      <c r="F220" s="473"/>
      <c r="G220" s="473"/>
      <c r="H220" s="473"/>
      <c r="I220" s="473"/>
      <c r="J220" s="622"/>
      <c r="K220" s="473"/>
      <c r="L220" s="473"/>
      <c r="M220" s="473"/>
      <c r="N220" s="473"/>
      <c r="O220" s="473"/>
      <c r="P220" s="473"/>
      <c r="Q220" s="473"/>
      <c r="R220" s="473"/>
      <c r="S220" s="473"/>
      <c r="T220" s="473"/>
      <c r="U220" s="473"/>
      <c r="V220" s="473"/>
      <c r="W220" s="473"/>
      <c r="X220" s="473"/>
      <c r="Y220" s="473"/>
      <c r="Z220" s="473"/>
    </row>
    <row r="221" spans="1:26" ht="20.25" customHeight="1" x14ac:dyDescent="0.75">
      <c r="A221" s="473"/>
      <c r="B221" s="473"/>
      <c r="C221" s="473"/>
      <c r="D221" s="473"/>
      <c r="E221" s="473"/>
      <c r="F221" s="473"/>
      <c r="G221" s="473"/>
      <c r="H221" s="473"/>
      <c r="I221" s="473"/>
      <c r="J221" s="622"/>
      <c r="K221" s="473"/>
      <c r="L221" s="473"/>
      <c r="M221" s="473"/>
      <c r="N221" s="473"/>
      <c r="O221" s="473"/>
      <c r="P221" s="473"/>
      <c r="Q221" s="473"/>
      <c r="R221" s="473"/>
      <c r="S221" s="473"/>
      <c r="T221" s="473"/>
      <c r="U221" s="473"/>
      <c r="V221" s="473"/>
      <c r="W221" s="473"/>
      <c r="X221" s="473"/>
      <c r="Y221" s="473"/>
      <c r="Z221" s="473"/>
    </row>
    <row r="222" spans="1:26" ht="20.25" customHeight="1" x14ac:dyDescent="0.75">
      <c r="A222" s="473"/>
      <c r="B222" s="473"/>
      <c r="C222" s="473"/>
      <c r="D222" s="473"/>
      <c r="E222" s="473"/>
      <c r="F222" s="473"/>
      <c r="G222" s="473"/>
      <c r="H222" s="473"/>
      <c r="I222" s="473"/>
      <c r="J222" s="622"/>
      <c r="K222" s="473"/>
      <c r="L222" s="473"/>
      <c r="M222" s="473"/>
      <c r="N222" s="473"/>
      <c r="O222" s="473"/>
      <c r="P222" s="473"/>
      <c r="Q222" s="473"/>
      <c r="R222" s="473"/>
      <c r="S222" s="473"/>
      <c r="T222" s="473"/>
      <c r="U222" s="473"/>
      <c r="V222" s="473"/>
      <c r="W222" s="473"/>
      <c r="X222" s="473"/>
      <c r="Y222" s="473"/>
      <c r="Z222" s="473"/>
    </row>
    <row r="223" spans="1:26" ht="20.25" customHeight="1" x14ac:dyDescent="0.75">
      <c r="A223" s="473"/>
      <c r="B223" s="473"/>
      <c r="C223" s="473"/>
      <c r="D223" s="473"/>
      <c r="E223" s="473"/>
      <c r="F223" s="473"/>
      <c r="G223" s="473"/>
      <c r="H223" s="473"/>
      <c r="I223" s="473"/>
      <c r="J223" s="622"/>
      <c r="K223" s="473"/>
      <c r="L223" s="473"/>
      <c r="M223" s="473"/>
      <c r="N223" s="473"/>
      <c r="O223" s="473"/>
      <c r="P223" s="473"/>
      <c r="Q223" s="473"/>
      <c r="R223" s="473"/>
      <c r="S223" s="473"/>
      <c r="T223" s="473"/>
      <c r="U223" s="473"/>
      <c r="V223" s="473"/>
      <c r="W223" s="473"/>
      <c r="X223" s="473"/>
      <c r="Y223" s="473"/>
      <c r="Z223" s="473"/>
    </row>
    <row r="224" spans="1:26" ht="20.25" customHeight="1" x14ac:dyDescent="0.75">
      <c r="A224" s="473"/>
      <c r="B224" s="473"/>
      <c r="C224" s="473"/>
      <c r="D224" s="473"/>
      <c r="E224" s="473"/>
      <c r="F224" s="473"/>
      <c r="G224" s="473"/>
      <c r="H224" s="473"/>
      <c r="I224" s="473"/>
      <c r="J224" s="622"/>
      <c r="K224" s="473"/>
      <c r="L224" s="473"/>
      <c r="M224" s="473"/>
      <c r="N224" s="473"/>
      <c r="O224" s="473"/>
      <c r="P224" s="473"/>
      <c r="Q224" s="473"/>
      <c r="R224" s="473"/>
      <c r="S224" s="473"/>
      <c r="T224" s="473"/>
      <c r="U224" s="473"/>
      <c r="V224" s="473"/>
      <c r="W224" s="473"/>
      <c r="X224" s="473"/>
      <c r="Y224" s="473"/>
      <c r="Z224" s="473"/>
    </row>
    <row r="225" spans="1:26" ht="20.25" customHeight="1" x14ac:dyDescent="0.75">
      <c r="A225" s="473"/>
      <c r="B225" s="473"/>
      <c r="C225" s="473"/>
      <c r="D225" s="473"/>
      <c r="E225" s="473"/>
      <c r="F225" s="473"/>
      <c r="G225" s="473"/>
      <c r="H225" s="473"/>
      <c r="I225" s="473"/>
      <c r="J225" s="622"/>
      <c r="K225" s="473"/>
      <c r="L225" s="473"/>
      <c r="M225" s="473"/>
      <c r="N225" s="473"/>
      <c r="O225" s="473"/>
      <c r="P225" s="473"/>
      <c r="Q225" s="473"/>
      <c r="R225" s="473"/>
      <c r="S225" s="473"/>
      <c r="T225" s="473"/>
      <c r="U225" s="473"/>
      <c r="V225" s="473"/>
      <c r="W225" s="473"/>
      <c r="X225" s="473"/>
      <c r="Y225" s="473"/>
      <c r="Z225" s="473"/>
    </row>
    <row r="226" spans="1:26" ht="20.25" customHeight="1" x14ac:dyDescent="0.75">
      <c r="A226" s="473"/>
      <c r="B226" s="473"/>
      <c r="C226" s="473"/>
      <c r="D226" s="473"/>
      <c r="E226" s="473"/>
      <c r="F226" s="473"/>
      <c r="G226" s="473"/>
      <c r="H226" s="473"/>
      <c r="I226" s="473"/>
      <c r="J226" s="622"/>
      <c r="K226" s="473"/>
      <c r="L226" s="473"/>
      <c r="M226" s="473"/>
      <c r="N226" s="473"/>
      <c r="O226" s="473"/>
      <c r="P226" s="473"/>
      <c r="Q226" s="473"/>
      <c r="R226" s="473"/>
      <c r="S226" s="473"/>
      <c r="T226" s="473"/>
      <c r="U226" s="473"/>
      <c r="V226" s="473"/>
      <c r="W226" s="473"/>
      <c r="X226" s="473"/>
      <c r="Y226" s="473"/>
      <c r="Z226" s="473"/>
    </row>
    <row r="227" spans="1:26" ht="20.25" customHeight="1" x14ac:dyDescent="0.75">
      <c r="A227" s="473"/>
      <c r="B227" s="473"/>
      <c r="C227" s="473"/>
      <c r="D227" s="473"/>
      <c r="E227" s="473"/>
      <c r="F227" s="473"/>
      <c r="G227" s="473"/>
      <c r="H227" s="473"/>
      <c r="I227" s="473"/>
      <c r="J227" s="622"/>
      <c r="K227" s="473"/>
      <c r="L227" s="473"/>
      <c r="M227" s="473"/>
      <c r="N227" s="473"/>
      <c r="O227" s="473"/>
      <c r="P227" s="473"/>
      <c r="Q227" s="473"/>
      <c r="R227" s="473"/>
      <c r="S227" s="473"/>
      <c r="T227" s="473"/>
      <c r="U227" s="473"/>
      <c r="V227" s="473"/>
      <c r="W227" s="473"/>
      <c r="X227" s="473"/>
      <c r="Y227" s="473"/>
      <c r="Z227" s="473"/>
    </row>
    <row r="228" spans="1:26" ht="20.25" customHeight="1" x14ac:dyDescent="0.75">
      <c r="A228" s="473"/>
      <c r="B228" s="473"/>
      <c r="C228" s="473"/>
      <c r="D228" s="473"/>
      <c r="E228" s="473"/>
      <c r="F228" s="473"/>
      <c r="G228" s="473"/>
      <c r="H228" s="473"/>
      <c r="I228" s="473"/>
      <c r="J228" s="622"/>
      <c r="K228" s="473"/>
      <c r="L228" s="473"/>
      <c r="M228" s="473"/>
      <c r="N228" s="473"/>
      <c r="O228" s="473"/>
      <c r="P228" s="473"/>
      <c r="Q228" s="473"/>
      <c r="R228" s="473"/>
      <c r="S228" s="473"/>
      <c r="T228" s="473"/>
      <c r="U228" s="473"/>
      <c r="V228" s="473"/>
      <c r="W228" s="473"/>
      <c r="X228" s="473"/>
      <c r="Y228" s="473"/>
      <c r="Z228" s="473"/>
    </row>
    <row r="229" spans="1:26" ht="20.25" customHeight="1" x14ac:dyDescent="0.75">
      <c r="A229" s="473"/>
      <c r="B229" s="473"/>
      <c r="C229" s="473"/>
      <c r="D229" s="473"/>
      <c r="E229" s="473"/>
      <c r="F229" s="473"/>
      <c r="G229" s="473"/>
      <c r="H229" s="473"/>
      <c r="I229" s="473"/>
      <c r="J229" s="622"/>
      <c r="K229" s="473"/>
      <c r="L229" s="473"/>
      <c r="M229" s="473"/>
      <c r="N229" s="473"/>
      <c r="O229" s="473"/>
      <c r="P229" s="473"/>
      <c r="Q229" s="473"/>
      <c r="R229" s="473"/>
      <c r="S229" s="473"/>
      <c r="T229" s="473"/>
      <c r="U229" s="473"/>
      <c r="V229" s="473"/>
      <c r="W229" s="473"/>
      <c r="X229" s="473"/>
      <c r="Y229" s="473"/>
      <c r="Z229" s="473"/>
    </row>
    <row r="230" spans="1:26" ht="20.25" customHeight="1" x14ac:dyDescent="0.75">
      <c r="A230" s="473"/>
      <c r="B230" s="473"/>
      <c r="C230" s="473"/>
      <c r="D230" s="473"/>
      <c r="E230" s="473"/>
      <c r="F230" s="473"/>
      <c r="G230" s="473"/>
      <c r="H230" s="473"/>
      <c r="I230" s="473"/>
      <c r="J230" s="622"/>
      <c r="K230" s="473"/>
      <c r="L230" s="473"/>
      <c r="M230" s="473"/>
      <c r="N230" s="473"/>
      <c r="O230" s="473"/>
      <c r="P230" s="473"/>
      <c r="Q230" s="473"/>
      <c r="R230" s="473"/>
      <c r="S230" s="473"/>
      <c r="T230" s="473"/>
      <c r="U230" s="473"/>
      <c r="V230" s="473"/>
      <c r="W230" s="473"/>
      <c r="X230" s="473"/>
      <c r="Y230" s="473"/>
      <c r="Z230" s="473"/>
    </row>
    <row r="231" spans="1:26" ht="20.25" customHeight="1" x14ac:dyDescent="0.75">
      <c r="A231" s="473"/>
      <c r="B231" s="473"/>
      <c r="C231" s="473"/>
      <c r="D231" s="473"/>
      <c r="E231" s="473"/>
      <c r="F231" s="473"/>
      <c r="G231" s="473"/>
      <c r="H231" s="473"/>
      <c r="I231" s="473"/>
      <c r="J231" s="622"/>
      <c r="K231" s="473"/>
      <c r="L231" s="473"/>
      <c r="M231" s="473"/>
      <c r="N231" s="473"/>
      <c r="O231" s="473"/>
      <c r="P231" s="473"/>
      <c r="Q231" s="473"/>
      <c r="R231" s="473"/>
      <c r="S231" s="473"/>
      <c r="T231" s="473"/>
      <c r="U231" s="473"/>
      <c r="V231" s="473"/>
      <c r="W231" s="473"/>
      <c r="X231" s="473"/>
      <c r="Y231" s="473"/>
      <c r="Z231" s="473"/>
    </row>
    <row r="232" spans="1:26" ht="20.25" customHeight="1" x14ac:dyDescent="0.75">
      <c r="A232" s="473"/>
      <c r="B232" s="473"/>
      <c r="C232" s="473"/>
      <c r="D232" s="473"/>
      <c r="E232" s="473"/>
      <c r="F232" s="473"/>
      <c r="G232" s="473"/>
      <c r="H232" s="473"/>
      <c r="I232" s="473"/>
      <c r="J232" s="622"/>
      <c r="K232" s="473"/>
      <c r="L232" s="473"/>
      <c r="M232" s="473"/>
      <c r="N232" s="473"/>
      <c r="O232" s="473"/>
      <c r="P232" s="473"/>
      <c r="Q232" s="473"/>
      <c r="R232" s="473"/>
      <c r="S232" s="473"/>
      <c r="T232" s="473"/>
      <c r="U232" s="473"/>
      <c r="V232" s="473"/>
      <c r="W232" s="473"/>
      <c r="X232" s="473"/>
      <c r="Y232" s="473"/>
      <c r="Z232" s="473"/>
    </row>
    <row r="233" spans="1:26" ht="20.25" customHeight="1" x14ac:dyDescent="0.75">
      <c r="A233" s="473"/>
      <c r="B233" s="473"/>
      <c r="C233" s="473"/>
      <c r="D233" s="473"/>
      <c r="E233" s="473"/>
      <c r="F233" s="473"/>
      <c r="G233" s="473"/>
      <c r="H233" s="473"/>
      <c r="I233" s="473"/>
      <c r="J233" s="622"/>
      <c r="K233" s="473"/>
      <c r="L233" s="473"/>
      <c r="M233" s="473"/>
      <c r="N233" s="473"/>
      <c r="O233" s="473"/>
      <c r="P233" s="473"/>
      <c r="Q233" s="473"/>
      <c r="R233" s="473"/>
      <c r="S233" s="473"/>
      <c r="T233" s="473"/>
      <c r="U233" s="473"/>
      <c r="V233" s="473"/>
      <c r="W233" s="473"/>
      <c r="X233" s="473"/>
      <c r="Y233" s="473"/>
      <c r="Z233" s="473"/>
    </row>
    <row r="234" spans="1:26" ht="20.25" customHeight="1" x14ac:dyDescent="0.75">
      <c r="A234" s="473"/>
      <c r="B234" s="473"/>
      <c r="C234" s="473"/>
      <c r="D234" s="473"/>
      <c r="E234" s="473"/>
      <c r="F234" s="473"/>
      <c r="G234" s="473"/>
      <c r="H234" s="473"/>
      <c r="I234" s="473"/>
      <c r="J234" s="622"/>
      <c r="K234" s="473"/>
      <c r="L234" s="473"/>
      <c r="M234" s="473"/>
      <c r="N234" s="473"/>
      <c r="O234" s="473"/>
      <c r="P234" s="473"/>
      <c r="Q234" s="473"/>
      <c r="R234" s="473"/>
      <c r="S234" s="473"/>
      <c r="T234" s="473"/>
      <c r="U234" s="473"/>
      <c r="V234" s="473"/>
      <c r="W234" s="473"/>
      <c r="X234" s="473"/>
      <c r="Y234" s="473"/>
      <c r="Z234" s="473"/>
    </row>
    <row r="235" spans="1:26" ht="20.25" customHeight="1" x14ac:dyDescent="0.75">
      <c r="A235" s="473"/>
      <c r="B235" s="473"/>
      <c r="C235" s="473"/>
      <c r="D235" s="473"/>
      <c r="E235" s="473"/>
      <c r="F235" s="473"/>
      <c r="G235" s="473"/>
      <c r="H235" s="473"/>
      <c r="I235" s="473"/>
      <c r="J235" s="622"/>
      <c r="K235" s="473"/>
      <c r="L235" s="473"/>
      <c r="M235" s="473"/>
      <c r="N235" s="473"/>
      <c r="O235" s="473"/>
      <c r="P235" s="473"/>
      <c r="Q235" s="473"/>
      <c r="R235" s="473"/>
      <c r="S235" s="473"/>
      <c r="T235" s="473"/>
      <c r="U235" s="473"/>
      <c r="V235" s="473"/>
      <c r="W235" s="473"/>
      <c r="X235" s="473"/>
      <c r="Y235" s="473"/>
      <c r="Z235" s="473"/>
    </row>
    <row r="236" spans="1:26" ht="20.25" customHeight="1" x14ac:dyDescent="0.75">
      <c r="A236" s="473"/>
      <c r="B236" s="473"/>
      <c r="C236" s="473"/>
      <c r="D236" s="473"/>
      <c r="E236" s="473"/>
      <c r="F236" s="473"/>
      <c r="G236" s="473"/>
      <c r="H236" s="473"/>
      <c r="I236" s="473"/>
      <c r="J236" s="622"/>
      <c r="K236" s="473"/>
      <c r="L236" s="473"/>
      <c r="M236" s="473"/>
      <c r="N236" s="473"/>
      <c r="O236" s="473"/>
      <c r="P236" s="473"/>
      <c r="Q236" s="473"/>
      <c r="R236" s="473"/>
      <c r="S236" s="473"/>
      <c r="T236" s="473"/>
      <c r="U236" s="473"/>
      <c r="V236" s="473"/>
      <c r="W236" s="473"/>
      <c r="X236" s="473"/>
      <c r="Y236" s="473"/>
      <c r="Z236" s="473"/>
    </row>
    <row r="237" spans="1:26" ht="20.25" customHeight="1" x14ac:dyDescent="0.75">
      <c r="A237" s="473"/>
      <c r="B237" s="473"/>
      <c r="C237" s="473"/>
      <c r="D237" s="473"/>
      <c r="E237" s="473"/>
      <c r="F237" s="473"/>
      <c r="G237" s="473"/>
      <c r="H237" s="473"/>
      <c r="I237" s="473"/>
      <c r="J237" s="622"/>
      <c r="K237" s="473"/>
      <c r="L237" s="473"/>
      <c r="M237" s="473"/>
      <c r="N237" s="473"/>
      <c r="O237" s="473"/>
      <c r="P237" s="473"/>
      <c r="Q237" s="473"/>
      <c r="R237" s="473"/>
      <c r="S237" s="473"/>
      <c r="T237" s="473"/>
      <c r="U237" s="473"/>
      <c r="V237" s="473"/>
      <c r="W237" s="473"/>
      <c r="X237" s="473"/>
      <c r="Y237" s="473"/>
      <c r="Z237" s="473"/>
    </row>
    <row r="238" spans="1:26" ht="20.25" customHeight="1" x14ac:dyDescent="0.75">
      <c r="A238" s="473"/>
      <c r="B238" s="473"/>
      <c r="C238" s="473"/>
      <c r="D238" s="473"/>
      <c r="E238" s="473"/>
      <c r="F238" s="473"/>
      <c r="G238" s="473"/>
      <c r="H238" s="473"/>
      <c r="I238" s="473"/>
      <c r="J238" s="622"/>
      <c r="K238" s="473"/>
      <c r="L238" s="473"/>
      <c r="M238" s="473"/>
      <c r="N238" s="473"/>
      <c r="O238" s="473"/>
      <c r="P238" s="473"/>
      <c r="Q238" s="473"/>
      <c r="R238" s="473"/>
      <c r="S238" s="473"/>
      <c r="T238" s="473"/>
      <c r="U238" s="473"/>
      <c r="V238" s="473"/>
      <c r="W238" s="473"/>
      <c r="X238" s="473"/>
      <c r="Y238" s="473"/>
      <c r="Z238" s="473"/>
    </row>
    <row r="239" spans="1:26" ht="20.25" customHeight="1" x14ac:dyDescent="0.75">
      <c r="A239" s="473"/>
      <c r="B239" s="473"/>
      <c r="C239" s="473"/>
      <c r="D239" s="473"/>
      <c r="E239" s="473"/>
      <c r="F239" s="473"/>
      <c r="G239" s="473"/>
      <c r="H239" s="473"/>
      <c r="I239" s="473"/>
      <c r="J239" s="622"/>
      <c r="K239" s="473"/>
      <c r="L239" s="473"/>
      <c r="M239" s="473"/>
      <c r="N239" s="473"/>
      <c r="O239" s="473"/>
      <c r="P239" s="473"/>
      <c r="Q239" s="473"/>
      <c r="R239" s="473"/>
      <c r="S239" s="473"/>
      <c r="T239" s="473"/>
      <c r="U239" s="473"/>
      <c r="V239" s="473"/>
      <c r="W239" s="473"/>
      <c r="X239" s="473"/>
      <c r="Y239" s="473"/>
      <c r="Z239" s="473"/>
    </row>
    <row r="240" spans="1:26" ht="20.25" customHeight="1" x14ac:dyDescent="0.75">
      <c r="A240" s="473"/>
      <c r="B240" s="473"/>
      <c r="C240" s="473"/>
      <c r="D240" s="473"/>
      <c r="E240" s="473"/>
      <c r="F240" s="473"/>
      <c r="G240" s="473"/>
      <c r="H240" s="473"/>
      <c r="I240" s="473"/>
      <c r="J240" s="622"/>
      <c r="K240" s="473"/>
      <c r="L240" s="473"/>
      <c r="M240" s="473"/>
      <c r="N240" s="473"/>
      <c r="O240" s="473"/>
      <c r="P240" s="473"/>
      <c r="Q240" s="473"/>
      <c r="R240" s="473"/>
      <c r="S240" s="473"/>
      <c r="T240" s="473"/>
      <c r="U240" s="473"/>
      <c r="V240" s="473"/>
      <c r="W240" s="473"/>
      <c r="X240" s="473"/>
      <c r="Y240" s="473"/>
      <c r="Z240" s="473"/>
    </row>
    <row r="241" spans="1:26" ht="20.25" customHeight="1" x14ac:dyDescent="0.75">
      <c r="A241" s="473"/>
      <c r="B241" s="473"/>
      <c r="C241" s="473"/>
      <c r="D241" s="473"/>
      <c r="E241" s="473"/>
      <c r="F241" s="473"/>
      <c r="G241" s="473"/>
      <c r="H241" s="473"/>
      <c r="I241" s="473"/>
      <c r="J241" s="622"/>
      <c r="K241" s="473"/>
      <c r="L241" s="473"/>
      <c r="M241" s="473"/>
      <c r="N241" s="473"/>
      <c r="O241" s="473"/>
      <c r="P241" s="473"/>
      <c r="Q241" s="473"/>
      <c r="R241" s="473"/>
      <c r="S241" s="473"/>
      <c r="T241" s="473"/>
      <c r="U241" s="473"/>
      <c r="V241" s="473"/>
      <c r="W241" s="473"/>
      <c r="X241" s="473"/>
      <c r="Y241" s="473"/>
      <c r="Z241" s="473"/>
    </row>
    <row r="242" spans="1:26" ht="20.25" customHeight="1" x14ac:dyDescent="0.75">
      <c r="A242" s="473"/>
      <c r="B242" s="473"/>
      <c r="C242" s="473"/>
      <c r="D242" s="473"/>
      <c r="E242" s="473"/>
      <c r="F242" s="473"/>
      <c r="G242" s="473"/>
      <c r="H242" s="473"/>
      <c r="I242" s="473"/>
      <c r="J242" s="622"/>
      <c r="K242" s="473"/>
      <c r="L242" s="473"/>
      <c r="M242" s="473"/>
      <c r="N242" s="473"/>
      <c r="O242" s="473"/>
      <c r="P242" s="473"/>
      <c r="Q242" s="473"/>
      <c r="R242" s="473"/>
      <c r="S242" s="473"/>
      <c r="T242" s="473"/>
      <c r="U242" s="473"/>
      <c r="V242" s="473"/>
      <c r="W242" s="473"/>
      <c r="X242" s="473"/>
      <c r="Y242" s="473"/>
      <c r="Z242" s="473"/>
    </row>
    <row r="243" spans="1:26" ht="20.25" customHeight="1" x14ac:dyDescent="0.75">
      <c r="A243" s="473"/>
      <c r="B243" s="473"/>
      <c r="C243" s="473"/>
      <c r="D243" s="473"/>
      <c r="E243" s="473"/>
      <c r="F243" s="473"/>
      <c r="G243" s="473"/>
      <c r="H243" s="473"/>
      <c r="I243" s="473"/>
      <c r="J243" s="622"/>
      <c r="K243" s="473"/>
      <c r="L243" s="473"/>
      <c r="M243" s="473"/>
      <c r="N243" s="473"/>
      <c r="O243" s="473"/>
      <c r="P243" s="473"/>
      <c r="Q243" s="473"/>
      <c r="R243" s="473"/>
      <c r="S243" s="473"/>
      <c r="T243" s="473"/>
      <c r="U243" s="473"/>
      <c r="V243" s="473"/>
      <c r="W243" s="473"/>
      <c r="X243" s="473"/>
      <c r="Y243" s="473"/>
      <c r="Z243" s="473"/>
    </row>
    <row r="244" spans="1:26" ht="20.25" customHeight="1" x14ac:dyDescent="0.75">
      <c r="A244" s="473"/>
      <c r="B244" s="473"/>
      <c r="C244" s="473"/>
      <c r="D244" s="473"/>
      <c r="E244" s="473"/>
      <c r="F244" s="473"/>
      <c r="G244" s="473"/>
      <c r="H244" s="473"/>
      <c r="I244" s="473"/>
      <c r="J244" s="622"/>
      <c r="K244" s="473"/>
      <c r="L244" s="473"/>
      <c r="M244" s="473"/>
      <c r="N244" s="473"/>
      <c r="O244" s="473"/>
      <c r="P244" s="473"/>
      <c r="Q244" s="473"/>
      <c r="R244" s="473"/>
      <c r="S244" s="473"/>
      <c r="T244" s="473"/>
      <c r="U244" s="473"/>
      <c r="V244" s="473"/>
      <c r="W244" s="473"/>
      <c r="X244" s="473"/>
      <c r="Y244" s="473"/>
      <c r="Z244" s="473"/>
    </row>
    <row r="245" spans="1:26" ht="20.25" customHeight="1" x14ac:dyDescent="0.75">
      <c r="A245" s="473"/>
      <c r="B245" s="473"/>
      <c r="C245" s="473"/>
      <c r="D245" s="473"/>
      <c r="E245" s="473"/>
      <c r="F245" s="473"/>
      <c r="G245" s="473"/>
      <c r="H245" s="473"/>
      <c r="I245" s="473"/>
      <c r="J245" s="622"/>
      <c r="K245" s="473"/>
      <c r="L245" s="473"/>
      <c r="M245" s="473"/>
      <c r="N245" s="473"/>
      <c r="O245" s="473"/>
      <c r="P245" s="473"/>
      <c r="Q245" s="473"/>
      <c r="R245" s="473"/>
      <c r="S245" s="473"/>
      <c r="T245" s="473"/>
      <c r="U245" s="473"/>
      <c r="V245" s="473"/>
      <c r="W245" s="473"/>
      <c r="X245" s="473"/>
      <c r="Y245" s="473"/>
      <c r="Z245" s="473"/>
    </row>
    <row r="246" spans="1:26" ht="20.25" customHeight="1" x14ac:dyDescent="0.75">
      <c r="A246" s="473"/>
      <c r="B246" s="473"/>
      <c r="C246" s="473"/>
      <c r="D246" s="473"/>
      <c r="E246" s="473"/>
      <c r="F246" s="473"/>
      <c r="G246" s="473"/>
      <c r="H246" s="473"/>
      <c r="I246" s="473"/>
      <c r="J246" s="622"/>
      <c r="K246" s="473"/>
      <c r="L246" s="473"/>
      <c r="M246" s="473"/>
      <c r="N246" s="473"/>
      <c r="O246" s="473"/>
      <c r="P246" s="473"/>
      <c r="Q246" s="473"/>
      <c r="R246" s="473"/>
      <c r="S246" s="473"/>
      <c r="T246" s="473"/>
      <c r="U246" s="473"/>
      <c r="V246" s="473"/>
      <c r="W246" s="473"/>
      <c r="X246" s="473"/>
      <c r="Y246" s="473"/>
      <c r="Z246" s="473"/>
    </row>
    <row r="247" spans="1:26" ht="20.25" customHeight="1" x14ac:dyDescent="0.75">
      <c r="A247" s="473"/>
      <c r="B247" s="473"/>
      <c r="C247" s="473"/>
      <c r="D247" s="473"/>
      <c r="E247" s="473"/>
      <c r="F247" s="473"/>
      <c r="G247" s="473"/>
      <c r="H247" s="473"/>
      <c r="I247" s="473"/>
      <c r="J247" s="622"/>
      <c r="K247" s="473"/>
      <c r="L247" s="473"/>
      <c r="M247" s="473"/>
      <c r="N247" s="473"/>
      <c r="O247" s="473"/>
      <c r="P247" s="473"/>
      <c r="Q247" s="473"/>
      <c r="R247" s="473"/>
      <c r="S247" s="473"/>
      <c r="T247" s="473"/>
      <c r="U247" s="473"/>
      <c r="V247" s="473"/>
      <c r="W247" s="473"/>
      <c r="X247" s="473"/>
      <c r="Y247" s="473"/>
      <c r="Z247" s="473"/>
    </row>
    <row r="248" spans="1:26" ht="20.25" customHeight="1" x14ac:dyDescent="0.75">
      <c r="A248" s="473"/>
      <c r="B248" s="473"/>
      <c r="C248" s="473"/>
      <c r="D248" s="473"/>
      <c r="E248" s="473"/>
      <c r="F248" s="473"/>
      <c r="G248" s="473"/>
      <c r="H248" s="473"/>
      <c r="I248" s="473"/>
      <c r="J248" s="622"/>
      <c r="K248" s="473"/>
      <c r="L248" s="473"/>
      <c r="M248" s="473"/>
      <c r="N248" s="473"/>
      <c r="O248" s="473"/>
      <c r="P248" s="473"/>
      <c r="Q248" s="473"/>
      <c r="R248" s="473"/>
      <c r="S248" s="473"/>
      <c r="T248" s="473"/>
      <c r="U248" s="473"/>
      <c r="V248" s="473"/>
      <c r="W248" s="473"/>
      <c r="X248" s="473"/>
      <c r="Y248" s="473"/>
      <c r="Z248" s="473"/>
    </row>
    <row r="249" spans="1:26" ht="20.25" customHeight="1" x14ac:dyDescent="0.75">
      <c r="A249" s="473"/>
      <c r="B249" s="473"/>
      <c r="C249" s="473"/>
      <c r="D249" s="473"/>
      <c r="E249" s="473"/>
      <c r="F249" s="473"/>
      <c r="G249" s="473"/>
      <c r="H249" s="473"/>
      <c r="I249" s="473"/>
      <c r="J249" s="622"/>
      <c r="K249" s="473"/>
      <c r="L249" s="473"/>
      <c r="M249" s="473"/>
      <c r="N249" s="473"/>
      <c r="O249" s="473"/>
      <c r="P249" s="473"/>
      <c r="Q249" s="473"/>
      <c r="R249" s="473"/>
      <c r="S249" s="473"/>
      <c r="T249" s="473"/>
      <c r="U249" s="473"/>
      <c r="V249" s="473"/>
      <c r="W249" s="473"/>
      <c r="X249" s="473"/>
      <c r="Y249" s="473"/>
      <c r="Z249" s="473"/>
    </row>
    <row r="250" spans="1:26" ht="20.25" customHeight="1" x14ac:dyDescent="0.75">
      <c r="A250" s="473"/>
      <c r="B250" s="473"/>
      <c r="C250" s="473"/>
      <c r="D250" s="473"/>
      <c r="E250" s="473"/>
      <c r="F250" s="473"/>
      <c r="G250" s="473"/>
      <c r="H250" s="473"/>
      <c r="I250" s="473"/>
      <c r="J250" s="622"/>
      <c r="K250" s="473"/>
      <c r="L250" s="473"/>
      <c r="M250" s="473"/>
      <c r="N250" s="473"/>
      <c r="O250" s="473"/>
      <c r="P250" s="473"/>
      <c r="Q250" s="473"/>
      <c r="R250" s="473"/>
      <c r="S250" s="473"/>
      <c r="T250" s="473"/>
      <c r="U250" s="473"/>
      <c r="V250" s="473"/>
      <c r="W250" s="473"/>
      <c r="X250" s="473"/>
      <c r="Y250" s="473"/>
      <c r="Z250" s="473"/>
    </row>
    <row r="251" spans="1:26" ht="20.25" customHeight="1" x14ac:dyDescent="0.75">
      <c r="A251" s="473"/>
      <c r="B251" s="473"/>
      <c r="C251" s="473"/>
      <c r="D251" s="473"/>
      <c r="E251" s="473"/>
      <c r="F251" s="473"/>
      <c r="G251" s="473"/>
      <c r="H251" s="473"/>
      <c r="I251" s="473"/>
      <c r="J251" s="622"/>
      <c r="K251" s="473"/>
      <c r="L251" s="473"/>
      <c r="M251" s="473"/>
      <c r="N251" s="473"/>
      <c r="O251" s="473"/>
      <c r="P251" s="473"/>
      <c r="Q251" s="473"/>
      <c r="R251" s="473"/>
      <c r="S251" s="473"/>
      <c r="T251" s="473"/>
      <c r="U251" s="473"/>
      <c r="V251" s="473"/>
      <c r="W251" s="473"/>
      <c r="X251" s="473"/>
      <c r="Y251" s="473"/>
      <c r="Z251" s="473"/>
    </row>
    <row r="252" spans="1:26" ht="20.25" customHeight="1" x14ac:dyDescent="0.75">
      <c r="A252" s="473"/>
      <c r="B252" s="473"/>
      <c r="C252" s="473"/>
      <c r="D252" s="473"/>
      <c r="E252" s="473"/>
      <c r="F252" s="473"/>
      <c r="G252" s="473"/>
      <c r="H252" s="473"/>
      <c r="I252" s="473"/>
      <c r="J252" s="622"/>
      <c r="K252" s="473"/>
      <c r="L252" s="473"/>
      <c r="M252" s="473"/>
      <c r="N252" s="473"/>
      <c r="O252" s="473"/>
      <c r="P252" s="473"/>
      <c r="Q252" s="473"/>
      <c r="R252" s="473"/>
      <c r="S252" s="473"/>
      <c r="T252" s="473"/>
      <c r="U252" s="473"/>
      <c r="V252" s="473"/>
      <c r="W252" s="473"/>
      <c r="X252" s="473"/>
      <c r="Y252" s="473"/>
      <c r="Z252" s="473"/>
    </row>
    <row r="253" spans="1:26" ht="20.25" customHeight="1" x14ac:dyDescent="0.75">
      <c r="A253" s="473"/>
      <c r="B253" s="473"/>
      <c r="C253" s="473"/>
      <c r="D253" s="473"/>
      <c r="E253" s="473"/>
      <c r="F253" s="473"/>
      <c r="G253" s="473"/>
      <c r="H253" s="473"/>
      <c r="I253" s="473"/>
      <c r="J253" s="622"/>
      <c r="K253" s="473"/>
      <c r="L253" s="473"/>
      <c r="M253" s="473"/>
      <c r="N253" s="473"/>
      <c r="O253" s="473"/>
      <c r="P253" s="473"/>
      <c r="Q253" s="473"/>
      <c r="R253" s="473"/>
      <c r="S253" s="473"/>
      <c r="T253" s="473"/>
      <c r="U253" s="473"/>
      <c r="V253" s="473"/>
      <c r="W253" s="473"/>
      <c r="X253" s="473"/>
      <c r="Y253" s="473"/>
      <c r="Z253" s="473"/>
    </row>
    <row r="254" spans="1:26" ht="20.25" customHeight="1" x14ac:dyDescent="0.75">
      <c r="A254" s="473"/>
      <c r="B254" s="473"/>
      <c r="C254" s="473"/>
      <c r="D254" s="473"/>
      <c r="E254" s="473"/>
      <c r="F254" s="473"/>
      <c r="G254" s="473"/>
      <c r="H254" s="473"/>
      <c r="I254" s="473"/>
      <c r="J254" s="622"/>
      <c r="K254" s="473"/>
      <c r="L254" s="473"/>
      <c r="M254" s="473"/>
      <c r="N254" s="473"/>
      <c r="O254" s="473"/>
      <c r="P254" s="473"/>
      <c r="Q254" s="473"/>
      <c r="R254" s="473"/>
      <c r="S254" s="473"/>
      <c r="T254" s="473"/>
      <c r="U254" s="473"/>
      <c r="V254" s="473"/>
      <c r="W254" s="473"/>
      <c r="X254" s="473"/>
      <c r="Y254" s="473"/>
      <c r="Z254" s="473"/>
    </row>
    <row r="255" spans="1:26" ht="20.25" customHeight="1" x14ac:dyDescent="0.75">
      <c r="A255" s="473"/>
      <c r="B255" s="473"/>
      <c r="C255" s="473"/>
      <c r="D255" s="473"/>
      <c r="E255" s="473"/>
      <c r="F255" s="473"/>
      <c r="G255" s="473"/>
      <c r="H255" s="473"/>
      <c r="I255" s="473"/>
      <c r="J255" s="622"/>
      <c r="K255" s="473"/>
      <c r="L255" s="473"/>
      <c r="M255" s="473"/>
      <c r="N255" s="473"/>
      <c r="O255" s="473"/>
      <c r="P255" s="473"/>
      <c r="Q255" s="473"/>
      <c r="R255" s="473"/>
      <c r="S255" s="473"/>
      <c r="T255" s="473"/>
      <c r="U255" s="473"/>
      <c r="V255" s="473"/>
      <c r="W255" s="473"/>
      <c r="X255" s="473"/>
      <c r="Y255" s="473"/>
      <c r="Z255" s="473"/>
    </row>
    <row r="256" spans="1:26" ht="20.25" customHeight="1" x14ac:dyDescent="0.75">
      <c r="A256" s="473"/>
      <c r="B256" s="473"/>
      <c r="C256" s="473"/>
      <c r="D256" s="473"/>
      <c r="E256" s="473"/>
      <c r="F256" s="473"/>
      <c r="G256" s="473"/>
      <c r="H256" s="473"/>
      <c r="I256" s="473"/>
      <c r="J256" s="622"/>
      <c r="K256" s="473"/>
      <c r="L256" s="473"/>
      <c r="M256" s="473"/>
      <c r="N256" s="473"/>
      <c r="O256" s="473"/>
      <c r="P256" s="473"/>
      <c r="Q256" s="473"/>
      <c r="R256" s="473"/>
      <c r="S256" s="473"/>
      <c r="T256" s="473"/>
      <c r="U256" s="473"/>
      <c r="V256" s="473"/>
      <c r="W256" s="473"/>
      <c r="X256" s="473"/>
      <c r="Y256" s="473"/>
      <c r="Z256" s="473"/>
    </row>
    <row r="257" spans="1:26" ht="20.25" customHeight="1" x14ac:dyDescent="0.75">
      <c r="A257" s="473"/>
      <c r="B257" s="473"/>
      <c r="C257" s="473"/>
      <c r="D257" s="473"/>
      <c r="E257" s="473"/>
      <c r="F257" s="473"/>
      <c r="G257" s="473"/>
      <c r="H257" s="473"/>
      <c r="I257" s="473"/>
      <c r="J257" s="622"/>
      <c r="K257" s="473"/>
      <c r="L257" s="473"/>
      <c r="M257" s="473"/>
      <c r="N257" s="473"/>
      <c r="O257" s="473"/>
      <c r="P257" s="473"/>
      <c r="Q257" s="473"/>
      <c r="R257" s="473"/>
      <c r="S257" s="473"/>
      <c r="T257" s="473"/>
      <c r="U257" s="473"/>
      <c r="V257" s="473"/>
      <c r="W257" s="473"/>
      <c r="X257" s="473"/>
      <c r="Y257" s="473"/>
      <c r="Z257" s="473"/>
    </row>
    <row r="258" spans="1:26" ht="20.25" customHeight="1" x14ac:dyDescent="0.75">
      <c r="A258" s="473"/>
      <c r="B258" s="473"/>
      <c r="C258" s="473"/>
      <c r="D258" s="473"/>
      <c r="E258" s="473"/>
      <c r="F258" s="473"/>
      <c r="G258" s="473"/>
      <c r="H258" s="473"/>
      <c r="I258" s="473"/>
      <c r="J258" s="622"/>
      <c r="K258" s="473"/>
      <c r="L258" s="473"/>
      <c r="M258" s="473"/>
      <c r="N258" s="473"/>
      <c r="O258" s="473"/>
      <c r="P258" s="473"/>
      <c r="Q258" s="473"/>
      <c r="R258" s="473"/>
      <c r="S258" s="473"/>
      <c r="T258" s="473"/>
      <c r="U258" s="473"/>
      <c r="V258" s="473"/>
      <c r="W258" s="473"/>
      <c r="X258" s="473"/>
      <c r="Y258" s="473"/>
      <c r="Z258" s="473"/>
    </row>
    <row r="259" spans="1:26" ht="20.25" customHeight="1" x14ac:dyDescent="0.75">
      <c r="A259" s="473"/>
      <c r="B259" s="473"/>
      <c r="C259" s="473"/>
      <c r="D259" s="473"/>
      <c r="E259" s="473"/>
      <c r="F259" s="473"/>
      <c r="G259" s="473"/>
      <c r="H259" s="473"/>
      <c r="I259" s="473"/>
      <c r="J259" s="622"/>
      <c r="K259" s="473"/>
      <c r="L259" s="473"/>
      <c r="M259" s="473"/>
      <c r="N259" s="473"/>
      <c r="O259" s="473"/>
      <c r="P259" s="473"/>
      <c r="Q259" s="473"/>
      <c r="R259" s="473"/>
      <c r="S259" s="473"/>
      <c r="T259" s="473"/>
      <c r="U259" s="473"/>
      <c r="V259" s="473"/>
      <c r="W259" s="473"/>
      <c r="X259" s="473"/>
      <c r="Y259" s="473"/>
      <c r="Z259" s="473"/>
    </row>
    <row r="260" spans="1:26" ht="20.25" customHeight="1" x14ac:dyDescent="0.75">
      <c r="A260" s="473"/>
      <c r="B260" s="473"/>
      <c r="C260" s="473"/>
      <c r="D260" s="473"/>
      <c r="E260" s="473"/>
      <c r="F260" s="473"/>
      <c r="G260" s="473"/>
      <c r="H260" s="473"/>
      <c r="I260" s="473"/>
      <c r="J260" s="622"/>
      <c r="K260" s="473"/>
      <c r="L260" s="473"/>
      <c r="M260" s="473"/>
      <c r="N260" s="473"/>
      <c r="O260" s="473"/>
      <c r="P260" s="473"/>
      <c r="Q260" s="473"/>
      <c r="R260" s="473"/>
      <c r="S260" s="473"/>
      <c r="T260" s="473"/>
      <c r="U260" s="473"/>
      <c r="V260" s="473"/>
      <c r="W260" s="473"/>
      <c r="X260" s="473"/>
      <c r="Y260" s="473"/>
      <c r="Z260" s="473"/>
    </row>
    <row r="261" spans="1:26" ht="20.25" customHeight="1" x14ac:dyDescent="0.75">
      <c r="A261" s="473"/>
      <c r="B261" s="473"/>
      <c r="C261" s="473"/>
      <c r="D261" s="473"/>
      <c r="E261" s="473"/>
      <c r="F261" s="473"/>
      <c r="G261" s="473"/>
      <c r="H261" s="473"/>
      <c r="I261" s="473"/>
      <c r="J261" s="622"/>
      <c r="K261" s="473"/>
      <c r="L261" s="473"/>
      <c r="M261" s="473"/>
      <c r="N261" s="473"/>
      <c r="O261" s="473"/>
      <c r="P261" s="473"/>
      <c r="Q261" s="473"/>
      <c r="R261" s="473"/>
      <c r="S261" s="473"/>
      <c r="T261" s="473"/>
      <c r="U261" s="473"/>
      <c r="V261" s="473"/>
      <c r="W261" s="473"/>
      <c r="X261" s="473"/>
      <c r="Y261" s="473"/>
      <c r="Z261" s="473"/>
    </row>
    <row r="262" spans="1:26" ht="20.25" customHeight="1" x14ac:dyDescent="0.75">
      <c r="A262" s="473"/>
      <c r="B262" s="473"/>
      <c r="C262" s="473"/>
      <c r="D262" s="473"/>
      <c r="E262" s="473"/>
      <c r="F262" s="473"/>
      <c r="G262" s="473"/>
      <c r="H262" s="473"/>
      <c r="I262" s="473"/>
      <c r="J262" s="622"/>
      <c r="K262" s="473"/>
      <c r="L262" s="473"/>
      <c r="M262" s="473"/>
      <c r="N262" s="473"/>
      <c r="O262" s="473"/>
      <c r="P262" s="473"/>
      <c r="Q262" s="473"/>
      <c r="R262" s="473"/>
      <c r="S262" s="473"/>
      <c r="T262" s="473"/>
      <c r="U262" s="473"/>
      <c r="V262" s="473"/>
      <c r="W262" s="473"/>
      <c r="X262" s="473"/>
      <c r="Y262" s="473"/>
      <c r="Z262" s="473"/>
    </row>
    <row r="263" spans="1:26" ht="20.25" customHeight="1" x14ac:dyDescent="0.75">
      <c r="A263" s="473"/>
      <c r="B263" s="473"/>
      <c r="C263" s="473"/>
      <c r="D263" s="473"/>
      <c r="E263" s="473"/>
      <c r="F263" s="473"/>
      <c r="G263" s="473"/>
      <c r="H263" s="473"/>
      <c r="I263" s="473"/>
      <c r="J263" s="622"/>
      <c r="K263" s="473"/>
      <c r="L263" s="473"/>
      <c r="M263" s="473"/>
      <c r="N263" s="473"/>
      <c r="O263" s="473"/>
      <c r="P263" s="473"/>
      <c r="Q263" s="473"/>
      <c r="R263" s="473"/>
      <c r="S263" s="473"/>
      <c r="T263" s="473"/>
      <c r="U263" s="473"/>
      <c r="V263" s="473"/>
      <c r="W263" s="473"/>
      <c r="X263" s="473"/>
      <c r="Y263" s="473"/>
      <c r="Z263" s="473"/>
    </row>
    <row r="264" spans="1:26" ht="20.25" customHeight="1" x14ac:dyDescent="0.75">
      <c r="A264" s="473"/>
      <c r="B264" s="473"/>
      <c r="C264" s="473"/>
      <c r="D264" s="473"/>
      <c r="E264" s="473"/>
      <c r="F264" s="473"/>
      <c r="G264" s="473"/>
      <c r="H264" s="473"/>
      <c r="I264" s="473"/>
      <c r="J264" s="622"/>
      <c r="K264" s="473"/>
      <c r="L264" s="473"/>
      <c r="M264" s="473"/>
      <c r="N264" s="473"/>
      <c r="O264" s="473"/>
      <c r="P264" s="473"/>
      <c r="Q264" s="473"/>
      <c r="R264" s="473"/>
      <c r="S264" s="473"/>
      <c r="T264" s="473"/>
      <c r="U264" s="473"/>
      <c r="V264" s="473"/>
      <c r="W264" s="473"/>
      <c r="X264" s="473"/>
      <c r="Y264" s="473"/>
      <c r="Z264" s="473"/>
    </row>
    <row r="265" spans="1:26" ht="20.25" customHeight="1" x14ac:dyDescent="0.75">
      <c r="A265" s="473"/>
      <c r="B265" s="473"/>
      <c r="C265" s="473"/>
      <c r="D265" s="473"/>
      <c r="E265" s="473"/>
      <c r="F265" s="473"/>
      <c r="G265" s="473"/>
      <c r="H265" s="473"/>
      <c r="I265" s="473"/>
      <c r="J265" s="622"/>
      <c r="K265" s="473"/>
      <c r="L265" s="473"/>
      <c r="M265" s="473"/>
      <c r="N265" s="473"/>
      <c r="O265" s="473"/>
      <c r="P265" s="473"/>
      <c r="Q265" s="473"/>
      <c r="R265" s="473"/>
      <c r="S265" s="473"/>
      <c r="T265" s="473"/>
      <c r="U265" s="473"/>
      <c r="V265" s="473"/>
      <c r="W265" s="473"/>
      <c r="X265" s="473"/>
      <c r="Y265" s="473"/>
      <c r="Z265" s="473"/>
    </row>
    <row r="266" spans="1:26" ht="20.25" customHeight="1" x14ac:dyDescent="0.75">
      <c r="A266" s="473"/>
      <c r="B266" s="473"/>
      <c r="C266" s="473"/>
      <c r="D266" s="473"/>
      <c r="E266" s="473"/>
      <c r="F266" s="473"/>
      <c r="G266" s="473"/>
      <c r="H266" s="473"/>
      <c r="I266" s="473"/>
      <c r="J266" s="622"/>
      <c r="K266" s="473"/>
      <c r="L266" s="473"/>
      <c r="M266" s="473"/>
      <c r="N266" s="473"/>
      <c r="O266" s="473"/>
      <c r="P266" s="473"/>
      <c r="Q266" s="473"/>
      <c r="R266" s="473"/>
      <c r="S266" s="473"/>
      <c r="T266" s="473"/>
      <c r="U266" s="473"/>
      <c r="V266" s="473"/>
      <c r="W266" s="473"/>
      <c r="X266" s="473"/>
      <c r="Y266" s="473"/>
      <c r="Z266" s="473"/>
    </row>
    <row r="267" spans="1:26" ht="20.25" customHeight="1" x14ac:dyDescent="0.75">
      <c r="A267" s="473"/>
      <c r="B267" s="473"/>
      <c r="C267" s="473"/>
      <c r="D267" s="473"/>
      <c r="E267" s="473"/>
      <c r="F267" s="473"/>
      <c r="G267" s="473"/>
      <c r="H267" s="473"/>
      <c r="I267" s="473"/>
      <c r="J267" s="622"/>
      <c r="K267" s="473"/>
      <c r="L267" s="473"/>
      <c r="M267" s="473"/>
      <c r="N267" s="473"/>
      <c r="O267" s="473"/>
      <c r="P267" s="473"/>
      <c r="Q267" s="473"/>
      <c r="R267" s="473"/>
      <c r="S267" s="473"/>
      <c r="T267" s="473"/>
      <c r="U267" s="473"/>
      <c r="V267" s="473"/>
      <c r="W267" s="473"/>
      <c r="X267" s="473"/>
      <c r="Y267" s="473"/>
      <c r="Z267" s="473"/>
    </row>
    <row r="268" spans="1:26" ht="20.25" customHeight="1" x14ac:dyDescent="0.75">
      <c r="A268" s="473"/>
      <c r="B268" s="473"/>
      <c r="C268" s="473"/>
      <c r="D268" s="473"/>
      <c r="E268" s="473"/>
      <c r="F268" s="473"/>
      <c r="G268" s="473"/>
      <c r="H268" s="473"/>
      <c r="I268" s="473"/>
      <c r="J268" s="622"/>
      <c r="K268" s="473"/>
      <c r="L268" s="473"/>
      <c r="M268" s="473"/>
      <c r="N268" s="473"/>
      <c r="O268" s="473"/>
      <c r="P268" s="473"/>
      <c r="Q268" s="473"/>
      <c r="R268" s="473"/>
      <c r="S268" s="473"/>
      <c r="T268" s="473"/>
      <c r="U268" s="473"/>
      <c r="V268" s="473"/>
      <c r="W268" s="473"/>
      <c r="X268" s="473"/>
      <c r="Y268" s="473"/>
      <c r="Z268" s="473"/>
    </row>
    <row r="269" spans="1:26" ht="20.25" customHeight="1" x14ac:dyDescent="0.75">
      <c r="A269" s="473"/>
      <c r="B269" s="473"/>
      <c r="C269" s="473"/>
      <c r="D269" s="473"/>
      <c r="E269" s="473"/>
      <c r="F269" s="473"/>
      <c r="G269" s="473"/>
      <c r="H269" s="473"/>
      <c r="I269" s="473"/>
      <c r="J269" s="622"/>
      <c r="K269" s="473"/>
      <c r="L269" s="473"/>
      <c r="M269" s="473"/>
      <c r="N269" s="473"/>
      <c r="O269" s="473"/>
      <c r="P269" s="473"/>
      <c r="Q269" s="473"/>
      <c r="R269" s="473"/>
      <c r="S269" s="473"/>
      <c r="T269" s="473"/>
      <c r="U269" s="473"/>
      <c r="V269" s="473"/>
      <c r="W269" s="473"/>
      <c r="X269" s="473"/>
      <c r="Y269" s="473"/>
      <c r="Z269" s="473"/>
    </row>
    <row r="270" spans="1:26" ht="20.25" customHeight="1" x14ac:dyDescent="0.75">
      <c r="A270" s="473"/>
      <c r="B270" s="473"/>
      <c r="C270" s="473"/>
      <c r="D270" s="473"/>
      <c r="E270" s="473"/>
      <c r="F270" s="473"/>
      <c r="G270" s="473"/>
      <c r="H270" s="473"/>
      <c r="I270" s="473"/>
      <c r="J270" s="622"/>
      <c r="K270" s="473"/>
      <c r="L270" s="473"/>
      <c r="M270" s="473"/>
      <c r="N270" s="473"/>
      <c r="O270" s="473"/>
      <c r="P270" s="473"/>
      <c r="Q270" s="473"/>
      <c r="R270" s="473"/>
      <c r="S270" s="473"/>
      <c r="T270" s="473"/>
      <c r="U270" s="473"/>
      <c r="V270" s="473"/>
      <c r="W270" s="473"/>
      <c r="X270" s="473"/>
      <c r="Y270" s="473"/>
      <c r="Z270" s="473"/>
    </row>
    <row r="271" spans="1:26" ht="20.25" customHeight="1" x14ac:dyDescent="0.75">
      <c r="A271" s="473"/>
      <c r="B271" s="473"/>
      <c r="C271" s="473"/>
      <c r="D271" s="473"/>
      <c r="E271" s="473"/>
      <c r="F271" s="473"/>
      <c r="G271" s="473"/>
      <c r="H271" s="473"/>
      <c r="I271" s="473"/>
      <c r="J271" s="622"/>
      <c r="K271" s="473"/>
      <c r="L271" s="473"/>
      <c r="M271" s="473"/>
      <c r="N271" s="473"/>
      <c r="O271" s="473"/>
      <c r="P271" s="473"/>
      <c r="Q271" s="473"/>
      <c r="R271" s="473"/>
      <c r="S271" s="473"/>
      <c r="T271" s="473"/>
      <c r="U271" s="473"/>
      <c r="V271" s="473"/>
      <c r="W271" s="473"/>
      <c r="X271" s="473"/>
      <c r="Y271" s="473"/>
      <c r="Z271" s="473"/>
    </row>
    <row r="272" spans="1:26" ht="20.25" customHeight="1" x14ac:dyDescent="0.75">
      <c r="A272" s="473"/>
      <c r="B272" s="473"/>
      <c r="C272" s="473"/>
      <c r="D272" s="473"/>
      <c r="E272" s="473"/>
      <c r="F272" s="473"/>
      <c r="G272" s="473"/>
      <c r="H272" s="473"/>
      <c r="I272" s="473"/>
      <c r="J272" s="622"/>
      <c r="K272" s="473"/>
      <c r="L272" s="473"/>
      <c r="M272" s="473"/>
      <c r="N272" s="473"/>
      <c r="O272" s="473"/>
      <c r="P272" s="473"/>
      <c r="Q272" s="473"/>
      <c r="R272" s="473"/>
      <c r="S272" s="473"/>
      <c r="T272" s="473"/>
      <c r="U272" s="473"/>
      <c r="V272" s="473"/>
      <c r="W272" s="473"/>
      <c r="X272" s="473"/>
      <c r="Y272" s="473"/>
      <c r="Z272" s="473"/>
    </row>
    <row r="273" spans="1:26" ht="20.25" customHeight="1" x14ac:dyDescent="0.75">
      <c r="A273" s="473"/>
      <c r="B273" s="473"/>
      <c r="C273" s="473"/>
      <c r="D273" s="473"/>
      <c r="E273" s="473"/>
      <c r="F273" s="473"/>
      <c r="G273" s="473"/>
      <c r="H273" s="473"/>
      <c r="I273" s="473"/>
      <c r="J273" s="622"/>
      <c r="K273" s="473"/>
      <c r="L273" s="473"/>
      <c r="M273" s="473"/>
      <c r="N273" s="473"/>
      <c r="O273" s="473"/>
      <c r="P273" s="473"/>
      <c r="Q273" s="473"/>
      <c r="R273" s="473"/>
      <c r="S273" s="473"/>
      <c r="T273" s="473"/>
      <c r="U273" s="473"/>
      <c r="V273" s="473"/>
      <c r="W273" s="473"/>
      <c r="X273" s="473"/>
      <c r="Y273" s="473"/>
      <c r="Z273" s="473"/>
    </row>
    <row r="274" spans="1:26" ht="20.25" customHeight="1" x14ac:dyDescent="0.75">
      <c r="A274" s="473"/>
      <c r="B274" s="473"/>
      <c r="C274" s="473"/>
      <c r="D274" s="473"/>
      <c r="E274" s="473"/>
      <c r="F274" s="473"/>
      <c r="G274" s="473"/>
      <c r="H274" s="473"/>
      <c r="I274" s="473"/>
      <c r="J274" s="622"/>
      <c r="K274" s="473"/>
      <c r="L274" s="473"/>
      <c r="M274" s="473"/>
      <c r="N274" s="473"/>
      <c r="O274" s="473"/>
      <c r="P274" s="473"/>
      <c r="Q274" s="473"/>
      <c r="R274" s="473"/>
      <c r="S274" s="473"/>
      <c r="T274" s="473"/>
      <c r="U274" s="473"/>
      <c r="V274" s="473"/>
      <c r="W274" s="473"/>
      <c r="X274" s="473"/>
      <c r="Y274" s="473"/>
      <c r="Z274" s="473"/>
    </row>
    <row r="275" spans="1:26" ht="20.25" customHeight="1" x14ac:dyDescent="0.75">
      <c r="A275" s="473"/>
      <c r="B275" s="473"/>
      <c r="C275" s="473"/>
      <c r="D275" s="473"/>
      <c r="E275" s="473"/>
      <c r="F275" s="473"/>
      <c r="G275" s="473"/>
      <c r="H275" s="473"/>
      <c r="I275" s="473"/>
      <c r="J275" s="622"/>
      <c r="K275" s="473"/>
      <c r="L275" s="473"/>
      <c r="M275" s="473"/>
      <c r="N275" s="473"/>
      <c r="O275" s="473"/>
      <c r="P275" s="473"/>
      <c r="Q275" s="473"/>
      <c r="R275" s="473"/>
      <c r="S275" s="473"/>
      <c r="T275" s="473"/>
      <c r="U275" s="473"/>
      <c r="V275" s="473"/>
      <c r="W275" s="473"/>
      <c r="X275" s="473"/>
      <c r="Y275" s="473"/>
      <c r="Z275" s="473"/>
    </row>
    <row r="276" spans="1:26" ht="20.25" customHeight="1" x14ac:dyDescent="0.75">
      <c r="A276" s="473"/>
      <c r="B276" s="473"/>
      <c r="C276" s="473"/>
      <c r="D276" s="473"/>
      <c r="E276" s="473"/>
      <c r="F276" s="473"/>
      <c r="G276" s="473"/>
      <c r="H276" s="473"/>
      <c r="I276" s="473"/>
      <c r="J276" s="622"/>
      <c r="K276" s="473"/>
      <c r="L276" s="473"/>
      <c r="M276" s="473"/>
      <c r="N276" s="473"/>
      <c r="O276" s="473"/>
      <c r="P276" s="473"/>
      <c r="Q276" s="473"/>
      <c r="R276" s="473"/>
      <c r="S276" s="473"/>
      <c r="T276" s="473"/>
      <c r="U276" s="473"/>
      <c r="V276" s="473"/>
      <c r="W276" s="473"/>
      <c r="X276" s="473"/>
      <c r="Y276" s="473"/>
      <c r="Z276" s="473"/>
    </row>
    <row r="277" spans="1:26" ht="20.25" customHeight="1" x14ac:dyDescent="0.75">
      <c r="A277" s="473"/>
      <c r="B277" s="473"/>
      <c r="C277" s="473"/>
      <c r="D277" s="473"/>
      <c r="E277" s="473"/>
      <c r="F277" s="473"/>
      <c r="G277" s="473"/>
      <c r="H277" s="473"/>
      <c r="I277" s="473"/>
      <c r="J277" s="622"/>
      <c r="K277" s="473"/>
      <c r="L277" s="473"/>
      <c r="M277" s="473"/>
      <c r="N277" s="473"/>
      <c r="O277" s="473"/>
      <c r="P277" s="473"/>
      <c r="Q277" s="473"/>
      <c r="R277" s="473"/>
      <c r="S277" s="473"/>
      <c r="T277" s="473"/>
      <c r="U277" s="473"/>
      <c r="V277" s="473"/>
      <c r="W277" s="473"/>
      <c r="X277" s="473"/>
      <c r="Y277" s="473"/>
      <c r="Z277" s="473"/>
    </row>
    <row r="278" spans="1:26" ht="20.25" customHeight="1" x14ac:dyDescent="0.75">
      <c r="A278" s="473"/>
      <c r="B278" s="473"/>
      <c r="C278" s="473"/>
      <c r="D278" s="473"/>
      <c r="E278" s="473"/>
      <c r="F278" s="473"/>
      <c r="G278" s="473"/>
      <c r="H278" s="473"/>
      <c r="I278" s="473"/>
      <c r="J278" s="622"/>
      <c r="K278" s="473"/>
      <c r="L278" s="473"/>
      <c r="M278" s="473"/>
      <c r="N278" s="473"/>
      <c r="O278" s="473"/>
      <c r="P278" s="473"/>
      <c r="Q278" s="473"/>
      <c r="R278" s="473"/>
      <c r="S278" s="473"/>
      <c r="T278" s="473"/>
      <c r="U278" s="473"/>
      <c r="V278" s="473"/>
      <c r="W278" s="473"/>
      <c r="X278" s="473"/>
      <c r="Y278" s="473"/>
      <c r="Z278" s="473"/>
    </row>
    <row r="279" spans="1:26" ht="20.25" customHeight="1" x14ac:dyDescent="0.75">
      <c r="A279" s="473"/>
      <c r="B279" s="473"/>
      <c r="C279" s="473"/>
      <c r="D279" s="473"/>
      <c r="E279" s="473"/>
      <c r="F279" s="473"/>
      <c r="G279" s="473"/>
      <c r="H279" s="473"/>
      <c r="I279" s="473"/>
      <c r="J279" s="622"/>
      <c r="K279" s="473"/>
      <c r="L279" s="473"/>
      <c r="M279" s="473"/>
      <c r="N279" s="473"/>
      <c r="O279" s="473"/>
      <c r="P279" s="473"/>
      <c r="Q279" s="473"/>
      <c r="R279" s="473"/>
      <c r="S279" s="473"/>
      <c r="T279" s="473"/>
      <c r="U279" s="473"/>
      <c r="V279" s="473"/>
      <c r="W279" s="473"/>
      <c r="X279" s="473"/>
      <c r="Y279" s="473"/>
      <c r="Z279" s="473"/>
    </row>
    <row r="280" spans="1:26" ht="20.25" customHeight="1" x14ac:dyDescent="0.75">
      <c r="A280" s="473"/>
      <c r="B280" s="473"/>
      <c r="C280" s="473"/>
      <c r="D280" s="473"/>
      <c r="E280" s="473"/>
      <c r="F280" s="473"/>
      <c r="G280" s="473"/>
      <c r="H280" s="473"/>
      <c r="I280" s="473"/>
      <c r="J280" s="622"/>
      <c r="K280" s="473"/>
      <c r="L280" s="473"/>
      <c r="M280" s="473"/>
      <c r="N280" s="473"/>
      <c r="O280" s="473"/>
      <c r="P280" s="473"/>
      <c r="Q280" s="473"/>
      <c r="R280" s="473"/>
      <c r="S280" s="473"/>
      <c r="T280" s="473"/>
      <c r="U280" s="473"/>
      <c r="V280" s="473"/>
      <c r="W280" s="473"/>
      <c r="X280" s="473"/>
      <c r="Y280" s="473"/>
      <c r="Z280" s="473"/>
    </row>
    <row r="281" spans="1:26" ht="20.25" customHeight="1" x14ac:dyDescent="0.75">
      <c r="A281" s="473"/>
      <c r="B281" s="473"/>
      <c r="C281" s="473"/>
      <c r="D281" s="473"/>
      <c r="E281" s="473"/>
      <c r="F281" s="473"/>
      <c r="G281" s="473"/>
      <c r="H281" s="473"/>
      <c r="I281" s="473"/>
      <c r="J281" s="622"/>
      <c r="K281" s="473"/>
      <c r="L281" s="473"/>
      <c r="M281" s="473"/>
      <c r="N281" s="473"/>
      <c r="O281" s="473"/>
      <c r="P281" s="473"/>
      <c r="Q281" s="473"/>
      <c r="R281" s="473"/>
      <c r="S281" s="473"/>
      <c r="T281" s="473"/>
      <c r="U281" s="473"/>
      <c r="V281" s="473"/>
      <c r="W281" s="473"/>
      <c r="X281" s="473"/>
      <c r="Y281" s="473"/>
      <c r="Z281" s="473"/>
    </row>
    <row r="282" spans="1:26" ht="20.25" customHeight="1" x14ac:dyDescent="0.75">
      <c r="A282" s="473"/>
      <c r="B282" s="473"/>
      <c r="C282" s="473"/>
      <c r="D282" s="473"/>
      <c r="E282" s="473"/>
      <c r="F282" s="473"/>
      <c r="G282" s="473"/>
      <c r="H282" s="473"/>
      <c r="I282" s="473"/>
      <c r="J282" s="622"/>
      <c r="K282" s="473"/>
      <c r="L282" s="473"/>
      <c r="M282" s="473"/>
      <c r="N282" s="473"/>
      <c r="O282" s="473"/>
      <c r="P282" s="473"/>
      <c r="Q282" s="473"/>
      <c r="R282" s="473"/>
      <c r="S282" s="473"/>
      <c r="T282" s="473"/>
      <c r="U282" s="473"/>
      <c r="V282" s="473"/>
      <c r="W282" s="473"/>
      <c r="X282" s="473"/>
      <c r="Y282" s="473"/>
      <c r="Z282" s="473"/>
    </row>
    <row r="283" spans="1:26" ht="20.25" customHeight="1" x14ac:dyDescent="0.75">
      <c r="A283" s="473"/>
      <c r="B283" s="473"/>
      <c r="C283" s="473"/>
      <c r="D283" s="473"/>
      <c r="E283" s="473"/>
      <c r="F283" s="473"/>
      <c r="G283" s="473"/>
      <c r="H283" s="473"/>
      <c r="I283" s="473"/>
      <c r="J283" s="622"/>
      <c r="K283" s="473"/>
      <c r="L283" s="473"/>
      <c r="M283" s="473"/>
      <c r="N283" s="473"/>
      <c r="O283" s="473"/>
      <c r="P283" s="473"/>
      <c r="Q283" s="473"/>
      <c r="R283" s="473"/>
      <c r="S283" s="473"/>
      <c r="T283" s="473"/>
      <c r="U283" s="473"/>
      <c r="V283" s="473"/>
      <c r="W283" s="473"/>
      <c r="X283" s="473"/>
      <c r="Y283" s="473"/>
      <c r="Z283" s="473"/>
    </row>
    <row r="284" spans="1:26" ht="20.25" customHeight="1" x14ac:dyDescent="0.75">
      <c r="A284" s="473"/>
      <c r="B284" s="473"/>
      <c r="C284" s="473"/>
      <c r="D284" s="473"/>
      <c r="E284" s="473"/>
      <c r="F284" s="473"/>
      <c r="G284" s="473"/>
      <c r="H284" s="473"/>
      <c r="I284" s="473"/>
      <c r="J284" s="622"/>
      <c r="K284" s="473"/>
      <c r="L284" s="473"/>
      <c r="M284" s="473"/>
      <c r="N284" s="473"/>
      <c r="O284" s="473"/>
      <c r="P284" s="473"/>
      <c r="Q284" s="473"/>
      <c r="R284" s="473"/>
      <c r="S284" s="473"/>
      <c r="T284" s="473"/>
      <c r="U284" s="473"/>
      <c r="V284" s="473"/>
      <c r="W284" s="473"/>
      <c r="X284" s="473"/>
      <c r="Y284" s="473"/>
      <c r="Z284" s="473"/>
    </row>
    <row r="285" spans="1:26" ht="20.25" customHeight="1" x14ac:dyDescent="0.75">
      <c r="A285" s="473"/>
      <c r="B285" s="473"/>
      <c r="C285" s="473"/>
      <c r="D285" s="473"/>
      <c r="E285" s="473"/>
      <c r="F285" s="473"/>
      <c r="G285" s="473"/>
      <c r="H285" s="473"/>
      <c r="I285" s="473"/>
      <c r="J285" s="622"/>
      <c r="K285" s="473"/>
      <c r="L285" s="473"/>
      <c r="M285" s="473"/>
      <c r="N285" s="473"/>
      <c r="O285" s="473"/>
      <c r="P285" s="473"/>
      <c r="Q285" s="473"/>
      <c r="R285" s="473"/>
      <c r="S285" s="473"/>
      <c r="T285" s="473"/>
      <c r="U285" s="473"/>
      <c r="V285" s="473"/>
      <c r="W285" s="473"/>
      <c r="X285" s="473"/>
      <c r="Y285" s="473"/>
      <c r="Z285" s="473"/>
    </row>
    <row r="286" spans="1:26" ht="20.25" customHeight="1" x14ac:dyDescent="0.75">
      <c r="A286" s="473"/>
      <c r="B286" s="473"/>
      <c r="C286" s="473"/>
      <c r="D286" s="473"/>
      <c r="E286" s="473"/>
      <c r="F286" s="473"/>
      <c r="G286" s="473"/>
      <c r="H286" s="473"/>
      <c r="I286" s="473"/>
      <c r="J286" s="622"/>
      <c r="K286" s="473"/>
      <c r="L286" s="473"/>
      <c r="M286" s="473"/>
      <c r="N286" s="473"/>
      <c r="O286" s="473"/>
      <c r="P286" s="473"/>
      <c r="Q286" s="473"/>
      <c r="R286" s="473"/>
      <c r="S286" s="473"/>
      <c r="T286" s="473"/>
      <c r="U286" s="473"/>
      <c r="V286" s="473"/>
      <c r="W286" s="473"/>
      <c r="X286" s="473"/>
      <c r="Y286" s="473"/>
      <c r="Z286" s="473"/>
    </row>
    <row r="287" spans="1:26" ht="20.25" customHeight="1" x14ac:dyDescent="0.75">
      <c r="A287" s="473"/>
      <c r="B287" s="473"/>
      <c r="C287" s="473"/>
      <c r="D287" s="473"/>
      <c r="E287" s="473"/>
      <c r="F287" s="473"/>
      <c r="G287" s="473"/>
      <c r="H287" s="473"/>
      <c r="I287" s="473"/>
      <c r="J287" s="622"/>
      <c r="K287" s="473"/>
      <c r="L287" s="473"/>
      <c r="M287" s="473"/>
      <c r="N287" s="473"/>
      <c r="O287" s="473"/>
      <c r="P287" s="473"/>
      <c r="Q287" s="473"/>
      <c r="R287" s="473"/>
      <c r="S287" s="473"/>
      <c r="T287" s="473"/>
      <c r="U287" s="473"/>
      <c r="V287" s="473"/>
      <c r="W287" s="473"/>
      <c r="X287" s="473"/>
      <c r="Y287" s="473"/>
      <c r="Z287" s="473"/>
    </row>
    <row r="288" spans="1:26" ht="20.25" customHeight="1" x14ac:dyDescent="0.75">
      <c r="A288" s="473"/>
      <c r="B288" s="473"/>
      <c r="C288" s="473"/>
      <c r="D288" s="473"/>
      <c r="E288" s="473"/>
      <c r="F288" s="473"/>
      <c r="G288" s="473"/>
      <c r="H288" s="473"/>
      <c r="I288" s="473"/>
      <c r="J288" s="622"/>
      <c r="K288" s="473"/>
      <c r="L288" s="473"/>
      <c r="M288" s="473"/>
      <c r="N288" s="473"/>
      <c r="O288" s="473"/>
      <c r="P288" s="473"/>
      <c r="Q288" s="473"/>
      <c r="R288" s="473"/>
      <c r="S288" s="473"/>
      <c r="T288" s="473"/>
      <c r="U288" s="473"/>
      <c r="V288" s="473"/>
      <c r="W288" s="473"/>
      <c r="X288" s="473"/>
      <c r="Y288" s="473"/>
      <c r="Z288" s="473"/>
    </row>
    <row r="289" spans="1:26" ht="20.25" customHeight="1" x14ac:dyDescent="0.75">
      <c r="A289" s="473"/>
      <c r="B289" s="473"/>
      <c r="C289" s="473"/>
      <c r="D289" s="473"/>
      <c r="E289" s="473"/>
      <c r="F289" s="473"/>
      <c r="G289" s="473"/>
      <c r="H289" s="473"/>
      <c r="I289" s="473"/>
      <c r="J289" s="622"/>
      <c r="K289" s="473"/>
      <c r="L289" s="473"/>
      <c r="M289" s="473"/>
      <c r="N289" s="473"/>
      <c r="O289" s="473"/>
      <c r="P289" s="473"/>
      <c r="Q289" s="473"/>
      <c r="R289" s="473"/>
      <c r="S289" s="473"/>
      <c r="T289" s="473"/>
      <c r="U289" s="473"/>
      <c r="V289" s="473"/>
      <c r="W289" s="473"/>
      <c r="X289" s="473"/>
      <c r="Y289" s="473"/>
      <c r="Z289" s="473"/>
    </row>
    <row r="290" spans="1:26" ht="20.25" customHeight="1" x14ac:dyDescent="0.75">
      <c r="A290" s="473"/>
      <c r="B290" s="473"/>
      <c r="C290" s="473"/>
      <c r="D290" s="473"/>
      <c r="E290" s="473"/>
      <c r="F290" s="473"/>
      <c r="G290" s="473"/>
      <c r="H290" s="473"/>
      <c r="I290" s="473"/>
      <c r="J290" s="622"/>
      <c r="K290" s="473"/>
      <c r="L290" s="473"/>
      <c r="M290" s="473"/>
      <c r="N290" s="473"/>
      <c r="O290" s="473"/>
      <c r="P290" s="473"/>
      <c r="Q290" s="473"/>
      <c r="R290" s="473"/>
      <c r="S290" s="473"/>
      <c r="T290" s="473"/>
      <c r="U290" s="473"/>
      <c r="V290" s="473"/>
      <c r="W290" s="473"/>
      <c r="X290" s="473"/>
      <c r="Y290" s="473"/>
      <c r="Z290" s="473"/>
    </row>
    <row r="291" spans="1:26" ht="20.25" customHeight="1" x14ac:dyDescent="0.75">
      <c r="A291" s="473"/>
      <c r="B291" s="473"/>
      <c r="C291" s="473"/>
      <c r="D291" s="473"/>
      <c r="E291" s="473"/>
      <c r="F291" s="473"/>
      <c r="G291" s="473"/>
      <c r="H291" s="473"/>
      <c r="I291" s="473"/>
      <c r="J291" s="622"/>
      <c r="K291" s="473"/>
      <c r="L291" s="473"/>
      <c r="M291" s="473"/>
      <c r="N291" s="473"/>
      <c r="O291" s="473"/>
      <c r="P291" s="473"/>
      <c r="Q291" s="473"/>
      <c r="R291" s="473"/>
      <c r="S291" s="473"/>
      <c r="T291" s="473"/>
      <c r="U291" s="473"/>
      <c r="V291" s="473"/>
      <c r="W291" s="473"/>
      <c r="X291" s="473"/>
      <c r="Y291" s="473"/>
      <c r="Z291" s="473"/>
    </row>
    <row r="292" spans="1:26" ht="20.25" customHeight="1" x14ac:dyDescent="0.75">
      <c r="A292" s="473"/>
      <c r="B292" s="473"/>
      <c r="C292" s="473"/>
      <c r="D292" s="473"/>
      <c r="E292" s="473"/>
      <c r="F292" s="473"/>
      <c r="G292" s="473"/>
      <c r="H292" s="473"/>
      <c r="I292" s="473"/>
      <c r="J292" s="622"/>
      <c r="K292" s="473"/>
      <c r="L292" s="473"/>
      <c r="M292" s="473"/>
      <c r="N292" s="473"/>
      <c r="O292" s="473"/>
      <c r="P292" s="473"/>
      <c r="Q292" s="473"/>
      <c r="R292" s="473"/>
      <c r="S292" s="473"/>
      <c r="T292" s="473"/>
      <c r="U292" s="473"/>
      <c r="V292" s="473"/>
      <c r="W292" s="473"/>
      <c r="X292" s="473"/>
      <c r="Y292" s="473"/>
      <c r="Z292" s="473"/>
    </row>
    <row r="293" spans="1:26" ht="20.25" customHeight="1" x14ac:dyDescent="0.75">
      <c r="A293" s="473"/>
      <c r="B293" s="473"/>
      <c r="C293" s="473"/>
      <c r="D293" s="473"/>
      <c r="E293" s="473"/>
      <c r="F293" s="473"/>
      <c r="G293" s="473"/>
      <c r="H293" s="473"/>
      <c r="I293" s="473"/>
      <c r="J293" s="622"/>
      <c r="K293" s="473"/>
      <c r="L293" s="473"/>
      <c r="M293" s="473"/>
      <c r="N293" s="473"/>
      <c r="O293" s="473"/>
      <c r="P293" s="473"/>
      <c r="Q293" s="473"/>
      <c r="R293" s="473"/>
      <c r="S293" s="473"/>
      <c r="T293" s="473"/>
      <c r="U293" s="473"/>
      <c r="V293" s="473"/>
      <c r="W293" s="473"/>
      <c r="X293" s="473"/>
      <c r="Y293" s="473"/>
      <c r="Z293" s="473"/>
    </row>
    <row r="294" spans="1:26" ht="20.25" customHeight="1" x14ac:dyDescent="0.75">
      <c r="A294" s="473"/>
      <c r="B294" s="473"/>
      <c r="C294" s="473"/>
      <c r="D294" s="473"/>
      <c r="E294" s="473"/>
      <c r="F294" s="473"/>
      <c r="G294" s="473"/>
      <c r="H294" s="473"/>
      <c r="I294" s="473"/>
      <c r="J294" s="622"/>
      <c r="K294" s="473"/>
      <c r="L294" s="473"/>
      <c r="M294" s="473"/>
      <c r="N294" s="473"/>
      <c r="O294" s="473"/>
      <c r="P294" s="473"/>
      <c r="Q294" s="473"/>
      <c r="R294" s="473"/>
      <c r="S294" s="473"/>
      <c r="T294" s="473"/>
      <c r="U294" s="473"/>
      <c r="V294" s="473"/>
      <c r="W294" s="473"/>
      <c r="X294" s="473"/>
      <c r="Y294" s="473"/>
      <c r="Z294" s="473"/>
    </row>
    <row r="295" spans="1:26" ht="20.25" customHeight="1" x14ac:dyDescent="0.75">
      <c r="A295" s="473"/>
      <c r="B295" s="473"/>
      <c r="C295" s="473"/>
      <c r="D295" s="473"/>
      <c r="E295" s="473"/>
      <c r="F295" s="473"/>
      <c r="G295" s="473"/>
      <c r="H295" s="473"/>
      <c r="I295" s="473"/>
      <c r="J295" s="622"/>
      <c r="K295" s="473"/>
      <c r="L295" s="473"/>
      <c r="M295" s="473"/>
      <c r="N295" s="473"/>
      <c r="O295" s="473"/>
      <c r="P295" s="473"/>
      <c r="Q295" s="473"/>
      <c r="R295" s="473"/>
      <c r="S295" s="473"/>
      <c r="T295" s="473"/>
      <c r="U295" s="473"/>
      <c r="V295" s="473"/>
      <c r="W295" s="473"/>
      <c r="X295" s="473"/>
      <c r="Y295" s="473"/>
      <c r="Z295" s="473"/>
    </row>
    <row r="296" spans="1:26" ht="20.25" customHeight="1" x14ac:dyDescent="0.75">
      <c r="A296" s="473"/>
      <c r="B296" s="473"/>
      <c r="C296" s="473"/>
      <c r="D296" s="473"/>
      <c r="E296" s="473"/>
      <c r="F296" s="473"/>
      <c r="G296" s="473"/>
      <c r="H296" s="473"/>
      <c r="I296" s="473"/>
      <c r="J296" s="622"/>
      <c r="K296" s="473"/>
      <c r="L296" s="473"/>
      <c r="M296" s="473"/>
      <c r="N296" s="473"/>
      <c r="O296" s="473"/>
      <c r="P296" s="473"/>
      <c r="Q296" s="473"/>
      <c r="R296" s="473"/>
      <c r="S296" s="473"/>
      <c r="T296" s="473"/>
      <c r="U296" s="473"/>
      <c r="V296" s="473"/>
      <c r="W296" s="473"/>
      <c r="X296" s="473"/>
      <c r="Y296" s="473"/>
      <c r="Z296" s="473"/>
    </row>
    <row r="297" spans="1:26" ht="20.25" customHeight="1" x14ac:dyDescent="0.75">
      <c r="A297" s="473"/>
      <c r="B297" s="473"/>
      <c r="C297" s="473"/>
      <c r="D297" s="473"/>
      <c r="E297" s="473"/>
      <c r="F297" s="473"/>
      <c r="G297" s="473"/>
      <c r="H297" s="473"/>
      <c r="I297" s="473"/>
      <c r="J297" s="622"/>
      <c r="K297" s="473"/>
      <c r="L297" s="473"/>
      <c r="M297" s="473"/>
      <c r="N297" s="473"/>
      <c r="O297" s="473"/>
      <c r="P297" s="473"/>
      <c r="Q297" s="473"/>
      <c r="R297" s="473"/>
      <c r="S297" s="473"/>
      <c r="T297" s="473"/>
      <c r="U297" s="473"/>
      <c r="V297" s="473"/>
      <c r="W297" s="473"/>
      <c r="X297" s="473"/>
      <c r="Y297" s="473"/>
      <c r="Z297" s="473"/>
    </row>
    <row r="298" spans="1:26" ht="20.25" customHeight="1" x14ac:dyDescent="0.75">
      <c r="A298" s="473"/>
      <c r="B298" s="473"/>
      <c r="C298" s="473"/>
      <c r="D298" s="473"/>
      <c r="E298" s="473"/>
      <c r="F298" s="473"/>
      <c r="G298" s="473"/>
      <c r="H298" s="473"/>
      <c r="I298" s="473"/>
      <c r="J298" s="622"/>
      <c r="K298" s="473"/>
      <c r="L298" s="473"/>
      <c r="M298" s="473"/>
      <c r="N298" s="473"/>
      <c r="O298" s="473"/>
      <c r="P298" s="473"/>
      <c r="Q298" s="473"/>
      <c r="R298" s="473"/>
      <c r="S298" s="473"/>
      <c r="T298" s="473"/>
      <c r="U298" s="473"/>
      <c r="V298" s="473"/>
      <c r="W298" s="473"/>
      <c r="X298" s="473"/>
      <c r="Y298" s="473"/>
      <c r="Z298" s="473"/>
    </row>
    <row r="299" spans="1:26" ht="20.25" customHeight="1" x14ac:dyDescent="0.75">
      <c r="A299" s="473"/>
      <c r="B299" s="473"/>
      <c r="C299" s="473"/>
      <c r="D299" s="473"/>
      <c r="E299" s="473"/>
      <c r="F299" s="473"/>
      <c r="G299" s="473"/>
      <c r="H299" s="473"/>
      <c r="I299" s="473"/>
      <c r="J299" s="622"/>
      <c r="K299" s="473"/>
      <c r="L299" s="473"/>
      <c r="M299" s="473"/>
      <c r="N299" s="473"/>
      <c r="O299" s="473"/>
      <c r="P299" s="473"/>
      <c r="Q299" s="473"/>
      <c r="R299" s="473"/>
      <c r="S299" s="473"/>
      <c r="T299" s="473"/>
      <c r="U299" s="473"/>
      <c r="V299" s="473"/>
      <c r="W299" s="473"/>
      <c r="X299" s="473"/>
      <c r="Y299" s="473"/>
      <c r="Z299" s="473"/>
    </row>
    <row r="300" spans="1:26" ht="20.25" customHeight="1" x14ac:dyDescent="0.75">
      <c r="A300" s="473"/>
      <c r="B300" s="473"/>
      <c r="C300" s="473"/>
      <c r="D300" s="473"/>
      <c r="E300" s="473"/>
      <c r="F300" s="473"/>
      <c r="G300" s="473"/>
      <c r="H300" s="473"/>
      <c r="I300" s="473"/>
      <c r="J300" s="622"/>
      <c r="K300" s="473"/>
      <c r="L300" s="473"/>
      <c r="M300" s="473"/>
      <c r="N300" s="473"/>
      <c r="O300" s="473"/>
      <c r="P300" s="473"/>
      <c r="Q300" s="473"/>
      <c r="R300" s="473"/>
      <c r="S300" s="473"/>
      <c r="T300" s="473"/>
      <c r="U300" s="473"/>
      <c r="V300" s="473"/>
      <c r="W300" s="473"/>
      <c r="X300" s="473"/>
      <c r="Y300" s="473"/>
      <c r="Z300" s="473"/>
    </row>
    <row r="301" spans="1:26" ht="20.25" customHeight="1" x14ac:dyDescent="0.75">
      <c r="A301" s="473"/>
      <c r="B301" s="473"/>
      <c r="C301" s="473"/>
      <c r="D301" s="473"/>
      <c r="E301" s="473"/>
      <c r="F301" s="473"/>
      <c r="G301" s="473"/>
      <c r="H301" s="473"/>
      <c r="I301" s="473"/>
      <c r="J301" s="622"/>
      <c r="K301" s="473"/>
      <c r="L301" s="473"/>
      <c r="M301" s="473"/>
      <c r="N301" s="473"/>
      <c r="O301" s="473"/>
      <c r="P301" s="473"/>
      <c r="Q301" s="473"/>
      <c r="R301" s="473"/>
      <c r="S301" s="473"/>
      <c r="T301" s="473"/>
      <c r="U301" s="473"/>
      <c r="V301" s="473"/>
      <c r="W301" s="473"/>
      <c r="X301" s="473"/>
      <c r="Y301" s="473"/>
      <c r="Z301" s="473"/>
    </row>
    <row r="302" spans="1:26" ht="20.25" customHeight="1" x14ac:dyDescent="0.75">
      <c r="A302" s="473"/>
      <c r="B302" s="473"/>
      <c r="C302" s="473"/>
      <c r="D302" s="473"/>
      <c r="E302" s="473"/>
      <c r="F302" s="473"/>
      <c r="G302" s="473"/>
      <c r="H302" s="473"/>
      <c r="I302" s="473"/>
      <c r="J302" s="622"/>
      <c r="K302" s="473"/>
      <c r="L302" s="473"/>
      <c r="M302" s="473"/>
      <c r="N302" s="473"/>
      <c r="O302" s="473"/>
      <c r="P302" s="473"/>
      <c r="Q302" s="473"/>
      <c r="R302" s="473"/>
      <c r="S302" s="473"/>
      <c r="T302" s="473"/>
      <c r="U302" s="473"/>
      <c r="V302" s="473"/>
      <c r="W302" s="473"/>
      <c r="X302" s="473"/>
      <c r="Y302" s="473"/>
      <c r="Z302" s="473"/>
    </row>
    <row r="303" spans="1:26" ht="20.25" customHeight="1" x14ac:dyDescent="0.75">
      <c r="A303" s="473"/>
      <c r="B303" s="473"/>
      <c r="C303" s="473"/>
      <c r="D303" s="473"/>
      <c r="E303" s="473"/>
      <c r="F303" s="473"/>
      <c r="G303" s="473"/>
      <c r="H303" s="473"/>
      <c r="I303" s="473"/>
      <c r="J303" s="622"/>
      <c r="K303" s="473"/>
      <c r="L303" s="473"/>
      <c r="M303" s="473"/>
      <c r="N303" s="473"/>
      <c r="O303" s="473"/>
      <c r="P303" s="473"/>
      <c r="Q303" s="473"/>
      <c r="R303" s="473"/>
      <c r="S303" s="473"/>
      <c r="T303" s="473"/>
      <c r="U303" s="473"/>
      <c r="V303" s="473"/>
      <c r="W303" s="473"/>
      <c r="X303" s="473"/>
      <c r="Y303" s="473"/>
      <c r="Z303" s="473"/>
    </row>
    <row r="304" spans="1:26" ht="20.25" customHeight="1" x14ac:dyDescent="0.75">
      <c r="A304" s="473"/>
      <c r="B304" s="473"/>
      <c r="C304" s="473"/>
      <c r="D304" s="473"/>
      <c r="E304" s="473"/>
      <c r="F304" s="473"/>
      <c r="G304" s="473"/>
      <c r="H304" s="473"/>
      <c r="I304" s="473"/>
      <c r="J304" s="622"/>
      <c r="K304" s="473"/>
      <c r="L304" s="473"/>
      <c r="M304" s="473"/>
      <c r="N304" s="473"/>
      <c r="O304" s="473"/>
      <c r="P304" s="473"/>
      <c r="Q304" s="473"/>
      <c r="R304" s="473"/>
      <c r="S304" s="473"/>
      <c r="T304" s="473"/>
      <c r="U304" s="473"/>
      <c r="V304" s="473"/>
      <c r="W304" s="473"/>
      <c r="X304" s="473"/>
      <c r="Y304" s="473"/>
      <c r="Z304" s="473"/>
    </row>
    <row r="305" spans="1:26" ht="20.25" customHeight="1" x14ac:dyDescent="0.75">
      <c r="A305" s="473"/>
      <c r="B305" s="473"/>
      <c r="C305" s="473"/>
      <c r="D305" s="473"/>
      <c r="E305" s="473"/>
      <c r="F305" s="473"/>
      <c r="G305" s="473"/>
      <c r="H305" s="473"/>
      <c r="I305" s="473"/>
      <c r="J305" s="622"/>
      <c r="K305" s="473"/>
      <c r="L305" s="473"/>
      <c r="M305" s="473"/>
      <c r="N305" s="473"/>
      <c r="O305" s="473"/>
      <c r="P305" s="473"/>
      <c r="Q305" s="473"/>
      <c r="R305" s="473"/>
      <c r="S305" s="473"/>
      <c r="T305" s="473"/>
      <c r="U305" s="473"/>
      <c r="V305" s="473"/>
      <c r="W305" s="473"/>
      <c r="X305" s="473"/>
      <c r="Y305" s="473"/>
      <c r="Z305" s="473"/>
    </row>
    <row r="306" spans="1:26" ht="20.25" customHeight="1" x14ac:dyDescent="0.75">
      <c r="A306" s="473"/>
      <c r="B306" s="473"/>
      <c r="C306" s="473"/>
      <c r="D306" s="473"/>
      <c r="E306" s="473"/>
      <c r="F306" s="473"/>
      <c r="G306" s="473"/>
      <c r="H306" s="473"/>
      <c r="I306" s="473"/>
      <c r="J306" s="622"/>
      <c r="K306" s="473"/>
      <c r="L306" s="473"/>
      <c r="M306" s="473"/>
      <c r="N306" s="473"/>
      <c r="O306" s="473"/>
      <c r="P306" s="473"/>
      <c r="Q306" s="473"/>
      <c r="R306" s="473"/>
      <c r="S306" s="473"/>
      <c r="T306" s="473"/>
      <c r="U306" s="473"/>
      <c r="V306" s="473"/>
      <c r="W306" s="473"/>
      <c r="X306" s="473"/>
      <c r="Y306" s="473"/>
      <c r="Z306" s="473"/>
    </row>
    <row r="307" spans="1:26" ht="20.25" customHeight="1" x14ac:dyDescent="0.75">
      <c r="A307" s="473"/>
      <c r="B307" s="473"/>
      <c r="C307" s="473"/>
      <c r="D307" s="473"/>
      <c r="E307" s="473"/>
      <c r="F307" s="473"/>
      <c r="G307" s="473"/>
      <c r="H307" s="473"/>
      <c r="I307" s="473"/>
      <c r="J307" s="622"/>
      <c r="K307" s="473"/>
      <c r="L307" s="473"/>
      <c r="M307" s="473"/>
      <c r="N307" s="473"/>
      <c r="O307" s="473"/>
      <c r="P307" s="473"/>
      <c r="Q307" s="473"/>
      <c r="R307" s="473"/>
      <c r="S307" s="473"/>
      <c r="T307" s="473"/>
      <c r="U307" s="473"/>
      <c r="V307" s="473"/>
      <c r="W307" s="473"/>
      <c r="X307" s="473"/>
      <c r="Y307" s="473"/>
      <c r="Z307" s="473"/>
    </row>
    <row r="308" spans="1:26" ht="20.25" customHeight="1" x14ac:dyDescent="0.75">
      <c r="A308" s="473"/>
      <c r="B308" s="473"/>
      <c r="C308" s="473"/>
      <c r="D308" s="473"/>
      <c r="E308" s="473"/>
      <c r="F308" s="473"/>
      <c r="G308" s="473"/>
      <c r="H308" s="473"/>
      <c r="I308" s="473"/>
      <c r="J308" s="622"/>
      <c r="K308" s="473"/>
      <c r="L308" s="473"/>
      <c r="M308" s="473"/>
      <c r="N308" s="473"/>
      <c r="O308" s="473"/>
      <c r="P308" s="473"/>
      <c r="Q308" s="473"/>
      <c r="R308" s="473"/>
      <c r="S308" s="473"/>
      <c r="T308" s="473"/>
      <c r="U308" s="473"/>
      <c r="V308" s="473"/>
      <c r="W308" s="473"/>
      <c r="X308" s="473"/>
      <c r="Y308" s="473"/>
      <c r="Z308" s="473"/>
    </row>
    <row r="309" spans="1:26" ht="20.25" customHeight="1" x14ac:dyDescent="0.75">
      <c r="A309" s="473"/>
      <c r="B309" s="473"/>
      <c r="C309" s="473"/>
      <c r="D309" s="473"/>
      <c r="E309" s="473"/>
      <c r="F309" s="473"/>
      <c r="G309" s="473"/>
      <c r="H309" s="473"/>
      <c r="I309" s="473"/>
      <c r="J309" s="622"/>
      <c r="K309" s="473"/>
      <c r="L309" s="473"/>
      <c r="M309" s="473"/>
      <c r="N309" s="473"/>
      <c r="O309" s="473"/>
      <c r="P309" s="473"/>
      <c r="Q309" s="473"/>
      <c r="R309" s="473"/>
      <c r="S309" s="473"/>
      <c r="T309" s="473"/>
      <c r="U309" s="473"/>
      <c r="V309" s="473"/>
      <c r="W309" s="473"/>
      <c r="X309" s="473"/>
      <c r="Y309" s="473"/>
      <c r="Z309" s="473"/>
    </row>
    <row r="310" spans="1:26" ht="20.25" customHeight="1" x14ac:dyDescent="0.75">
      <c r="A310" s="473"/>
      <c r="B310" s="473"/>
      <c r="C310" s="473"/>
      <c r="D310" s="473"/>
      <c r="E310" s="473"/>
      <c r="F310" s="473"/>
      <c r="G310" s="473"/>
      <c r="H310" s="473"/>
      <c r="I310" s="473"/>
      <c r="J310" s="622"/>
      <c r="K310" s="473"/>
      <c r="L310" s="473"/>
      <c r="M310" s="473"/>
      <c r="N310" s="473"/>
      <c r="O310" s="473"/>
      <c r="P310" s="473"/>
      <c r="Q310" s="473"/>
      <c r="R310" s="473"/>
      <c r="S310" s="473"/>
      <c r="T310" s="473"/>
      <c r="U310" s="473"/>
      <c r="V310" s="473"/>
      <c r="W310" s="473"/>
      <c r="X310" s="473"/>
      <c r="Y310" s="473"/>
      <c r="Z310" s="473"/>
    </row>
    <row r="311" spans="1:26" ht="20.25" customHeight="1" x14ac:dyDescent="0.75">
      <c r="A311" s="473"/>
      <c r="B311" s="473"/>
      <c r="C311" s="473"/>
      <c r="D311" s="473"/>
      <c r="E311" s="473"/>
      <c r="F311" s="473"/>
      <c r="G311" s="473"/>
      <c r="H311" s="473"/>
      <c r="I311" s="473"/>
      <c r="J311" s="622"/>
      <c r="K311" s="473"/>
      <c r="L311" s="473"/>
      <c r="M311" s="473"/>
      <c r="N311" s="473"/>
      <c r="O311" s="473"/>
      <c r="P311" s="473"/>
      <c r="Q311" s="473"/>
      <c r="R311" s="473"/>
      <c r="S311" s="473"/>
      <c r="T311" s="473"/>
      <c r="U311" s="473"/>
      <c r="V311" s="473"/>
      <c r="W311" s="473"/>
      <c r="X311" s="473"/>
      <c r="Y311" s="473"/>
      <c r="Z311" s="473"/>
    </row>
    <row r="312" spans="1:26" ht="20.25" customHeight="1" x14ac:dyDescent="0.75">
      <c r="A312" s="473"/>
      <c r="B312" s="473"/>
      <c r="C312" s="473"/>
      <c r="D312" s="473"/>
      <c r="E312" s="473"/>
      <c r="F312" s="473"/>
      <c r="G312" s="473"/>
      <c r="H312" s="473"/>
      <c r="I312" s="473"/>
      <c r="J312" s="622"/>
      <c r="K312" s="473"/>
      <c r="L312" s="473"/>
      <c r="M312" s="473"/>
      <c r="N312" s="473"/>
      <c r="O312" s="473"/>
      <c r="P312" s="473"/>
      <c r="Q312" s="473"/>
      <c r="R312" s="473"/>
      <c r="S312" s="473"/>
      <c r="T312" s="473"/>
      <c r="U312" s="473"/>
      <c r="V312" s="473"/>
      <c r="W312" s="473"/>
      <c r="X312" s="473"/>
      <c r="Y312" s="473"/>
      <c r="Z312" s="473"/>
    </row>
    <row r="313" spans="1:26" ht="20.25" customHeight="1" x14ac:dyDescent="0.75">
      <c r="A313" s="473"/>
      <c r="B313" s="473"/>
      <c r="C313" s="473"/>
      <c r="D313" s="473"/>
      <c r="E313" s="473"/>
      <c r="F313" s="473"/>
      <c r="G313" s="473"/>
      <c r="H313" s="473"/>
      <c r="I313" s="473"/>
      <c r="J313" s="622"/>
      <c r="K313" s="473"/>
      <c r="L313" s="473"/>
      <c r="M313" s="473"/>
      <c r="N313" s="473"/>
      <c r="O313" s="473"/>
      <c r="P313" s="473"/>
      <c r="Q313" s="473"/>
      <c r="R313" s="473"/>
      <c r="S313" s="473"/>
      <c r="T313" s="473"/>
      <c r="U313" s="473"/>
      <c r="V313" s="473"/>
      <c r="W313" s="473"/>
      <c r="X313" s="473"/>
      <c r="Y313" s="473"/>
      <c r="Z313" s="473"/>
    </row>
    <row r="314" spans="1:26" ht="20.25" customHeight="1" x14ac:dyDescent="0.75">
      <c r="A314" s="473"/>
      <c r="B314" s="473"/>
      <c r="C314" s="473"/>
      <c r="D314" s="473"/>
      <c r="E314" s="473"/>
      <c r="F314" s="473"/>
      <c r="G314" s="473"/>
      <c r="H314" s="473"/>
      <c r="I314" s="473"/>
      <c r="J314" s="622"/>
      <c r="K314" s="473"/>
      <c r="L314" s="473"/>
      <c r="M314" s="473"/>
      <c r="N314" s="473"/>
      <c r="O314" s="473"/>
      <c r="P314" s="473"/>
      <c r="Q314" s="473"/>
      <c r="R314" s="473"/>
      <c r="S314" s="473"/>
      <c r="T314" s="473"/>
      <c r="U314" s="473"/>
      <c r="V314" s="473"/>
      <c r="W314" s="473"/>
      <c r="X314" s="473"/>
      <c r="Y314" s="473"/>
      <c r="Z314" s="473"/>
    </row>
    <row r="315" spans="1:26" ht="20.25" customHeight="1" x14ac:dyDescent="0.75">
      <c r="A315" s="473"/>
      <c r="B315" s="473"/>
      <c r="C315" s="473"/>
      <c r="D315" s="473"/>
      <c r="E315" s="473"/>
      <c r="F315" s="473"/>
      <c r="G315" s="473"/>
      <c r="H315" s="473"/>
      <c r="I315" s="473"/>
      <c r="J315" s="622"/>
      <c r="K315" s="473"/>
      <c r="L315" s="473"/>
      <c r="M315" s="473"/>
      <c r="N315" s="473"/>
      <c r="O315" s="473"/>
      <c r="P315" s="473"/>
      <c r="Q315" s="473"/>
      <c r="R315" s="473"/>
      <c r="S315" s="473"/>
      <c r="T315" s="473"/>
      <c r="U315" s="473"/>
      <c r="V315" s="473"/>
      <c r="W315" s="473"/>
      <c r="X315" s="473"/>
      <c r="Y315" s="473"/>
      <c r="Z315" s="473"/>
    </row>
    <row r="316" spans="1:26" ht="20.25" customHeight="1" x14ac:dyDescent="0.75">
      <c r="A316" s="473"/>
      <c r="B316" s="473"/>
      <c r="C316" s="473"/>
      <c r="D316" s="473"/>
      <c r="E316" s="473"/>
      <c r="F316" s="473"/>
      <c r="G316" s="473"/>
      <c r="H316" s="473"/>
      <c r="I316" s="473"/>
      <c r="J316" s="622"/>
      <c r="K316" s="473"/>
      <c r="L316" s="473"/>
      <c r="M316" s="473"/>
      <c r="N316" s="473"/>
      <c r="O316" s="473"/>
      <c r="P316" s="473"/>
      <c r="Q316" s="473"/>
      <c r="R316" s="473"/>
      <c r="S316" s="473"/>
      <c r="T316" s="473"/>
      <c r="U316" s="473"/>
      <c r="V316" s="473"/>
      <c r="W316" s="473"/>
      <c r="X316" s="473"/>
      <c r="Y316" s="473"/>
      <c r="Z316" s="473"/>
    </row>
    <row r="317" spans="1:26" ht="20.25" customHeight="1" x14ac:dyDescent="0.75">
      <c r="A317" s="473"/>
      <c r="B317" s="473"/>
      <c r="C317" s="473"/>
      <c r="D317" s="473"/>
      <c r="E317" s="473"/>
      <c r="F317" s="473"/>
      <c r="G317" s="473"/>
      <c r="H317" s="473"/>
      <c r="I317" s="473"/>
      <c r="J317" s="622"/>
      <c r="K317" s="473"/>
      <c r="L317" s="473"/>
      <c r="M317" s="473"/>
      <c r="N317" s="473"/>
      <c r="O317" s="473"/>
      <c r="P317" s="473"/>
      <c r="Q317" s="473"/>
      <c r="R317" s="473"/>
      <c r="S317" s="473"/>
      <c r="T317" s="473"/>
      <c r="U317" s="473"/>
      <c r="V317" s="473"/>
      <c r="W317" s="473"/>
      <c r="X317" s="473"/>
      <c r="Y317" s="473"/>
      <c r="Z317" s="473"/>
    </row>
    <row r="318" spans="1:26" ht="20.25" customHeight="1" x14ac:dyDescent="0.75">
      <c r="A318" s="473"/>
      <c r="B318" s="473"/>
      <c r="C318" s="473"/>
      <c r="D318" s="473"/>
      <c r="E318" s="473"/>
      <c r="F318" s="473"/>
      <c r="G318" s="473"/>
      <c r="H318" s="473"/>
      <c r="I318" s="473"/>
      <c r="J318" s="622"/>
      <c r="K318" s="473"/>
      <c r="L318" s="473"/>
      <c r="M318" s="473"/>
      <c r="N318" s="473"/>
      <c r="O318" s="473"/>
      <c r="P318" s="473"/>
      <c r="Q318" s="473"/>
      <c r="R318" s="473"/>
      <c r="S318" s="473"/>
      <c r="T318" s="473"/>
      <c r="U318" s="473"/>
      <c r="V318" s="473"/>
      <c r="W318" s="473"/>
      <c r="X318" s="473"/>
      <c r="Y318" s="473"/>
      <c r="Z318" s="473"/>
    </row>
    <row r="319" spans="1:26" ht="20.25" customHeight="1" x14ac:dyDescent="0.75">
      <c r="A319" s="473"/>
      <c r="B319" s="473"/>
      <c r="C319" s="473"/>
      <c r="D319" s="473"/>
      <c r="E319" s="473"/>
      <c r="F319" s="473"/>
      <c r="G319" s="473"/>
      <c r="H319" s="473"/>
      <c r="I319" s="473"/>
      <c r="J319" s="622"/>
      <c r="K319" s="473"/>
      <c r="L319" s="473"/>
      <c r="M319" s="473"/>
      <c r="N319" s="473"/>
      <c r="O319" s="473"/>
      <c r="P319" s="473"/>
      <c r="Q319" s="473"/>
      <c r="R319" s="473"/>
      <c r="S319" s="473"/>
      <c r="T319" s="473"/>
      <c r="U319" s="473"/>
      <c r="V319" s="473"/>
      <c r="W319" s="473"/>
      <c r="X319" s="473"/>
      <c r="Y319" s="473"/>
      <c r="Z319" s="473"/>
    </row>
    <row r="320" spans="1:26" ht="20.25" customHeight="1" x14ac:dyDescent="0.75">
      <c r="A320" s="473"/>
      <c r="B320" s="473"/>
      <c r="C320" s="473"/>
      <c r="D320" s="473"/>
      <c r="E320" s="473"/>
      <c r="F320" s="473"/>
      <c r="G320" s="473"/>
      <c r="H320" s="473"/>
      <c r="I320" s="473"/>
      <c r="J320" s="622"/>
      <c r="K320" s="473"/>
      <c r="L320" s="473"/>
      <c r="M320" s="473"/>
      <c r="N320" s="473"/>
      <c r="O320" s="473"/>
      <c r="P320" s="473"/>
      <c r="Q320" s="473"/>
      <c r="R320" s="473"/>
      <c r="S320" s="473"/>
      <c r="T320" s="473"/>
      <c r="U320" s="473"/>
      <c r="V320" s="473"/>
      <c r="W320" s="473"/>
      <c r="X320" s="473"/>
      <c r="Y320" s="473"/>
      <c r="Z320" s="473"/>
    </row>
    <row r="321" spans="1:26" ht="20.25" customHeight="1" x14ac:dyDescent="0.75">
      <c r="A321" s="473"/>
      <c r="B321" s="473"/>
      <c r="C321" s="473"/>
      <c r="D321" s="473"/>
      <c r="E321" s="473"/>
      <c r="F321" s="473"/>
      <c r="G321" s="473"/>
      <c r="H321" s="473"/>
      <c r="I321" s="473"/>
      <c r="J321" s="622"/>
      <c r="K321" s="473"/>
      <c r="L321" s="473"/>
      <c r="M321" s="473"/>
      <c r="N321" s="473"/>
      <c r="O321" s="473"/>
      <c r="P321" s="473"/>
      <c r="Q321" s="473"/>
      <c r="R321" s="473"/>
      <c r="S321" s="473"/>
      <c r="T321" s="473"/>
      <c r="U321" s="473"/>
      <c r="V321" s="473"/>
      <c r="W321" s="473"/>
      <c r="X321" s="473"/>
      <c r="Y321" s="473"/>
      <c r="Z321" s="473"/>
    </row>
    <row r="322" spans="1:26" ht="20.25" customHeight="1" x14ac:dyDescent="0.75">
      <c r="A322" s="473"/>
      <c r="B322" s="473"/>
      <c r="C322" s="473"/>
      <c r="D322" s="473"/>
      <c r="E322" s="473"/>
      <c r="F322" s="473"/>
      <c r="G322" s="473"/>
      <c r="H322" s="473"/>
      <c r="I322" s="473"/>
      <c r="J322" s="622"/>
      <c r="K322" s="473"/>
      <c r="L322" s="473"/>
      <c r="M322" s="473"/>
      <c r="N322" s="473"/>
      <c r="O322" s="473"/>
      <c r="P322" s="473"/>
      <c r="Q322" s="473"/>
      <c r="R322" s="473"/>
      <c r="S322" s="473"/>
      <c r="T322" s="473"/>
      <c r="U322" s="473"/>
      <c r="V322" s="473"/>
      <c r="W322" s="473"/>
      <c r="X322" s="473"/>
      <c r="Y322" s="473"/>
      <c r="Z322" s="473"/>
    </row>
    <row r="323" spans="1:26" ht="20.25" customHeight="1" x14ac:dyDescent="0.75">
      <c r="A323" s="473"/>
      <c r="B323" s="473"/>
      <c r="C323" s="473"/>
      <c r="D323" s="473"/>
      <c r="E323" s="473"/>
      <c r="F323" s="473"/>
      <c r="G323" s="473"/>
      <c r="H323" s="473"/>
      <c r="I323" s="473"/>
      <c r="J323" s="622"/>
      <c r="K323" s="473"/>
      <c r="L323" s="473"/>
      <c r="M323" s="473"/>
      <c r="N323" s="473"/>
      <c r="O323" s="473"/>
      <c r="P323" s="473"/>
      <c r="Q323" s="473"/>
      <c r="R323" s="473"/>
      <c r="S323" s="473"/>
      <c r="T323" s="473"/>
      <c r="U323" s="473"/>
      <c r="V323" s="473"/>
      <c r="W323" s="473"/>
      <c r="X323" s="473"/>
      <c r="Y323" s="473"/>
      <c r="Z323" s="473"/>
    </row>
    <row r="324" spans="1:26" ht="20.25" customHeight="1" x14ac:dyDescent="0.75">
      <c r="A324" s="473"/>
      <c r="B324" s="473"/>
      <c r="C324" s="473"/>
      <c r="D324" s="473"/>
      <c r="E324" s="473"/>
      <c r="F324" s="473"/>
      <c r="G324" s="473"/>
      <c r="H324" s="473"/>
      <c r="I324" s="473"/>
      <c r="J324" s="622"/>
      <c r="K324" s="473"/>
      <c r="L324" s="473"/>
      <c r="M324" s="473"/>
      <c r="N324" s="473"/>
      <c r="O324" s="473"/>
      <c r="P324" s="473"/>
      <c r="Q324" s="473"/>
      <c r="R324" s="473"/>
      <c r="S324" s="473"/>
      <c r="T324" s="473"/>
      <c r="U324" s="473"/>
      <c r="V324" s="473"/>
      <c r="W324" s="473"/>
      <c r="X324" s="473"/>
      <c r="Y324" s="473"/>
      <c r="Z324" s="473"/>
    </row>
    <row r="325" spans="1:26" ht="20.25" customHeight="1" x14ac:dyDescent="0.75">
      <c r="A325" s="473"/>
      <c r="B325" s="473"/>
      <c r="C325" s="473"/>
      <c r="D325" s="473"/>
      <c r="E325" s="473"/>
      <c r="F325" s="473"/>
      <c r="G325" s="473"/>
      <c r="H325" s="473"/>
      <c r="I325" s="473"/>
      <c r="J325" s="622"/>
      <c r="K325" s="473"/>
      <c r="L325" s="473"/>
      <c r="M325" s="473"/>
      <c r="N325" s="473"/>
      <c r="O325" s="473"/>
      <c r="P325" s="473"/>
      <c r="Q325" s="473"/>
      <c r="R325" s="473"/>
      <c r="S325" s="473"/>
      <c r="T325" s="473"/>
      <c r="U325" s="473"/>
      <c r="V325" s="473"/>
      <c r="W325" s="473"/>
      <c r="X325" s="473"/>
      <c r="Y325" s="473"/>
      <c r="Z325" s="473"/>
    </row>
    <row r="326" spans="1:26" ht="20.25" customHeight="1" x14ac:dyDescent="0.75">
      <c r="A326" s="473"/>
      <c r="B326" s="473"/>
      <c r="C326" s="473"/>
      <c r="D326" s="473"/>
      <c r="E326" s="473"/>
      <c r="F326" s="473"/>
      <c r="G326" s="473"/>
      <c r="H326" s="473"/>
      <c r="I326" s="473"/>
      <c r="J326" s="622"/>
      <c r="K326" s="473"/>
      <c r="L326" s="473"/>
      <c r="M326" s="473"/>
      <c r="N326" s="473"/>
      <c r="O326" s="473"/>
      <c r="P326" s="473"/>
      <c r="Q326" s="473"/>
      <c r="R326" s="473"/>
      <c r="S326" s="473"/>
      <c r="T326" s="473"/>
      <c r="U326" s="473"/>
      <c r="V326" s="473"/>
      <c r="W326" s="473"/>
      <c r="X326" s="473"/>
      <c r="Y326" s="473"/>
      <c r="Z326" s="473"/>
    </row>
    <row r="327" spans="1:26" ht="20.25" customHeight="1" x14ac:dyDescent="0.75">
      <c r="A327" s="473"/>
      <c r="B327" s="473"/>
      <c r="C327" s="473"/>
      <c r="D327" s="473"/>
      <c r="E327" s="473"/>
      <c r="F327" s="473"/>
      <c r="G327" s="473"/>
      <c r="H327" s="473"/>
      <c r="I327" s="473"/>
      <c r="J327" s="622"/>
      <c r="K327" s="473"/>
      <c r="L327" s="473"/>
      <c r="M327" s="473"/>
      <c r="N327" s="473"/>
      <c r="O327" s="473"/>
      <c r="P327" s="473"/>
      <c r="Q327" s="473"/>
      <c r="R327" s="473"/>
      <c r="S327" s="473"/>
      <c r="T327" s="473"/>
      <c r="U327" s="473"/>
      <c r="V327" s="473"/>
      <c r="W327" s="473"/>
      <c r="X327" s="473"/>
      <c r="Y327" s="473"/>
      <c r="Z327" s="473"/>
    </row>
    <row r="328" spans="1:26" ht="20.25" customHeight="1" x14ac:dyDescent="0.75">
      <c r="A328" s="473"/>
      <c r="B328" s="473"/>
      <c r="C328" s="473"/>
      <c r="D328" s="473"/>
      <c r="E328" s="473"/>
      <c r="F328" s="473"/>
      <c r="G328" s="473"/>
      <c r="H328" s="473"/>
      <c r="I328" s="473"/>
      <c r="J328" s="622"/>
      <c r="K328" s="473"/>
      <c r="L328" s="473"/>
      <c r="M328" s="473"/>
      <c r="N328" s="473"/>
      <c r="O328" s="473"/>
      <c r="P328" s="473"/>
      <c r="Q328" s="473"/>
      <c r="R328" s="473"/>
      <c r="S328" s="473"/>
      <c r="T328" s="473"/>
      <c r="U328" s="473"/>
      <c r="V328" s="473"/>
      <c r="W328" s="473"/>
      <c r="X328" s="473"/>
      <c r="Y328" s="473"/>
      <c r="Z328" s="473"/>
    </row>
    <row r="329" spans="1:26" ht="20.25" customHeight="1" x14ac:dyDescent="0.75">
      <c r="A329" s="473"/>
      <c r="B329" s="473"/>
      <c r="C329" s="473"/>
      <c r="D329" s="473"/>
      <c r="E329" s="473"/>
      <c r="F329" s="473"/>
      <c r="G329" s="473"/>
      <c r="H329" s="473"/>
      <c r="I329" s="473"/>
      <c r="J329" s="622"/>
      <c r="K329" s="473"/>
      <c r="L329" s="473"/>
      <c r="M329" s="473"/>
      <c r="N329" s="473"/>
      <c r="O329" s="473"/>
      <c r="P329" s="473"/>
      <c r="Q329" s="473"/>
      <c r="R329" s="473"/>
      <c r="S329" s="473"/>
      <c r="T329" s="473"/>
      <c r="U329" s="473"/>
      <c r="V329" s="473"/>
      <c r="W329" s="473"/>
      <c r="X329" s="473"/>
      <c r="Y329" s="473"/>
      <c r="Z329" s="473"/>
    </row>
    <row r="330" spans="1:26" ht="20.25" customHeight="1" x14ac:dyDescent="0.75">
      <c r="A330" s="473"/>
      <c r="B330" s="473"/>
      <c r="C330" s="473"/>
      <c r="D330" s="473"/>
      <c r="E330" s="473"/>
      <c r="F330" s="473"/>
      <c r="G330" s="473"/>
      <c r="H330" s="473"/>
      <c r="I330" s="473"/>
      <c r="J330" s="622"/>
      <c r="K330" s="473"/>
      <c r="L330" s="473"/>
      <c r="M330" s="473"/>
      <c r="N330" s="473"/>
      <c r="O330" s="473"/>
      <c r="P330" s="473"/>
      <c r="Q330" s="473"/>
      <c r="R330" s="473"/>
      <c r="S330" s="473"/>
      <c r="T330" s="473"/>
      <c r="U330" s="473"/>
      <c r="V330" s="473"/>
      <c r="W330" s="473"/>
      <c r="X330" s="473"/>
      <c r="Y330" s="473"/>
      <c r="Z330" s="473"/>
    </row>
    <row r="331" spans="1:26" ht="20.25" customHeight="1" x14ac:dyDescent="0.75">
      <c r="A331" s="473"/>
      <c r="B331" s="473"/>
      <c r="C331" s="473"/>
      <c r="D331" s="473"/>
      <c r="E331" s="473"/>
      <c r="F331" s="473"/>
      <c r="G331" s="473"/>
      <c r="H331" s="473"/>
      <c r="I331" s="473"/>
      <c r="J331" s="622"/>
      <c r="K331" s="473"/>
      <c r="L331" s="473"/>
      <c r="M331" s="473"/>
      <c r="N331" s="473"/>
      <c r="O331" s="473"/>
      <c r="P331" s="473"/>
      <c r="Q331" s="473"/>
      <c r="R331" s="473"/>
      <c r="S331" s="473"/>
      <c r="T331" s="473"/>
      <c r="U331" s="473"/>
      <c r="V331" s="473"/>
      <c r="W331" s="473"/>
      <c r="X331" s="473"/>
      <c r="Y331" s="473"/>
      <c r="Z331" s="473"/>
    </row>
    <row r="332" spans="1:26" ht="20.25" customHeight="1" x14ac:dyDescent="0.75">
      <c r="A332" s="473"/>
      <c r="B332" s="473"/>
      <c r="C332" s="473"/>
      <c r="D332" s="473"/>
      <c r="E332" s="473"/>
      <c r="F332" s="473"/>
      <c r="G332" s="473"/>
      <c r="H332" s="473"/>
      <c r="I332" s="473"/>
      <c r="J332" s="622"/>
      <c r="K332" s="473"/>
      <c r="L332" s="473"/>
      <c r="M332" s="473"/>
      <c r="N332" s="473"/>
      <c r="O332" s="473"/>
      <c r="P332" s="473"/>
      <c r="Q332" s="473"/>
      <c r="R332" s="473"/>
      <c r="S332" s="473"/>
      <c r="T332" s="473"/>
      <c r="U332" s="473"/>
      <c r="V332" s="473"/>
      <c r="W332" s="473"/>
      <c r="X332" s="473"/>
      <c r="Y332" s="473"/>
      <c r="Z332" s="473"/>
    </row>
    <row r="333" spans="1:26" ht="20.25" customHeight="1" x14ac:dyDescent="0.75">
      <c r="A333" s="473"/>
      <c r="B333" s="473"/>
      <c r="C333" s="473"/>
      <c r="D333" s="473"/>
      <c r="E333" s="473"/>
      <c r="F333" s="473"/>
      <c r="G333" s="473"/>
      <c r="H333" s="473"/>
      <c r="I333" s="473"/>
      <c r="J333" s="622"/>
      <c r="K333" s="473"/>
      <c r="L333" s="473"/>
      <c r="M333" s="473"/>
      <c r="N333" s="473"/>
      <c r="O333" s="473"/>
      <c r="P333" s="473"/>
      <c r="Q333" s="473"/>
      <c r="R333" s="473"/>
      <c r="S333" s="473"/>
      <c r="T333" s="473"/>
      <c r="U333" s="473"/>
      <c r="V333" s="473"/>
      <c r="W333" s="473"/>
      <c r="X333" s="473"/>
      <c r="Y333" s="473"/>
      <c r="Z333" s="473"/>
    </row>
    <row r="334" spans="1:26" ht="20.25" customHeight="1" x14ac:dyDescent="0.75">
      <c r="A334" s="473"/>
      <c r="B334" s="473"/>
      <c r="C334" s="473"/>
      <c r="D334" s="473"/>
      <c r="E334" s="473"/>
      <c r="F334" s="473"/>
      <c r="G334" s="473"/>
      <c r="H334" s="473"/>
      <c r="I334" s="473"/>
      <c r="J334" s="622"/>
      <c r="K334" s="473"/>
      <c r="L334" s="473"/>
      <c r="M334" s="473"/>
      <c r="N334" s="473"/>
      <c r="O334" s="473"/>
      <c r="P334" s="473"/>
      <c r="Q334" s="473"/>
      <c r="R334" s="473"/>
      <c r="S334" s="473"/>
      <c r="T334" s="473"/>
      <c r="U334" s="473"/>
      <c r="V334" s="473"/>
      <c r="W334" s="473"/>
      <c r="X334" s="473"/>
      <c r="Y334" s="473"/>
      <c r="Z334" s="473"/>
    </row>
    <row r="335" spans="1:26" ht="20.25" customHeight="1" x14ac:dyDescent="0.75">
      <c r="A335" s="473"/>
      <c r="B335" s="473"/>
      <c r="C335" s="473"/>
      <c r="D335" s="473"/>
      <c r="E335" s="473"/>
      <c r="F335" s="473"/>
      <c r="G335" s="473"/>
      <c r="H335" s="473"/>
      <c r="I335" s="473"/>
      <c r="J335" s="622"/>
      <c r="K335" s="473"/>
      <c r="L335" s="473"/>
      <c r="M335" s="473"/>
      <c r="N335" s="473"/>
      <c r="O335" s="473"/>
      <c r="P335" s="473"/>
      <c r="Q335" s="473"/>
      <c r="R335" s="473"/>
      <c r="S335" s="473"/>
      <c r="T335" s="473"/>
      <c r="U335" s="473"/>
      <c r="V335" s="473"/>
      <c r="W335" s="473"/>
      <c r="X335" s="473"/>
      <c r="Y335" s="473"/>
      <c r="Z335" s="473"/>
    </row>
    <row r="336" spans="1:26" ht="20.25" customHeight="1" x14ac:dyDescent="0.75">
      <c r="A336" s="473"/>
      <c r="B336" s="473"/>
      <c r="C336" s="473"/>
      <c r="D336" s="473"/>
      <c r="E336" s="473"/>
      <c r="F336" s="473"/>
      <c r="G336" s="473"/>
      <c r="H336" s="473"/>
      <c r="I336" s="473"/>
      <c r="J336" s="622"/>
      <c r="K336" s="473"/>
      <c r="L336" s="473"/>
      <c r="M336" s="473"/>
      <c r="N336" s="473"/>
      <c r="O336" s="473"/>
      <c r="P336" s="473"/>
      <c r="Q336" s="473"/>
      <c r="R336" s="473"/>
      <c r="S336" s="473"/>
      <c r="T336" s="473"/>
      <c r="U336" s="473"/>
      <c r="V336" s="473"/>
      <c r="W336" s="473"/>
      <c r="X336" s="473"/>
      <c r="Y336" s="473"/>
      <c r="Z336" s="473"/>
    </row>
    <row r="337" spans="1:26" ht="20.25" customHeight="1" x14ac:dyDescent="0.75">
      <c r="A337" s="473"/>
      <c r="B337" s="473"/>
      <c r="C337" s="473"/>
      <c r="D337" s="473"/>
      <c r="E337" s="473"/>
      <c r="F337" s="473"/>
      <c r="G337" s="473"/>
      <c r="H337" s="473"/>
      <c r="I337" s="473"/>
      <c r="J337" s="622"/>
      <c r="K337" s="473"/>
      <c r="L337" s="473"/>
      <c r="M337" s="473"/>
      <c r="N337" s="473"/>
      <c r="O337" s="473"/>
      <c r="P337" s="473"/>
      <c r="Q337" s="473"/>
      <c r="R337" s="473"/>
      <c r="S337" s="473"/>
      <c r="T337" s="473"/>
      <c r="U337" s="473"/>
      <c r="V337" s="473"/>
      <c r="W337" s="473"/>
      <c r="X337" s="473"/>
      <c r="Y337" s="473"/>
      <c r="Z337" s="473"/>
    </row>
    <row r="338" spans="1:26" ht="20.25" customHeight="1" x14ac:dyDescent="0.75">
      <c r="A338" s="473"/>
      <c r="B338" s="473"/>
      <c r="C338" s="473"/>
      <c r="D338" s="473"/>
      <c r="E338" s="473"/>
      <c r="F338" s="473"/>
      <c r="G338" s="473"/>
      <c r="H338" s="473"/>
      <c r="I338" s="473"/>
      <c r="J338" s="622"/>
      <c r="K338" s="473"/>
      <c r="L338" s="473"/>
      <c r="M338" s="473"/>
      <c r="N338" s="473"/>
      <c r="O338" s="473"/>
      <c r="P338" s="473"/>
      <c r="Q338" s="473"/>
      <c r="R338" s="473"/>
      <c r="S338" s="473"/>
      <c r="T338" s="473"/>
      <c r="U338" s="473"/>
      <c r="V338" s="473"/>
      <c r="W338" s="473"/>
      <c r="X338" s="473"/>
      <c r="Y338" s="473"/>
      <c r="Z338" s="473"/>
    </row>
    <row r="339" spans="1:26" ht="20.25" customHeight="1" x14ac:dyDescent="0.75">
      <c r="A339" s="473"/>
      <c r="B339" s="473"/>
      <c r="C339" s="473"/>
      <c r="D339" s="473"/>
      <c r="E339" s="473"/>
      <c r="F339" s="473"/>
      <c r="G339" s="473"/>
      <c r="H339" s="473"/>
      <c r="I339" s="473"/>
      <c r="J339" s="622"/>
      <c r="K339" s="473"/>
      <c r="L339" s="473"/>
      <c r="M339" s="473"/>
      <c r="N339" s="473"/>
      <c r="O339" s="473"/>
      <c r="P339" s="473"/>
      <c r="Q339" s="473"/>
      <c r="R339" s="473"/>
      <c r="S339" s="473"/>
      <c r="T339" s="473"/>
      <c r="U339" s="473"/>
      <c r="V339" s="473"/>
      <c r="W339" s="473"/>
      <c r="X339" s="473"/>
      <c r="Y339" s="473"/>
      <c r="Z339" s="473"/>
    </row>
    <row r="340" spans="1:26" ht="20.25" customHeight="1" x14ac:dyDescent="0.75">
      <c r="A340" s="473"/>
      <c r="B340" s="473"/>
      <c r="C340" s="473"/>
      <c r="D340" s="473"/>
      <c r="E340" s="473"/>
      <c r="F340" s="473"/>
      <c r="G340" s="473"/>
      <c r="H340" s="473"/>
      <c r="I340" s="473"/>
      <c r="J340" s="622"/>
      <c r="K340" s="473"/>
      <c r="L340" s="473"/>
      <c r="M340" s="473"/>
      <c r="N340" s="473"/>
      <c r="O340" s="473"/>
      <c r="P340" s="473"/>
      <c r="Q340" s="473"/>
      <c r="R340" s="473"/>
      <c r="S340" s="473"/>
      <c r="T340" s="473"/>
      <c r="U340" s="473"/>
      <c r="V340" s="473"/>
      <c r="W340" s="473"/>
      <c r="X340" s="473"/>
      <c r="Y340" s="473"/>
      <c r="Z340" s="473"/>
    </row>
    <row r="341" spans="1:26" ht="20.25" customHeight="1" x14ac:dyDescent="0.75">
      <c r="A341" s="473"/>
      <c r="B341" s="473"/>
      <c r="C341" s="473"/>
      <c r="D341" s="473"/>
      <c r="E341" s="473"/>
      <c r="F341" s="473"/>
      <c r="G341" s="473"/>
      <c r="H341" s="473"/>
      <c r="I341" s="473"/>
      <c r="J341" s="622"/>
      <c r="K341" s="473"/>
      <c r="L341" s="473"/>
      <c r="M341" s="473"/>
      <c r="N341" s="473"/>
      <c r="O341" s="473"/>
      <c r="P341" s="473"/>
      <c r="Q341" s="473"/>
      <c r="R341" s="473"/>
      <c r="S341" s="473"/>
      <c r="T341" s="473"/>
      <c r="U341" s="473"/>
      <c r="V341" s="473"/>
      <c r="W341" s="473"/>
      <c r="X341" s="473"/>
      <c r="Y341" s="473"/>
      <c r="Z341" s="473"/>
    </row>
    <row r="342" spans="1:26" ht="20.25" customHeight="1" x14ac:dyDescent="0.75">
      <c r="A342" s="473"/>
      <c r="B342" s="473"/>
      <c r="C342" s="473"/>
      <c r="D342" s="473"/>
      <c r="E342" s="473"/>
      <c r="F342" s="473"/>
      <c r="G342" s="473"/>
      <c r="H342" s="473"/>
      <c r="I342" s="473"/>
      <c r="J342" s="622"/>
      <c r="K342" s="473"/>
      <c r="L342" s="473"/>
      <c r="M342" s="473"/>
      <c r="N342" s="473"/>
      <c r="O342" s="473"/>
      <c r="P342" s="473"/>
      <c r="Q342" s="473"/>
      <c r="R342" s="473"/>
      <c r="S342" s="473"/>
      <c r="T342" s="473"/>
      <c r="U342" s="473"/>
      <c r="V342" s="473"/>
      <c r="W342" s="473"/>
      <c r="X342" s="473"/>
      <c r="Y342" s="473"/>
      <c r="Z342" s="473"/>
    </row>
    <row r="343" spans="1:26" ht="20.25" customHeight="1" x14ac:dyDescent="0.75">
      <c r="A343" s="473"/>
      <c r="B343" s="473"/>
      <c r="C343" s="473"/>
      <c r="D343" s="473"/>
      <c r="E343" s="473"/>
      <c r="F343" s="473"/>
      <c r="G343" s="473"/>
      <c r="H343" s="473"/>
      <c r="I343" s="473"/>
      <c r="J343" s="622"/>
      <c r="K343" s="473"/>
      <c r="L343" s="473"/>
      <c r="M343" s="473"/>
      <c r="N343" s="473"/>
      <c r="O343" s="473"/>
      <c r="P343" s="473"/>
      <c r="Q343" s="473"/>
      <c r="R343" s="473"/>
      <c r="S343" s="473"/>
      <c r="T343" s="473"/>
      <c r="U343" s="473"/>
      <c r="V343" s="473"/>
      <c r="W343" s="473"/>
      <c r="X343" s="473"/>
      <c r="Y343" s="473"/>
      <c r="Z343" s="473"/>
    </row>
    <row r="344" spans="1:26" ht="20.25" customHeight="1" x14ac:dyDescent="0.75">
      <c r="A344" s="473"/>
      <c r="B344" s="473"/>
      <c r="C344" s="473"/>
      <c r="D344" s="473"/>
      <c r="E344" s="473"/>
      <c r="F344" s="473"/>
      <c r="G344" s="473"/>
      <c r="H344" s="473"/>
      <c r="I344" s="473"/>
      <c r="J344" s="622"/>
      <c r="K344" s="473"/>
      <c r="L344" s="473"/>
      <c r="M344" s="473"/>
      <c r="N344" s="473"/>
      <c r="O344" s="473"/>
      <c r="P344" s="473"/>
      <c r="Q344" s="473"/>
      <c r="R344" s="473"/>
      <c r="S344" s="473"/>
      <c r="T344" s="473"/>
      <c r="U344" s="473"/>
      <c r="V344" s="473"/>
      <c r="W344" s="473"/>
      <c r="X344" s="473"/>
      <c r="Y344" s="473"/>
      <c r="Z344" s="473"/>
    </row>
    <row r="345" spans="1:26" ht="20.25" customHeight="1" x14ac:dyDescent="0.75">
      <c r="A345" s="473"/>
      <c r="B345" s="473"/>
      <c r="C345" s="473"/>
      <c r="D345" s="473"/>
      <c r="E345" s="473"/>
      <c r="F345" s="473"/>
      <c r="G345" s="473"/>
      <c r="H345" s="473"/>
      <c r="I345" s="473"/>
      <c r="J345" s="622"/>
      <c r="K345" s="473"/>
      <c r="L345" s="473"/>
      <c r="M345" s="473"/>
      <c r="N345" s="473"/>
      <c r="O345" s="473"/>
      <c r="P345" s="473"/>
      <c r="Q345" s="473"/>
      <c r="R345" s="473"/>
      <c r="S345" s="473"/>
      <c r="T345" s="473"/>
      <c r="U345" s="473"/>
      <c r="V345" s="473"/>
      <c r="W345" s="473"/>
      <c r="X345" s="473"/>
      <c r="Y345" s="473"/>
      <c r="Z345" s="473"/>
    </row>
    <row r="346" spans="1:26" ht="20.25" customHeight="1" x14ac:dyDescent="0.75">
      <c r="A346" s="473"/>
      <c r="B346" s="473"/>
      <c r="C346" s="473"/>
      <c r="D346" s="473"/>
      <c r="E346" s="473"/>
      <c r="F346" s="473"/>
      <c r="G346" s="473"/>
      <c r="H346" s="473"/>
      <c r="I346" s="473"/>
      <c r="J346" s="622"/>
      <c r="K346" s="473"/>
      <c r="L346" s="473"/>
      <c r="M346" s="473"/>
      <c r="N346" s="473"/>
      <c r="O346" s="473"/>
      <c r="P346" s="473"/>
      <c r="Q346" s="473"/>
      <c r="R346" s="473"/>
      <c r="S346" s="473"/>
      <c r="T346" s="473"/>
      <c r="U346" s="473"/>
      <c r="V346" s="473"/>
      <c r="W346" s="473"/>
      <c r="X346" s="473"/>
      <c r="Y346" s="473"/>
      <c r="Z346" s="473"/>
    </row>
    <row r="347" spans="1:26" ht="20.25" customHeight="1" x14ac:dyDescent="0.75">
      <c r="A347" s="473"/>
      <c r="B347" s="473"/>
      <c r="C347" s="473"/>
      <c r="D347" s="473"/>
      <c r="E347" s="473"/>
      <c r="F347" s="473"/>
      <c r="G347" s="473"/>
      <c r="H347" s="473"/>
      <c r="I347" s="473"/>
      <c r="J347" s="622"/>
      <c r="K347" s="473"/>
      <c r="L347" s="473"/>
      <c r="M347" s="473"/>
      <c r="N347" s="473"/>
      <c r="O347" s="473"/>
      <c r="P347" s="473"/>
      <c r="Q347" s="473"/>
      <c r="R347" s="473"/>
      <c r="S347" s="473"/>
      <c r="T347" s="473"/>
      <c r="U347" s="473"/>
      <c r="V347" s="473"/>
      <c r="W347" s="473"/>
      <c r="X347" s="473"/>
      <c r="Y347" s="473"/>
      <c r="Z347" s="473"/>
    </row>
    <row r="348" spans="1:26" ht="20.25" customHeight="1" x14ac:dyDescent="0.75">
      <c r="A348" s="473"/>
      <c r="B348" s="473"/>
      <c r="C348" s="473"/>
      <c r="D348" s="473"/>
      <c r="E348" s="473"/>
      <c r="F348" s="473"/>
      <c r="G348" s="473"/>
      <c r="H348" s="473"/>
      <c r="I348" s="473"/>
      <c r="J348" s="622"/>
      <c r="K348" s="473"/>
      <c r="L348" s="473"/>
      <c r="M348" s="473"/>
      <c r="N348" s="473"/>
      <c r="O348" s="473"/>
      <c r="P348" s="473"/>
      <c r="Q348" s="473"/>
      <c r="R348" s="473"/>
      <c r="S348" s="473"/>
      <c r="T348" s="473"/>
      <c r="U348" s="473"/>
      <c r="V348" s="473"/>
      <c r="W348" s="473"/>
      <c r="X348" s="473"/>
      <c r="Y348" s="473"/>
      <c r="Z348" s="473"/>
    </row>
    <row r="349" spans="1:26" ht="20.25" customHeight="1" x14ac:dyDescent="0.75">
      <c r="A349" s="473"/>
      <c r="B349" s="473"/>
      <c r="C349" s="473"/>
      <c r="D349" s="473"/>
      <c r="E349" s="473"/>
      <c r="F349" s="473"/>
      <c r="G349" s="473"/>
      <c r="H349" s="473"/>
      <c r="I349" s="473"/>
      <c r="J349" s="622"/>
      <c r="K349" s="473"/>
      <c r="L349" s="473"/>
      <c r="M349" s="473"/>
      <c r="N349" s="473"/>
      <c r="O349" s="473"/>
      <c r="P349" s="473"/>
      <c r="Q349" s="473"/>
      <c r="R349" s="473"/>
      <c r="S349" s="473"/>
      <c r="T349" s="473"/>
      <c r="U349" s="473"/>
      <c r="V349" s="473"/>
      <c r="W349" s="473"/>
      <c r="X349" s="473"/>
      <c r="Y349" s="473"/>
      <c r="Z349" s="473"/>
    </row>
    <row r="350" spans="1:26" ht="20.25" customHeight="1" x14ac:dyDescent="0.75">
      <c r="A350" s="473"/>
      <c r="B350" s="473"/>
      <c r="C350" s="473"/>
      <c r="D350" s="473"/>
      <c r="E350" s="473"/>
      <c r="F350" s="473"/>
      <c r="G350" s="473"/>
      <c r="H350" s="473"/>
      <c r="I350" s="473"/>
      <c r="J350" s="622"/>
      <c r="K350" s="473"/>
      <c r="L350" s="473"/>
      <c r="M350" s="473"/>
      <c r="N350" s="473"/>
      <c r="O350" s="473"/>
      <c r="P350" s="473"/>
      <c r="Q350" s="473"/>
      <c r="R350" s="473"/>
      <c r="S350" s="473"/>
      <c r="T350" s="473"/>
      <c r="U350" s="473"/>
      <c r="V350" s="473"/>
      <c r="W350" s="473"/>
      <c r="X350" s="473"/>
      <c r="Y350" s="473"/>
      <c r="Z350" s="473"/>
    </row>
    <row r="351" spans="1:26" ht="20.25" customHeight="1" x14ac:dyDescent="0.75">
      <c r="A351" s="473"/>
      <c r="B351" s="473"/>
      <c r="C351" s="473"/>
      <c r="D351" s="473"/>
      <c r="E351" s="473"/>
      <c r="F351" s="473"/>
      <c r="G351" s="473"/>
      <c r="H351" s="473"/>
      <c r="I351" s="473"/>
      <c r="J351" s="622"/>
      <c r="K351" s="473"/>
      <c r="L351" s="473"/>
      <c r="M351" s="473"/>
      <c r="N351" s="473"/>
      <c r="O351" s="473"/>
      <c r="P351" s="473"/>
      <c r="Q351" s="473"/>
      <c r="R351" s="473"/>
      <c r="S351" s="473"/>
      <c r="T351" s="473"/>
      <c r="U351" s="473"/>
      <c r="V351" s="473"/>
      <c r="W351" s="473"/>
      <c r="X351" s="473"/>
      <c r="Y351" s="473"/>
      <c r="Z351" s="473"/>
    </row>
    <row r="352" spans="1:26" ht="20.25" customHeight="1" x14ac:dyDescent="0.75">
      <c r="A352" s="473"/>
      <c r="B352" s="473"/>
      <c r="C352" s="473"/>
      <c r="D352" s="473"/>
      <c r="E352" s="473"/>
      <c r="F352" s="473"/>
      <c r="G352" s="473"/>
      <c r="H352" s="473"/>
      <c r="I352" s="473"/>
      <c r="J352" s="622"/>
      <c r="K352" s="473"/>
      <c r="L352" s="473"/>
      <c r="M352" s="473"/>
      <c r="N352" s="473"/>
      <c r="O352" s="473"/>
      <c r="P352" s="473"/>
      <c r="Q352" s="473"/>
      <c r="R352" s="473"/>
      <c r="S352" s="473"/>
      <c r="T352" s="473"/>
      <c r="U352" s="473"/>
      <c r="V352" s="473"/>
      <c r="W352" s="473"/>
      <c r="X352" s="473"/>
      <c r="Y352" s="473"/>
      <c r="Z352" s="473"/>
    </row>
    <row r="353" spans="1:26" ht="20.25" customHeight="1" x14ac:dyDescent="0.75">
      <c r="A353" s="473"/>
      <c r="B353" s="473"/>
      <c r="C353" s="473"/>
      <c r="D353" s="473"/>
      <c r="E353" s="473"/>
      <c r="F353" s="473"/>
      <c r="G353" s="473"/>
      <c r="H353" s="473"/>
      <c r="I353" s="473"/>
      <c r="J353" s="622"/>
      <c r="K353" s="473"/>
      <c r="L353" s="473"/>
      <c r="M353" s="473"/>
      <c r="N353" s="473"/>
      <c r="O353" s="473"/>
      <c r="P353" s="473"/>
      <c r="Q353" s="473"/>
      <c r="R353" s="473"/>
      <c r="S353" s="473"/>
      <c r="T353" s="473"/>
      <c r="U353" s="473"/>
      <c r="V353" s="473"/>
      <c r="W353" s="473"/>
      <c r="X353" s="473"/>
      <c r="Y353" s="473"/>
      <c r="Z353" s="473"/>
    </row>
    <row r="354" spans="1:26" ht="20.25" customHeight="1" x14ac:dyDescent="0.75">
      <c r="A354" s="473"/>
      <c r="B354" s="473"/>
      <c r="C354" s="473"/>
      <c r="D354" s="473"/>
      <c r="E354" s="473"/>
      <c r="F354" s="473"/>
      <c r="G354" s="473"/>
      <c r="H354" s="473"/>
      <c r="I354" s="473"/>
      <c r="J354" s="622"/>
      <c r="K354" s="473"/>
      <c r="L354" s="473"/>
      <c r="M354" s="473"/>
      <c r="N354" s="473"/>
      <c r="O354" s="473"/>
      <c r="P354" s="473"/>
      <c r="Q354" s="473"/>
      <c r="R354" s="473"/>
      <c r="S354" s="473"/>
      <c r="T354" s="473"/>
      <c r="U354" s="473"/>
      <c r="V354" s="473"/>
      <c r="W354" s="473"/>
      <c r="X354" s="473"/>
      <c r="Y354" s="473"/>
      <c r="Z354" s="473"/>
    </row>
    <row r="355" spans="1:26" ht="20.25" customHeight="1" x14ac:dyDescent="0.75">
      <c r="A355" s="473"/>
      <c r="B355" s="473"/>
      <c r="C355" s="473"/>
      <c r="D355" s="473"/>
      <c r="E355" s="473"/>
      <c r="F355" s="473"/>
      <c r="G355" s="473"/>
      <c r="H355" s="473"/>
      <c r="I355" s="473"/>
      <c r="J355" s="622"/>
      <c r="K355" s="473"/>
      <c r="L355" s="473"/>
      <c r="M355" s="473"/>
      <c r="N355" s="473"/>
      <c r="O355" s="473"/>
      <c r="P355" s="473"/>
      <c r="Q355" s="473"/>
      <c r="R355" s="473"/>
      <c r="S355" s="473"/>
      <c r="T355" s="473"/>
      <c r="U355" s="473"/>
      <c r="V355" s="473"/>
      <c r="W355" s="473"/>
      <c r="X355" s="473"/>
      <c r="Y355" s="473"/>
      <c r="Z355" s="473"/>
    </row>
    <row r="356" spans="1:26" ht="20.25" customHeight="1" x14ac:dyDescent="0.75">
      <c r="A356" s="473"/>
      <c r="B356" s="473"/>
      <c r="C356" s="473"/>
      <c r="D356" s="473"/>
      <c r="E356" s="473"/>
      <c r="F356" s="473"/>
      <c r="G356" s="473"/>
      <c r="H356" s="473"/>
      <c r="I356" s="473"/>
      <c r="J356" s="622"/>
      <c r="K356" s="473"/>
      <c r="L356" s="473"/>
      <c r="M356" s="473"/>
      <c r="N356" s="473"/>
      <c r="O356" s="473"/>
      <c r="P356" s="473"/>
      <c r="Q356" s="473"/>
      <c r="R356" s="473"/>
      <c r="S356" s="473"/>
      <c r="T356" s="473"/>
      <c r="U356" s="473"/>
      <c r="V356" s="473"/>
      <c r="W356" s="473"/>
      <c r="X356" s="473"/>
      <c r="Y356" s="473"/>
      <c r="Z356" s="473"/>
    </row>
    <row r="357" spans="1:26" ht="20.25" customHeight="1" x14ac:dyDescent="0.75">
      <c r="A357" s="473"/>
      <c r="B357" s="473"/>
      <c r="C357" s="473"/>
      <c r="D357" s="473"/>
      <c r="E357" s="473"/>
      <c r="F357" s="473"/>
      <c r="G357" s="473"/>
      <c r="H357" s="473"/>
      <c r="I357" s="473"/>
      <c r="J357" s="622"/>
      <c r="K357" s="473"/>
      <c r="L357" s="473"/>
      <c r="M357" s="473"/>
      <c r="N357" s="473"/>
      <c r="O357" s="473"/>
      <c r="P357" s="473"/>
      <c r="Q357" s="473"/>
      <c r="R357" s="473"/>
      <c r="S357" s="473"/>
      <c r="T357" s="473"/>
      <c r="U357" s="473"/>
      <c r="V357" s="473"/>
      <c r="W357" s="473"/>
      <c r="X357" s="473"/>
      <c r="Y357" s="473"/>
      <c r="Z357" s="473"/>
    </row>
    <row r="358" spans="1:26" ht="20.25" customHeight="1" x14ac:dyDescent="0.75">
      <c r="A358" s="473"/>
      <c r="B358" s="473"/>
      <c r="C358" s="473"/>
      <c r="D358" s="473"/>
      <c r="E358" s="473"/>
      <c r="F358" s="473"/>
      <c r="G358" s="473"/>
      <c r="H358" s="473"/>
      <c r="I358" s="473"/>
      <c r="J358" s="622"/>
      <c r="K358" s="473"/>
      <c r="L358" s="473"/>
      <c r="M358" s="473"/>
      <c r="N358" s="473"/>
      <c r="O358" s="473"/>
      <c r="P358" s="473"/>
      <c r="Q358" s="473"/>
      <c r="R358" s="473"/>
      <c r="S358" s="473"/>
      <c r="T358" s="473"/>
      <c r="U358" s="473"/>
      <c r="V358" s="473"/>
      <c r="W358" s="473"/>
      <c r="X358" s="473"/>
      <c r="Y358" s="473"/>
      <c r="Z358" s="473"/>
    </row>
    <row r="359" spans="1:26" ht="20.25" customHeight="1" x14ac:dyDescent="0.75">
      <c r="A359" s="473"/>
      <c r="B359" s="473"/>
      <c r="C359" s="473"/>
      <c r="D359" s="473"/>
      <c r="E359" s="473"/>
      <c r="F359" s="473"/>
      <c r="G359" s="473"/>
      <c r="H359" s="473"/>
      <c r="I359" s="473"/>
      <c r="J359" s="622"/>
      <c r="K359" s="473"/>
      <c r="L359" s="473"/>
      <c r="M359" s="473"/>
      <c r="N359" s="473"/>
      <c r="O359" s="473"/>
      <c r="P359" s="473"/>
      <c r="Q359" s="473"/>
      <c r="R359" s="473"/>
      <c r="S359" s="473"/>
      <c r="T359" s="473"/>
      <c r="U359" s="473"/>
      <c r="V359" s="473"/>
      <c r="W359" s="473"/>
      <c r="X359" s="473"/>
      <c r="Y359" s="473"/>
      <c r="Z359" s="473"/>
    </row>
    <row r="360" spans="1:26" ht="20.25" customHeight="1" x14ac:dyDescent="0.75">
      <c r="A360" s="473"/>
      <c r="B360" s="473"/>
      <c r="C360" s="473"/>
      <c r="D360" s="473"/>
      <c r="E360" s="473"/>
      <c r="F360" s="473"/>
      <c r="G360" s="473"/>
      <c r="H360" s="473"/>
      <c r="I360" s="473"/>
      <c r="J360" s="622"/>
      <c r="K360" s="473"/>
      <c r="L360" s="473"/>
      <c r="M360" s="473"/>
      <c r="N360" s="473"/>
      <c r="O360" s="473"/>
      <c r="P360" s="473"/>
      <c r="Q360" s="473"/>
      <c r="R360" s="473"/>
      <c r="S360" s="473"/>
      <c r="T360" s="473"/>
      <c r="U360" s="473"/>
      <c r="V360" s="473"/>
      <c r="W360" s="473"/>
      <c r="X360" s="473"/>
      <c r="Y360" s="473"/>
      <c r="Z360" s="473"/>
    </row>
    <row r="361" spans="1:26" ht="20.25" customHeight="1" x14ac:dyDescent="0.75">
      <c r="A361" s="473"/>
      <c r="B361" s="473"/>
      <c r="C361" s="473"/>
      <c r="D361" s="473"/>
      <c r="E361" s="473"/>
      <c r="F361" s="473"/>
      <c r="G361" s="473"/>
      <c r="H361" s="473"/>
      <c r="I361" s="473"/>
      <c r="J361" s="622"/>
      <c r="K361" s="473"/>
      <c r="L361" s="473"/>
      <c r="M361" s="473"/>
      <c r="N361" s="473"/>
      <c r="O361" s="473"/>
      <c r="P361" s="473"/>
      <c r="Q361" s="473"/>
      <c r="R361" s="473"/>
      <c r="S361" s="473"/>
      <c r="T361" s="473"/>
      <c r="U361" s="473"/>
      <c r="V361" s="473"/>
      <c r="W361" s="473"/>
      <c r="X361" s="473"/>
      <c r="Y361" s="473"/>
      <c r="Z361" s="473"/>
    </row>
    <row r="362" spans="1:26" ht="20.25" customHeight="1" x14ac:dyDescent="0.75">
      <c r="A362" s="473"/>
      <c r="B362" s="473"/>
      <c r="C362" s="473"/>
      <c r="D362" s="473"/>
      <c r="E362" s="473"/>
      <c r="F362" s="473"/>
      <c r="G362" s="473"/>
      <c r="H362" s="473"/>
      <c r="I362" s="473"/>
      <c r="J362" s="622"/>
      <c r="K362" s="473"/>
      <c r="L362" s="473"/>
      <c r="M362" s="473"/>
      <c r="N362" s="473"/>
      <c r="O362" s="473"/>
      <c r="P362" s="473"/>
      <c r="Q362" s="473"/>
      <c r="R362" s="473"/>
      <c r="S362" s="473"/>
      <c r="T362" s="473"/>
      <c r="U362" s="473"/>
      <c r="V362" s="473"/>
      <c r="W362" s="473"/>
      <c r="X362" s="473"/>
      <c r="Y362" s="473"/>
      <c r="Z362" s="473"/>
    </row>
    <row r="363" spans="1:26" ht="20.25" customHeight="1" x14ac:dyDescent="0.75">
      <c r="A363" s="473"/>
      <c r="B363" s="473"/>
      <c r="C363" s="473"/>
      <c r="D363" s="473"/>
      <c r="E363" s="473"/>
      <c r="F363" s="473"/>
      <c r="G363" s="473"/>
      <c r="H363" s="473"/>
      <c r="I363" s="473"/>
      <c r="J363" s="622"/>
      <c r="K363" s="473"/>
      <c r="L363" s="473"/>
      <c r="M363" s="473"/>
      <c r="N363" s="473"/>
      <c r="O363" s="473"/>
      <c r="P363" s="473"/>
      <c r="Q363" s="473"/>
      <c r="R363" s="473"/>
      <c r="S363" s="473"/>
      <c r="T363" s="473"/>
      <c r="U363" s="473"/>
      <c r="V363" s="473"/>
      <c r="W363" s="473"/>
      <c r="X363" s="473"/>
      <c r="Y363" s="473"/>
      <c r="Z363" s="473"/>
    </row>
    <row r="364" spans="1:26" ht="20.25" customHeight="1" x14ac:dyDescent="0.75">
      <c r="A364" s="473"/>
      <c r="B364" s="473"/>
      <c r="C364" s="473"/>
      <c r="D364" s="473"/>
      <c r="E364" s="473"/>
      <c r="F364" s="473"/>
      <c r="G364" s="473"/>
      <c r="H364" s="473"/>
      <c r="I364" s="473"/>
      <c r="J364" s="622"/>
      <c r="K364" s="473"/>
      <c r="L364" s="473"/>
      <c r="M364" s="473"/>
      <c r="N364" s="473"/>
      <c r="O364" s="473"/>
      <c r="P364" s="473"/>
      <c r="Q364" s="473"/>
      <c r="R364" s="473"/>
      <c r="S364" s="473"/>
      <c r="T364" s="473"/>
      <c r="U364" s="473"/>
      <c r="V364" s="473"/>
      <c r="W364" s="473"/>
      <c r="X364" s="473"/>
      <c r="Y364" s="473"/>
      <c r="Z364" s="473"/>
    </row>
    <row r="365" spans="1:26" ht="20.25" customHeight="1" x14ac:dyDescent="0.75">
      <c r="A365" s="473"/>
      <c r="B365" s="473"/>
      <c r="C365" s="473"/>
      <c r="D365" s="473"/>
      <c r="E365" s="473"/>
      <c r="F365" s="473"/>
      <c r="G365" s="473"/>
      <c r="H365" s="473"/>
      <c r="I365" s="473"/>
      <c r="J365" s="622"/>
      <c r="K365" s="473"/>
      <c r="L365" s="473"/>
      <c r="M365" s="473"/>
      <c r="N365" s="473"/>
      <c r="O365" s="473"/>
      <c r="P365" s="473"/>
      <c r="Q365" s="473"/>
      <c r="R365" s="473"/>
      <c r="S365" s="473"/>
      <c r="T365" s="473"/>
      <c r="U365" s="473"/>
      <c r="V365" s="473"/>
      <c r="W365" s="473"/>
      <c r="X365" s="473"/>
      <c r="Y365" s="473"/>
      <c r="Z365" s="473"/>
    </row>
    <row r="366" spans="1:26" ht="20.25" customHeight="1" x14ac:dyDescent="0.75">
      <c r="A366" s="473"/>
      <c r="B366" s="473"/>
      <c r="C366" s="473"/>
      <c r="D366" s="473"/>
      <c r="E366" s="473"/>
      <c r="F366" s="473"/>
      <c r="G366" s="473"/>
      <c r="H366" s="473"/>
      <c r="I366" s="473"/>
      <c r="J366" s="622"/>
      <c r="K366" s="473"/>
      <c r="L366" s="473"/>
      <c r="M366" s="473"/>
      <c r="N366" s="473"/>
      <c r="O366" s="473"/>
      <c r="P366" s="473"/>
      <c r="Q366" s="473"/>
      <c r="R366" s="473"/>
      <c r="S366" s="473"/>
      <c r="T366" s="473"/>
      <c r="U366" s="473"/>
      <c r="V366" s="473"/>
      <c r="W366" s="473"/>
      <c r="X366" s="473"/>
      <c r="Y366" s="473"/>
      <c r="Z366" s="473"/>
    </row>
    <row r="367" spans="1:26" ht="20.25" customHeight="1" x14ac:dyDescent="0.75">
      <c r="A367" s="473"/>
      <c r="B367" s="473"/>
      <c r="C367" s="473"/>
      <c r="D367" s="473"/>
      <c r="E367" s="473"/>
      <c r="F367" s="473"/>
      <c r="G367" s="473"/>
      <c r="H367" s="473"/>
      <c r="I367" s="473"/>
      <c r="J367" s="622"/>
      <c r="K367" s="473"/>
      <c r="L367" s="473"/>
      <c r="M367" s="473"/>
      <c r="N367" s="473"/>
      <c r="O367" s="473"/>
      <c r="P367" s="473"/>
      <c r="Q367" s="473"/>
      <c r="R367" s="473"/>
      <c r="S367" s="473"/>
      <c r="T367" s="473"/>
      <c r="U367" s="473"/>
      <c r="V367" s="473"/>
      <c r="W367" s="473"/>
      <c r="X367" s="473"/>
      <c r="Y367" s="473"/>
      <c r="Z367" s="473"/>
    </row>
    <row r="368" spans="1:26" ht="20.25" customHeight="1" x14ac:dyDescent="0.75">
      <c r="A368" s="473"/>
      <c r="B368" s="473"/>
      <c r="C368" s="473"/>
      <c r="D368" s="473"/>
      <c r="E368" s="473"/>
      <c r="F368" s="473"/>
      <c r="G368" s="473"/>
      <c r="H368" s="473"/>
      <c r="I368" s="473"/>
      <c r="J368" s="622"/>
      <c r="K368" s="473"/>
      <c r="L368" s="473"/>
      <c r="M368" s="473"/>
      <c r="N368" s="473"/>
      <c r="O368" s="473"/>
      <c r="P368" s="473"/>
      <c r="Q368" s="473"/>
      <c r="R368" s="473"/>
      <c r="S368" s="473"/>
      <c r="T368" s="473"/>
      <c r="U368" s="473"/>
      <c r="V368" s="473"/>
      <c r="W368" s="473"/>
      <c r="X368" s="473"/>
      <c r="Y368" s="473"/>
      <c r="Z368" s="473"/>
    </row>
    <row r="369" spans="1:26" ht="20.25" customHeight="1" x14ac:dyDescent="0.75">
      <c r="A369" s="473"/>
      <c r="B369" s="473"/>
      <c r="C369" s="473"/>
      <c r="D369" s="473"/>
      <c r="E369" s="473"/>
      <c r="F369" s="473"/>
      <c r="G369" s="473"/>
      <c r="H369" s="473"/>
      <c r="I369" s="473"/>
      <c r="J369" s="622"/>
      <c r="K369" s="473"/>
      <c r="L369" s="473"/>
      <c r="M369" s="473"/>
      <c r="N369" s="473"/>
      <c r="O369" s="473"/>
      <c r="P369" s="473"/>
      <c r="Q369" s="473"/>
      <c r="R369" s="473"/>
      <c r="S369" s="473"/>
      <c r="T369" s="473"/>
      <c r="U369" s="473"/>
      <c r="V369" s="473"/>
      <c r="W369" s="473"/>
      <c r="X369" s="473"/>
      <c r="Y369" s="473"/>
      <c r="Z369" s="473"/>
    </row>
    <row r="370" spans="1:26" ht="20.25" customHeight="1" x14ac:dyDescent="0.75">
      <c r="A370" s="473"/>
      <c r="B370" s="473"/>
      <c r="C370" s="473"/>
      <c r="D370" s="473"/>
      <c r="E370" s="473"/>
      <c r="F370" s="473"/>
      <c r="G370" s="473"/>
      <c r="H370" s="473"/>
      <c r="I370" s="473"/>
      <c r="J370" s="622"/>
      <c r="K370" s="473"/>
      <c r="L370" s="473"/>
      <c r="M370" s="473"/>
      <c r="N370" s="473"/>
      <c r="O370" s="473"/>
      <c r="P370" s="473"/>
      <c r="Q370" s="473"/>
      <c r="R370" s="473"/>
      <c r="S370" s="473"/>
      <c r="T370" s="473"/>
      <c r="U370" s="473"/>
      <c r="V370" s="473"/>
      <c r="W370" s="473"/>
      <c r="X370" s="473"/>
      <c r="Y370" s="473"/>
      <c r="Z370" s="473"/>
    </row>
    <row r="371" spans="1:26" ht="20.25" customHeight="1" x14ac:dyDescent="0.75">
      <c r="A371" s="473"/>
      <c r="B371" s="473"/>
      <c r="C371" s="473"/>
      <c r="D371" s="473"/>
      <c r="E371" s="473"/>
      <c r="F371" s="473"/>
      <c r="G371" s="473"/>
      <c r="H371" s="473"/>
      <c r="I371" s="473"/>
      <c r="J371" s="622"/>
      <c r="K371" s="473"/>
      <c r="L371" s="473"/>
      <c r="M371" s="473"/>
      <c r="N371" s="473"/>
      <c r="O371" s="473"/>
      <c r="P371" s="473"/>
      <c r="Q371" s="473"/>
      <c r="R371" s="473"/>
      <c r="S371" s="473"/>
      <c r="T371" s="473"/>
      <c r="U371" s="473"/>
      <c r="V371" s="473"/>
      <c r="W371" s="473"/>
      <c r="X371" s="473"/>
      <c r="Y371" s="473"/>
      <c r="Z371" s="473"/>
    </row>
    <row r="372" spans="1:26" ht="20.25" customHeight="1" x14ac:dyDescent="0.75">
      <c r="A372" s="473"/>
      <c r="B372" s="473"/>
      <c r="C372" s="473"/>
      <c r="D372" s="473"/>
      <c r="E372" s="473"/>
      <c r="F372" s="473"/>
      <c r="G372" s="473"/>
      <c r="H372" s="473"/>
      <c r="I372" s="473"/>
      <c r="J372" s="622"/>
      <c r="K372" s="473"/>
      <c r="L372" s="473"/>
      <c r="M372" s="473"/>
      <c r="N372" s="473"/>
      <c r="O372" s="473"/>
      <c r="P372" s="473"/>
      <c r="Q372" s="473"/>
      <c r="R372" s="473"/>
      <c r="S372" s="473"/>
      <c r="T372" s="473"/>
      <c r="U372" s="473"/>
      <c r="V372" s="473"/>
      <c r="W372" s="473"/>
      <c r="X372" s="473"/>
      <c r="Y372" s="473"/>
      <c r="Z372" s="473"/>
    </row>
    <row r="373" spans="1:26" ht="20.25" customHeight="1" x14ac:dyDescent="0.75">
      <c r="A373" s="473"/>
      <c r="B373" s="473"/>
      <c r="C373" s="473"/>
      <c r="D373" s="473"/>
      <c r="E373" s="473"/>
      <c r="F373" s="473"/>
      <c r="G373" s="473"/>
      <c r="H373" s="473"/>
      <c r="I373" s="473"/>
      <c r="J373" s="622"/>
      <c r="K373" s="473"/>
      <c r="L373" s="473"/>
      <c r="M373" s="473"/>
      <c r="N373" s="473"/>
      <c r="O373" s="473"/>
      <c r="P373" s="473"/>
      <c r="Q373" s="473"/>
      <c r="R373" s="473"/>
      <c r="S373" s="473"/>
      <c r="T373" s="473"/>
      <c r="U373" s="473"/>
      <c r="V373" s="473"/>
      <c r="W373" s="473"/>
      <c r="X373" s="473"/>
      <c r="Y373" s="473"/>
      <c r="Z373" s="473"/>
    </row>
    <row r="374" spans="1:26" ht="20.25" customHeight="1" x14ac:dyDescent="0.75">
      <c r="A374" s="473"/>
      <c r="B374" s="473"/>
      <c r="C374" s="473"/>
      <c r="D374" s="473"/>
      <c r="E374" s="473"/>
      <c r="F374" s="473"/>
      <c r="G374" s="473"/>
      <c r="H374" s="473"/>
      <c r="I374" s="473"/>
      <c r="J374" s="622"/>
      <c r="K374" s="473"/>
      <c r="L374" s="473"/>
      <c r="M374" s="473"/>
      <c r="N374" s="473"/>
      <c r="O374" s="473"/>
      <c r="P374" s="473"/>
      <c r="Q374" s="473"/>
      <c r="R374" s="473"/>
      <c r="S374" s="473"/>
      <c r="T374" s="473"/>
      <c r="U374" s="473"/>
      <c r="V374" s="473"/>
      <c r="W374" s="473"/>
      <c r="X374" s="473"/>
      <c r="Y374" s="473"/>
      <c r="Z374" s="473"/>
    </row>
    <row r="375" spans="1:26" ht="20.25" customHeight="1" x14ac:dyDescent="0.75">
      <c r="A375" s="473"/>
      <c r="B375" s="473"/>
      <c r="C375" s="473"/>
      <c r="D375" s="473"/>
      <c r="E375" s="473"/>
      <c r="F375" s="473"/>
      <c r="G375" s="473"/>
      <c r="H375" s="473"/>
      <c r="I375" s="473"/>
      <c r="J375" s="622"/>
      <c r="K375" s="473"/>
      <c r="L375" s="473"/>
      <c r="M375" s="473"/>
      <c r="N375" s="473"/>
      <c r="O375" s="473"/>
      <c r="P375" s="473"/>
      <c r="Q375" s="473"/>
      <c r="R375" s="473"/>
      <c r="S375" s="473"/>
      <c r="T375" s="473"/>
      <c r="U375" s="473"/>
      <c r="V375" s="473"/>
      <c r="W375" s="473"/>
      <c r="X375" s="473"/>
      <c r="Y375" s="473"/>
      <c r="Z375" s="473"/>
    </row>
    <row r="376" spans="1:26" ht="20.25" customHeight="1" x14ac:dyDescent="0.75">
      <c r="A376" s="473"/>
      <c r="B376" s="473"/>
      <c r="C376" s="473"/>
      <c r="D376" s="473"/>
      <c r="E376" s="473"/>
      <c r="F376" s="473"/>
      <c r="G376" s="473"/>
      <c r="H376" s="473"/>
      <c r="I376" s="473"/>
      <c r="J376" s="622"/>
      <c r="K376" s="473"/>
      <c r="L376" s="473"/>
      <c r="M376" s="473"/>
      <c r="N376" s="473"/>
      <c r="O376" s="473"/>
      <c r="P376" s="473"/>
      <c r="Q376" s="473"/>
      <c r="R376" s="473"/>
      <c r="S376" s="473"/>
      <c r="T376" s="473"/>
      <c r="U376" s="473"/>
      <c r="V376" s="473"/>
      <c r="W376" s="473"/>
      <c r="X376" s="473"/>
      <c r="Y376" s="473"/>
      <c r="Z376" s="473"/>
    </row>
    <row r="377" spans="1:26" ht="20.25" customHeight="1" x14ac:dyDescent="0.75">
      <c r="A377" s="473"/>
      <c r="B377" s="473"/>
      <c r="C377" s="473"/>
      <c r="D377" s="473"/>
      <c r="E377" s="473"/>
      <c r="F377" s="473"/>
      <c r="G377" s="473"/>
      <c r="H377" s="473"/>
      <c r="I377" s="473"/>
      <c r="J377" s="622"/>
      <c r="K377" s="473"/>
      <c r="L377" s="473"/>
      <c r="M377" s="473"/>
      <c r="N377" s="473"/>
      <c r="O377" s="473"/>
      <c r="P377" s="473"/>
      <c r="Q377" s="473"/>
      <c r="R377" s="473"/>
      <c r="S377" s="473"/>
      <c r="T377" s="473"/>
      <c r="U377" s="473"/>
      <c r="V377" s="473"/>
      <c r="W377" s="473"/>
      <c r="X377" s="473"/>
      <c r="Y377" s="473"/>
      <c r="Z377" s="473"/>
    </row>
    <row r="378" spans="1:26" ht="20.25" customHeight="1" x14ac:dyDescent="0.75">
      <c r="A378" s="473"/>
      <c r="B378" s="473"/>
      <c r="C378" s="473"/>
      <c r="D378" s="473"/>
      <c r="E378" s="473"/>
      <c r="F378" s="473"/>
      <c r="G378" s="473"/>
      <c r="H378" s="473"/>
      <c r="I378" s="473"/>
      <c r="J378" s="622"/>
      <c r="K378" s="473"/>
      <c r="L378" s="473"/>
      <c r="M378" s="473"/>
      <c r="N378" s="473"/>
      <c r="O378" s="473"/>
      <c r="P378" s="473"/>
      <c r="Q378" s="473"/>
      <c r="R378" s="473"/>
      <c r="S378" s="473"/>
      <c r="T378" s="473"/>
      <c r="U378" s="473"/>
      <c r="V378" s="473"/>
      <c r="W378" s="473"/>
      <c r="X378" s="473"/>
      <c r="Y378" s="473"/>
      <c r="Z378" s="473"/>
    </row>
    <row r="379" spans="1:26" ht="20.25" customHeight="1" x14ac:dyDescent="0.75">
      <c r="A379" s="473"/>
      <c r="B379" s="473"/>
      <c r="C379" s="473"/>
      <c r="D379" s="473"/>
      <c r="E379" s="473"/>
      <c r="F379" s="473"/>
      <c r="G379" s="473"/>
      <c r="H379" s="473"/>
      <c r="I379" s="473"/>
      <c r="J379" s="622"/>
      <c r="K379" s="473"/>
      <c r="L379" s="473"/>
      <c r="M379" s="473"/>
      <c r="N379" s="473"/>
      <c r="O379" s="473"/>
      <c r="P379" s="473"/>
      <c r="Q379" s="473"/>
      <c r="R379" s="473"/>
      <c r="S379" s="473"/>
      <c r="T379" s="473"/>
      <c r="U379" s="473"/>
      <c r="V379" s="473"/>
      <c r="W379" s="473"/>
      <c r="X379" s="473"/>
      <c r="Y379" s="473"/>
      <c r="Z379" s="473"/>
    </row>
    <row r="380" spans="1:26" ht="20.25" customHeight="1" x14ac:dyDescent="0.75">
      <c r="A380" s="473"/>
      <c r="B380" s="473"/>
      <c r="C380" s="473"/>
      <c r="D380" s="473"/>
      <c r="E380" s="473"/>
      <c r="F380" s="473"/>
      <c r="G380" s="473"/>
      <c r="H380" s="473"/>
      <c r="I380" s="473"/>
      <c r="J380" s="622"/>
      <c r="K380" s="473"/>
      <c r="L380" s="473"/>
      <c r="M380" s="473"/>
      <c r="N380" s="473"/>
      <c r="O380" s="473"/>
      <c r="P380" s="473"/>
      <c r="Q380" s="473"/>
      <c r="R380" s="473"/>
      <c r="S380" s="473"/>
      <c r="T380" s="473"/>
      <c r="U380" s="473"/>
      <c r="V380" s="473"/>
      <c r="W380" s="473"/>
      <c r="X380" s="473"/>
      <c r="Y380" s="473"/>
      <c r="Z380" s="473"/>
    </row>
    <row r="381" spans="1:26" ht="20.25" customHeight="1" x14ac:dyDescent="0.75">
      <c r="A381" s="473"/>
      <c r="B381" s="473"/>
      <c r="C381" s="473"/>
      <c r="D381" s="473"/>
      <c r="E381" s="473"/>
      <c r="F381" s="473"/>
      <c r="G381" s="473"/>
      <c r="H381" s="473"/>
      <c r="I381" s="473"/>
      <c r="J381" s="622"/>
      <c r="K381" s="473"/>
      <c r="L381" s="473"/>
      <c r="M381" s="473"/>
      <c r="N381" s="473"/>
      <c r="O381" s="473"/>
      <c r="P381" s="473"/>
      <c r="Q381" s="473"/>
      <c r="R381" s="473"/>
      <c r="S381" s="473"/>
      <c r="T381" s="473"/>
      <c r="U381" s="473"/>
      <c r="V381" s="473"/>
      <c r="W381" s="473"/>
      <c r="X381" s="473"/>
      <c r="Y381" s="473"/>
      <c r="Z381" s="473"/>
    </row>
    <row r="382" spans="1:26" ht="20.25" customHeight="1" x14ac:dyDescent="0.75">
      <c r="A382" s="473"/>
      <c r="B382" s="473"/>
      <c r="C382" s="473"/>
      <c r="D382" s="473"/>
      <c r="E382" s="473"/>
      <c r="F382" s="473"/>
      <c r="G382" s="473"/>
      <c r="H382" s="473"/>
      <c r="I382" s="473"/>
      <c r="J382" s="622"/>
      <c r="K382" s="473"/>
      <c r="L382" s="473"/>
      <c r="M382" s="473"/>
      <c r="N382" s="473"/>
      <c r="O382" s="473"/>
      <c r="P382" s="473"/>
      <c r="Q382" s="473"/>
      <c r="R382" s="473"/>
      <c r="S382" s="473"/>
      <c r="T382" s="473"/>
      <c r="U382" s="473"/>
      <c r="V382" s="473"/>
      <c r="W382" s="473"/>
      <c r="X382" s="473"/>
      <c r="Y382" s="473"/>
      <c r="Z382" s="473"/>
    </row>
    <row r="383" spans="1:26" ht="20.25" customHeight="1" x14ac:dyDescent="0.75">
      <c r="A383" s="473"/>
      <c r="B383" s="473"/>
      <c r="C383" s="473"/>
      <c r="D383" s="473"/>
      <c r="E383" s="473"/>
      <c r="F383" s="473"/>
      <c r="G383" s="473"/>
      <c r="H383" s="473"/>
      <c r="I383" s="473"/>
      <c r="J383" s="622"/>
      <c r="K383" s="473"/>
      <c r="L383" s="473"/>
      <c r="M383" s="473"/>
      <c r="N383" s="473"/>
      <c r="O383" s="473"/>
      <c r="P383" s="473"/>
      <c r="Q383" s="473"/>
      <c r="R383" s="473"/>
      <c r="S383" s="473"/>
      <c r="T383" s="473"/>
      <c r="U383" s="473"/>
      <c r="V383" s="473"/>
      <c r="W383" s="473"/>
      <c r="X383" s="473"/>
      <c r="Y383" s="473"/>
      <c r="Z383" s="473"/>
    </row>
    <row r="384" spans="1:26" ht="20.25" customHeight="1" x14ac:dyDescent="0.75">
      <c r="A384" s="473"/>
      <c r="B384" s="473"/>
      <c r="C384" s="473"/>
      <c r="D384" s="473"/>
      <c r="E384" s="473"/>
      <c r="F384" s="473"/>
      <c r="G384" s="473"/>
      <c r="H384" s="473"/>
      <c r="I384" s="473"/>
      <c r="J384" s="622"/>
      <c r="K384" s="473"/>
      <c r="L384" s="473"/>
      <c r="M384" s="473"/>
      <c r="N384" s="473"/>
      <c r="O384" s="473"/>
      <c r="P384" s="473"/>
      <c r="Q384" s="473"/>
      <c r="R384" s="473"/>
      <c r="S384" s="473"/>
      <c r="T384" s="473"/>
      <c r="U384" s="473"/>
      <c r="V384" s="473"/>
      <c r="W384" s="473"/>
      <c r="X384" s="473"/>
      <c r="Y384" s="473"/>
      <c r="Z384" s="473"/>
    </row>
    <row r="385" spans="1:26" ht="20.25" customHeight="1" x14ac:dyDescent="0.75">
      <c r="A385" s="473"/>
      <c r="B385" s="473"/>
      <c r="C385" s="473"/>
      <c r="D385" s="473"/>
      <c r="E385" s="473"/>
      <c r="F385" s="473"/>
      <c r="G385" s="473"/>
      <c r="H385" s="473"/>
      <c r="I385" s="473"/>
      <c r="J385" s="622"/>
      <c r="K385" s="473"/>
      <c r="L385" s="473"/>
      <c r="M385" s="473"/>
      <c r="N385" s="473"/>
      <c r="O385" s="473"/>
      <c r="P385" s="473"/>
      <c r="Q385" s="473"/>
      <c r="R385" s="473"/>
      <c r="S385" s="473"/>
      <c r="T385" s="473"/>
      <c r="U385" s="473"/>
      <c r="V385" s="473"/>
      <c r="W385" s="473"/>
      <c r="X385" s="473"/>
      <c r="Y385" s="473"/>
      <c r="Z385" s="473"/>
    </row>
    <row r="386" spans="1:26" ht="20.25" customHeight="1" x14ac:dyDescent="0.75">
      <c r="A386" s="473"/>
      <c r="B386" s="473"/>
      <c r="C386" s="473"/>
      <c r="D386" s="473"/>
      <c r="E386" s="473"/>
      <c r="F386" s="473"/>
      <c r="G386" s="473"/>
      <c r="H386" s="473"/>
      <c r="I386" s="473"/>
      <c r="J386" s="622"/>
      <c r="K386" s="473"/>
      <c r="L386" s="473"/>
      <c r="M386" s="473"/>
      <c r="N386" s="473"/>
      <c r="O386" s="473"/>
      <c r="P386" s="473"/>
      <c r="Q386" s="473"/>
      <c r="R386" s="473"/>
      <c r="S386" s="473"/>
      <c r="T386" s="473"/>
      <c r="U386" s="473"/>
      <c r="V386" s="473"/>
      <c r="W386" s="473"/>
      <c r="X386" s="473"/>
      <c r="Y386" s="473"/>
      <c r="Z386" s="473"/>
    </row>
    <row r="387" spans="1:26" ht="20.25" customHeight="1" x14ac:dyDescent="0.75">
      <c r="A387" s="473"/>
      <c r="B387" s="473"/>
      <c r="C387" s="473"/>
      <c r="D387" s="473"/>
      <c r="E387" s="473"/>
      <c r="F387" s="473"/>
      <c r="G387" s="473"/>
      <c r="H387" s="473"/>
      <c r="I387" s="473"/>
      <c r="J387" s="622"/>
      <c r="K387" s="473"/>
      <c r="L387" s="473"/>
      <c r="M387" s="473"/>
      <c r="N387" s="473"/>
      <c r="O387" s="473"/>
      <c r="P387" s="473"/>
      <c r="Q387" s="473"/>
      <c r="R387" s="473"/>
      <c r="S387" s="473"/>
      <c r="T387" s="473"/>
      <c r="U387" s="473"/>
      <c r="V387" s="473"/>
      <c r="W387" s="473"/>
      <c r="X387" s="473"/>
      <c r="Y387" s="473"/>
      <c r="Z387" s="473"/>
    </row>
    <row r="388" spans="1:26" ht="20.25" customHeight="1" x14ac:dyDescent="0.75">
      <c r="A388" s="473"/>
      <c r="B388" s="473"/>
      <c r="C388" s="473"/>
      <c r="D388" s="473"/>
      <c r="E388" s="473"/>
      <c r="F388" s="473"/>
      <c r="G388" s="473"/>
      <c r="H388" s="473"/>
      <c r="I388" s="473"/>
      <c r="J388" s="622"/>
      <c r="K388" s="473"/>
      <c r="L388" s="473"/>
      <c r="M388" s="473"/>
      <c r="N388" s="473"/>
      <c r="O388" s="473"/>
      <c r="P388" s="473"/>
      <c r="Q388" s="473"/>
      <c r="R388" s="473"/>
      <c r="S388" s="473"/>
      <c r="T388" s="473"/>
      <c r="U388" s="473"/>
      <c r="V388" s="473"/>
      <c r="W388" s="473"/>
      <c r="X388" s="473"/>
      <c r="Y388" s="473"/>
      <c r="Z388" s="473"/>
    </row>
    <row r="389" spans="1:26" ht="20.25" customHeight="1" x14ac:dyDescent="0.75">
      <c r="A389" s="473"/>
      <c r="B389" s="473"/>
      <c r="C389" s="473"/>
      <c r="D389" s="473"/>
      <c r="E389" s="473"/>
      <c r="F389" s="473"/>
      <c r="G389" s="473"/>
      <c r="H389" s="473"/>
      <c r="I389" s="473"/>
      <c r="J389" s="622"/>
      <c r="K389" s="473"/>
      <c r="L389" s="473"/>
      <c r="M389" s="473"/>
      <c r="N389" s="473"/>
      <c r="O389" s="473"/>
      <c r="P389" s="473"/>
      <c r="Q389" s="473"/>
      <c r="R389" s="473"/>
      <c r="S389" s="473"/>
      <c r="T389" s="473"/>
      <c r="U389" s="473"/>
      <c r="V389" s="473"/>
      <c r="W389" s="473"/>
      <c r="X389" s="473"/>
      <c r="Y389" s="473"/>
      <c r="Z389" s="473"/>
    </row>
    <row r="390" spans="1:26" ht="20.25" customHeight="1" x14ac:dyDescent="0.75">
      <c r="A390" s="473"/>
      <c r="B390" s="473"/>
      <c r="C390" s="473"/>
      <c r="D390" s="473"/>
      <c r="E390" s="473"/>
      <c r="F390" s="473"/>
      <c r="G390" s="473"/>
      <c r="H390" s="473"/>
      <c r="I390" s="473"/>
      <c r="J390" s="622"/>
      <c r="K390" s="473"/>
      <c r="L390" s="473"/>
      <c r="M390" s="473"/>
      <c r="N390" s="473"/>
      <c r="O390" s="473"/>
      <c r="P390" s="473"/>
      <c r="Q390" s="473"/>
      <c r="R390" s="473"/>
      <c r="S390" s="473"/>
      <c r="T390" s="473"/>
      <c r="U390" s="473"/>
      <c r="V390" s="473"/>
      <c r="W390" s="473"/>
      <c r="X390" s="473"/>
      <c r="Y390" s="473"/>
      <c r="Z390" s="473"/>
    </row>
    <row r="391" spans="1:26" ht="20.25" customHeight="1" x14ac:dyDescent="0.75">
      <c r="A391" s="473"/>
      <c r="B391" s="473"/>
      <c r="C391" s="473"/>
      <c r="D391" s="473"/>
      <c r="E391" s="473"/>
      <c r="F391" s="473"/>
      <c r="G391" s="473"/>
      <c r="H391" s="473"/>
      <c r="I391" s="473"/>
      <c r="J391" s="622"/>
      <c r="K391" s="473"/>
      <c r="L391" s="473"/>
      <c r="M391" s="473"/>
      <c r="N391" s="473"/>
      <c r="O391" s="473"/>
      <c r="P391" s="473"/>
      <c r="Q391" s="473"/>
      <c r="R391" s="473"/>
      <c r="S391" s="473"/>
      <c r="T391" s="473"/>
      <c r="U391" s="473"/>
      <c r="V391" s="473"/>
      <c r="W391" s="473"/>
      <c r="X391" s="473"/>
      <c r="Y391" s="473"/>
      <c r="Z391" s="473"/>
    </row>
    <row r="392" spans="1:26" ht="20.25" customHeight="1" x14ac:dyDescent="0.75">
      <c r="A392" s="473"/>
      <c r="B392" s="473"/>
      <c r="C392" s="473"/>
      <c r="D392" s="473"/>
      <c r="E392" s="473"/>
      <c r="F392" s="473"/>
      <c r="G392" s="473"/>
      <c r="H392" s="473"/>
      <c r="I392" s="473"/>
      <c r="J392" s="622"/>
      <c r="K392" s="473"/>
      <c r="L392" s="473"/>
      <c r="M392" s="473"/>
      <c r="N392" s="473"/>
      <c r="O392" s="473"/>
      <c r="P392" s="473"/>
      <c r="Q392" s="473"/>
      <c r="R392" s="473"/>
      <c r="S392" s="473"/>
      <c r="T392" s="473"/>
      <c r="U392" s="473"/>
      <c r="V392" s="473"/>
      <c r="W392" s="473"/>
      <c r="X392" s="473"/>
      <c r="Y392" s="473"/>
      <c r="Z392" s="473"/>
    </row>
    <row r="393" spans="1:26" ht="20.25" customHeight="1" x14ac:dyDescent="0.75">
      <c r="A393" s="473"/>
      <c r="B393" s="473"/>
      <c r="C393" s="473"/>
      <c r="D393" s="473"/>
      <c r="E393" s="473"/>
      <c r="F393" s="473"/>
      <c r="G393" s="473"/>
      <c r="H393" s="473"/>
      <c r="I393" s="473"/>
      <c r="J393" s="622"/>
      <c r="K393" s="473"/>
      <c r="L393" s="473"/>
      <c r="M393" s="473"/>
      <c r="N393" s="473"/>
      <c r="O393" s="473"/>
      <c r="P393" s="473"/>
      <c r="Q393" s="473"/>
      <c r="R393" s="473"/>
      <c r="S393" s="473"/>
      <c r="T393" s="473"/>
      <c r="U393" s="473"/>
      <c r="V393" s="473"/>
      <c r="W393" s="473"/>
      <c r="X393" s="473"/>
      <c r="Y393" s="473"/>
      <c r="Z393" s="473"/>
    </row>
    <row r="394" spans="1:26" ht="20.25" customHeight="1" x14ac:dyDescent="0.75">
      <c r="A394" s="473"/>
      <c r="B394" s="473"/>
      <c r="C394" s="473"/>
      <c r="D394" s="473"/>
      <c r="E394" s="473"/>
      <c r="F394" s="473"/>
      <c r="G394" s="473"/>
      <c r="H394" s="473"/>
      <c r="I394" s="473"/>
      <c r="J394" s="622"/>
      <c r="K394" s="473"/>
      <c r="L394" s="473"/>
      <c r="M394" s="473"/>
      <c r="N394" s="473"/>
      <c r="O394" s="473"/>
      <c r="P394" s="473"/>
      <c r="Q394" s="473"/>
      <c r="R394" s="473"/>
      <c r="S394" s="473"/>
      <c r="T394" s="473"/>
      <c r="U394" s="473"/>
      <c r="V394" s="473"/>
      <c r="W394" s="473"/>
      <c r="X394" s="473"/>
      <c r="Y394" s="473"/>
      <c r="Z394" s="473"/>
    </row>
    <row r="395" spans="1:26" ht="20.25" customHeight="1" x14ac:dyDescent="0.75">
      <c r="A395" s="473"/>
      <c r="B395" s="473"/>
      <c r="C395" s="473"/>
      <c r="D395" s="473"/>
      <c r="E395" s="473"/>
      <c r="F395" s="473"/>
      <c r="G395" s="473"/>
      <c r="H395" s="473"/>
      <c r="I395" s="473"/>
      <c r="J395" s="622"/>
      <c r="K395" s="473"/>
      <c r="L395" s="473"/>
      <c r="M395" s="473"/>
      <c r="N395" s="473"/>
      <c r="O395" s="473"/>
      <c r="P395" s="473"/>
      <c r="Q395" s="473"/>
      <c r="R395" s="473"/>
      <c r="S395" s="473"/>
      <c r="T395" s="473"/>
      <c r="U395" s="473"/>
      <c r="V395" s="473"/>
      <c r="W395" s="473"/>
      <c r="X395" s="473"/>
      <c r="Y395" s="473"/>
      <c r="Z395" s="473"/>
    </row>
    <row r="396" spans="1:26" ht="20.25" customHeight="1" x14ac:dyDescent="0.75">
      <c r="A396" s="473"/>
      <c r="B396" s="473"/>
      <c r="C396" s="473"/>
      <c r="D396" s="473"/>
      <c r="E396" s="473"/>
      <c r="F396" s="473"/>
      <c r="G396" s="473"/>
      <c r="H396" s="473"/>
      <c r="I396" s="473"/>
      <c r="J396" s="622"/>
      <c r="K396" s="473"/>
      <c r="L396" s="473"/>
      <c r="M396" s="473"/>
      <c r="N396" s="473"/>
      <c r="O396" s="473"/>
      <c r="P396" s="473"/>
      <c r="Q396" s="473"/>
      <c r="R396" s="473"/>
      <c r="S396" s="473"/>
      <c r="T396" s="473"/>
      <c r="U396" s="473"/>
      <c r="V396" s="473"/>
      <c r="W396" s="473"/>
      <c r="X396" s="473"/>
      <c r="Y396" s="473"/>
      <c r="Z396" s="473"/>
    </row>
    <row r="397" spans="1:26" ht="20.25" customHeight="1" x14ac:dyDescent="0.75">
      <c r="A397" s="473"/>
      <c r="B397" s="473"/>
      <c r="C397" s="473"/>
      <c r="D397" s="473"/>
      <c r="E397" s="473"/>
      <c r="F397" s="473"/>
      <c r="G397" s="473"/>
      <c r="H397" s="473"/>
      <c r="I397" s="473"/>
      <c r="J397" s="622"/>
      <c r="K397" s="473"/>
      <c r="L397" s="473"/>
      <c r="M397" s="473"/>
      <c r="N397" s="473"/>
      <c r="O397" s="473"/>
      <c r="P397" s="473"/>
      <c r="Q397" s="473"/>
      <c r="R397" s="473"/>
      <c r="S397" s="473"/>
      <c r="T397" s="473"/>
      <c r="U397" s="473"/>
      <c r="V397" s="473"/>
      <c r="W397" s="473"/>
      <c r="X397" s="473"/>
      <c r="Y397" s="473"/>
      <c r="Z397" s="473"/>
    </row>
    <row r="398" spans="1:26" ht="20.25" customHeight="1" x14ac:dyDescent="0.75">
      <c r="A398" s="473"/>
      <c r="B398" s="473"/>
      <c r="C398" s="473"/>
      <c r="D398" s="473"/>
      <c r="E398" s="473"/>
      <c r="F398" s="473"/>
      <c r="G398" s="473"/>
      <c r="H398" s="473"/>
      <c r="I398" s="473"/>
      <c r="J398" s="622"/>
      <c r="K398" s="473"/>
      <c r="L398" s="473"/>
      <c r="M398" s="473"/>
      <c r="N398" s="473"/>
      <c r="O398" s="473"/>
      <c r="P398" s="473"/>
      <c r="Q398" s="473"/>
      <c r="R398" s="473"/>
      <c r="S398" s="473"/>
      <c r="T398" s="473"/>
      <c r="U398" s="473"/>
      <c r="V398" s="473"/>
      <c r="W398" s="473"/>
      <c r="X398" s="473"/>
      <c r="Y398" s="473"/>
      <c r="Z398" s="473"/>
    </row>
    <row r="399" spans="1:26" ht="20.25" customHeight="1" x14ac:dyDescent="0.75">
      <c r="A399" s="473"/>
      <c r="B399" s="473"/>
      <c r="C399" s="473"/>
      <c r="D399" s="473"/>
      <c r="E399" s="473"/>
      <c r="F399" s="473"/>
      <c r="G399" s="473"/>
      <c r="H399" s="473"/>
      <c r="I399" s="473"/>
      <c r="J399" s="622"/>
      <c r="K399" s="473"/>
      <c r="L399" s="473"/>
      <c r="M399" s="473"/>
      <c r="N399" s="473"/>
      <c r="O399" s="473"/>
      <c r="P399" s="473"/>
      <c r="Q399" s="473"/>
      <c r="R399" s="473"/>
      <c r="S399" s="473"/>
      <c r="T399" s="473"/>
      <c r="U399" s="473"/>
      <c r="V399" s="473"/>
      <c r="W399" s="473"/>
      <c r="X399" s="473"/>
      <c r="Y399" s="473"/>
      <c r="Z399" s="473"/>
    </row>
    <row r="400" spans="1:26" ht="20.25" customHeight="1" x14ac:dyDescent="0.75">
      <c r="A400" s="473"/>
      <c r="B400" s="473"/>
      <c r="C400" s="473"/>
      <c r="D400" s="473"/>
      <c r="E400" s="473"/>
      <c r="F400" s="473"/>
      <c r="G400" s="473"/>
      <c r="H400" s="473"/>
      <c r="I400" s="473"/>
      <c r="J400" s="622"/>
      <c r="K400" s="473"/>
      <c r="L400" s="473"/>
      <c r="M400" s="473"/>
      <c r="N400" s="473"/>
      <c r="O400" s="473"/>
      <c r="P400" s="473"/>
      <c r="Q400" s="473"/>
      <c r="R400" s="473"/>
      <c r="S400" s="473"/>
      <c r="T400" s="473"/>
      <c r="U400" s="473"/>
      <c r="V400" s="473"/>
      <c r="W400" s="473"/>
      <c r="X400" s="473"/>
      <c r="Y400" s="473"/>
      <c r="Z400" s="473"/>
    </row>
    <row r="401" spans="1:26" ht="20.25" customHeight="1" x14ac:dyDescent="0.75">
      <c r="A401" s="473"/>
      <c r="B401" s="473"/>
      <c r="C401" s="473"/>
      <c r="D401" s="473"/>
      <c r="E401" s="473"/>
      <c r="F401" s="473"/>
      <c r="G401" s="473"/>
      <c r="H401" s="473"/>
      <c r="I401" s="473"/>
      <c r="J401" s="622"/>
      <c r="K401" s="473"/>
      <c r="L401" s="473"/>
      <c r="M401" s="473"/>
      <c r="N401" s="473"/>
      <c r="O401" s="473"/>
      <c r="P401" s="473"/>
      <c r="Q401" s="473"/>
      <c r="R401" s="473"/>
      <c r="S401" s="473"/>
      <c r="T401" s="473"/>
      <c r="U401" s="473"/>
      <c r="V401" s="473"/>
      <c r="W401" s="473"/>
      <c r="X401" s="473"/>
      <c r="Y401" s="473"/>
      <c r="Z401" s="473"/>
    </row>
    <row r="402" spans="1:26" ht="20.25" customHeight="1" x14ac:dyDescent="0.75">
      <c r="A402" s="473"/>
      <c r="B402" s="473"/>
      <c r="C402" s="473"/>
      <c r="D402" s="473"/>
      <c r="E402" s="473"/>
      <c r="F402" s="473"/>
      <c r="G402" s="473"/>
      <c r="H402" s="473"/>
      <c r="I402" s="473"/>
      <c r="J402" s="622"/>
      <c r="K402" s="473"/>
      <c r="L402" s="473"/>
      <c r="M402" s="473"/>
      <c r="N402" s="473"/>
      <c r="O402" s="473"/>
      <c r="P402" s="473"/>
      <c r="Q402" s="473"/>
      <c r="R402" s="473"/>
      <c r="S402" s="473"/>
      <c r="T402" s="473"/>
      <c r="U402" s="473"/>
      <c r="V402" s="473"/>
      <c r="W402" s="473"/>
      <c r="X402" s="473"/>
      <c r="Y402" s="473"/>
      <c r="Z402" s="473"/>
    </row>
    <row r="403" spans="1:26" ht="20.25" customHeight="1" x14ac:dyDescent="0.75">
      <c r="A403" s="473"/>
      <c r="B403" s="473"/>
      <c r="C403" s="473"/>
      <c r="D403" s="473"/>
      <c r="E403" s="473"/>
      <c r="F403" s="473"/>
      <c r="G403" s="473"/>
      <c r="H403" s="473"/>
      <c r="I403" s="473"/>
      <c r="J403" s="622"/>
      <c r="K403" s="473"/>
      <c r="L403" s="473"/>
      <c r="M403" s="473"/>
      <c r="N403" s="473"/>
      <c r="O403" s="473"/>
      <c r="P403" s="473"/>
      <c r="Q403" s="473"/>
      <c r="R403" s="473"/>
      <c r="S403" s="473"/>
      <c r="T403" s="473"/>
      <c r="U403" s="473"/>
      <c r="V403" s="473"/>
      <c r="W403" s="473"/>
      <c r="X403" s="473"/>
      <c r="Y403" s="473"/>
      <c r="Z403" s="473"/>
    </row>
    <row r="404" spans="1:26" ht="20.25" customHeight="1" x14ac:dyDescent="0.75">
      <c r="A404" s="473"/>
      <c r="B404" s="473"/>
      <c r="C404" s="473"/>
      <c r="D404" s="473"/>
      <c r="E404" s="473"/>
      <c r="F404" s="473"/>
      <c r="G404" s="473"/>
      <c r="H404" s="473"/>
      <c r="I404" s="473"/>
      <c r="J404" s="622"/>
      <c r="K404" s="473"/>
      <c r="L404" s="473"/>
      <c r="M404" s="473"/>
      <c r="N404" s="473"/>
      <c r="O404" s="473"/>
      <c r="P404" s="473"/>
      <c r="Q404" s="473"/>
      <c r="R404" s="473"/>
      <c r="S404" s="473"/>
      <c r="T404" s="473"/>
      <c r="U404" s="473"/>
      <c r="V404" s="473"/>
      <c r="W404" s="473"/>
      <c r="X404" s="473"/>
      <c r="Y404" s="473"/>
      <c r="Z404" s="473"/>
    </row>
    <row r="405" spans="1:26" ht="20.25" customHeight="1" x14ac:dyDescent="0.75">
      <c r="A405" s="473"/>
      <c r="B405" s="473"/>
      <c r="C405" s="473"/>
      <c r="D405" s="473"/>
      <c r="E405" s="473"/>
      <c r="F405" s="473"/>
      <c r="G405" s="473"/>
      <c r="H405" s="473"/>
      <c r="I405" s="473"/>
      <c r="J405" s="622"/>
      <c r="K405" s="473"/>
      <c r="L405" s="473"/>
      <c r="M405" s="473"/>
      <c r="N405" s="473"/>
      <c r="O405" s="473"/>
      <c r="P405" s="473"/>
      <c r="Q405" s="473"/>
      <c r="R405" s="473"/>
      <c r="S405" s="473"/>
      <c r="T405" s="473"/>
      <c r="U405" s="473"/>
      <c r="V405" s="473"/>
      <c r="W405" s="473"/>
      <c r="X405" s="473"/>
      <c r="Y405" s="473"/>
      <c r="Z405" s="473"/>
    </row>
    <row r="406" spans="1:26" ht="20.25" customHeight="1" x14ac:dyDescent="0.75">
      <c r="A406" s="473"/>
      <c r="B406" s="473"/>
      <c r="C406" s="473"/>
      <c r="D406" s="473"/>
      <c r="E406" s="473"/>
      <c r="F406" s="473"/>
      <c r="G406" s="473"/>
      <c r="H406" s="473"/>
      <c r="I406" s="473"/>
      <c r="J406" s="622"/>
      <c r="K406" s="473"/>
      <c r="L406" s="473"/>
      <c r="M406" s="473"/>
      <c r="N406" s="473"/>
      <c r="O406" s="473"/>
      <c r="P406" s="473"/>
      <c r="Q406" s="473"/>
      <c r="R406" s="473"/>
      <c r="S406" s="473"/>
      <c r="T406" s="473"/>
      <c r="U406" s="473"/>
      <c r="V406" s="473"/>
      <c r="W406" s="473"/>
      <c r="X406" s="473"/>
      <c r="Y406" s="473"/>
      <c r="Z406" s="473"/>
    </row>
    <row r="407" spans="1:26" ht="20.25" customHeight="1" x14ac:dyDescent="0.75">
      <c r="A407" s="473"/>
      <c r="B407" s="473"/>
      <c r="C407" s="473"/>
      <c r="D407" s="473"/>
      <c r="E407" s="473"/>
      <c r="F407" s="473"/>
      <c r="G407" s="473"/>
      <c r="H407" s="473"/>
      <c r="I407" s="473"/>
      <c r="J407" s="622"/>
      <c r="K407" s="473"/>
      <c r="L407" s="473"/>
      <c r="M407" s="473"/>
      <c r="N407" s="473"/>
      <c r="O407" s="473"/>
      <c r="P407" s="473"/>
      <c r="Q407" s="473"/>
      <c r="R407" s="473"/>
      <c r="S407" s="473"/>
      <c r="T407" s="473"/>
      <c r="U407" s="473"/>
      <c r="V407" s="473"/>
      <c r="W407" s="473"/>
      <c r="X407" s="473"/>
      <c r="Y407" s="473"/>
      <c r="Z407" s="473"/>
    </row>
    <row r="408" spans="1:26" ht="20.25" customHeight="1" x14ac:dyDescent="0.75">
      <c r="A408" s="473"/>
      <c r="B408" s="473"/>
      <c r="C408" s="473"/>
      <c r="D408" s="473"/>
      <c r="E408" s="473"/>
      <c r="F408" s="473"/>
      <c r="G408" s="473"/>
      <c r="H408" s="473"/>
      <c r="I408" s="473"/>
      <c r="J408" s="622"/>
      <c r="K408" s="473"/>
      <c r="L408" s="473"/>
      <c r="M408" s="473"/>
      <c r="N408" s="473"/>
      <c r="O408" s="473"/>
      <c r="P408" s="473"/>
      <c r="Q408" s="473"/>
      <c r="R408" s="473"/>
      <c r="S408" s="473"/>
      <c r="T408" s="473"/>
      <c r="U408" s="473"/>
      <c r="V408" s="473"/>
      <c r="W408" s="473"/>
      <c r="X408" s="473"/>
      <c r="Y408" s="473"/>
      <c r="Z408" s="473"/>
    </row>
    <row r="409" spans="1:26" ht="20.25" customHeight="1" x14ac:dyDescent="0.75">
      <c r="A409" s="473"/>
      <c r="B409" s="473"/>
      <c r="C409" s="473"/>
      <c r="D409" s="473"/>
      <c r="E409" s="473"/>
      <c r="F409" s="473"/>
      <c r="G409" s="473"/>
      <c r="H409" s="473"/>
      <c r="I409" s="473"/>
      <c r="J409" s="622"/>
      <c r="K409" s="473"/>
      <c r="L409" s="473"/>
      <c r="M409" s="473"/>
      <c r="N409" s="473"/>
      <c r="O409" s="473"/>
      <c r="P409" s="473"/>
      <c r="Q409" s="473"/>
      <c r="R409" s="473"/>
      <c r="S409" s="473"/>
      <c r="T409" s="473"/>
      <c r="U409" s="473"/>
      <c r="V409" s="473"/>
      <c r="W409" s="473"/>
      <c r="X409" s="473"/>
      <c r="Y409" s="473"/>
      <c r="Z409" s="473"/>
    </row>
    <row r="410" spans="1:26" ht="20.25" customHeight="1" x14ac:dyDescent="0.75">
      <c r="A410" s="473"/>
      <c r="B410" s="473"/>
      <c r="C410" s="473"/>
      <c r="D410" s="473"/>
      <c r="E410" s="473"/>
      <c r="F410" s="473"/>
      <c r="G410" s="473"/>
      <c r="H410" s="473"/>
      <c r="I410" s="473"/>
      <c r="J410" s="622"/>
      <c r="K410" s="473"/>
      <c r="L410" s="473"/>
      <c r="M410" s="473"/>
      <c r="N410" s="473"/>
      <c r="O410" s="473"/>
      <c r="P410" s="473"/>
      <c r="Q410" s="473"/>
      <c r="R410" s="473"/>
      <c r="S410" s="473"/>
      <c r="T410" s="473"/>
      <c r="U410" s="473"/>
      <c r="V410" s="473"/>
      <c r="W410" s="473"/>
      <c r="X410" s="473"/>
      <c r="Y410" s="473"/>
      <c r="Z410" s="473"/>
    </row>
    <row r="411" spans="1:26" ht="20.25" customHeight="1" x14ac:dyDescent="0.75">
      <c r="A411" s="473"/>
      <c r="B411" s="473"/>
      <c r="C411" s="473"/>
      <c r="D411" s="473"/>
      <c r="E411" s="473"/>
      <c r="F411" s="473"/>
      <c r="G411" s="473"/>
      <c r="H411" s="473"/>
      <c r="I411" s="473"/>
      <c r="J411" s="622"/>
      <c r="K411" s="473"/>
      <c r="L411" s="473"/>
      <c r="M411" s="473"/>
      <c r="N411" s="473"/>
      <c r="O411" s="473"/>
      <c r="P411" s="473"/>
      <c r="Q411" s="473"/>
      <c r="R411" s="473"/>
      <c r="S411" s="473"/>
      <c r="T411" s="473"/>
      <c r="U411" s="473"/>
      <c r="V411" s="473"/>
      <c r="W411" s="473"/>
      <c r="X411" s="473"/>
      <c r="Y411" s="473"/>
      <c r="Z411" s="473"/>
    </row>
    <row r="412" spans="1:26" ht="20.25" customHeight="1" x14ac:dyDescent="0.75">
      <c r="A412" s="473"/>
      <c r="B412" s="473"/>
      <c r="C412" s="473"/>
      <c r="D412" s="473"/>
      <c r="E412" s="473"/>
      <c r="F412" s="473"/>
      <c r="G412" s="473"/>
      <c r="H412" s="473"/>
      <c r="I412" s="473"/>
      <c r="J412" s="622"/>
      <c r="K412" s="473"/>
      <c r="L412" s="473"/>
      <c r="M412" s="473"/>
      <c r="N412" s="473"/>
      <c r="O412" s="473"/>
      <c r="P412" s="473"/>
      <c r="Q412" s="473"/>
      <c r="R412" s="473"/>
      <c r="S412" s="473"/>
      <c r="T412" s="473"/>
      <c r="U412" s="473"/>
      <c r="V412" s="473"/>
      <c r="W412" s="473"/>
      <c r="X412" s="473"/>
      <c r="Y412" s="473"/>
      <c r="Z412" s="473"/>
    </row>
    <row r="413" spans="1:26" ht="20.25" customHeight="1" x14ac:dyDescent="0.75">
      <c r="A413" s="473"/>
      <c r="B413" s="473"/>
      <c r="C413" s="473"/>
      <c r="D413" s="473"/>
      <c r="E413" s="473"/>
      <c r="F413" s="473"/>
      <c r="G413" s="473"/>
      <c r="H413" s="473"/>
      <c r="I413" s="473"/>
      <c r="J413" s="622"/>
      <c r="K413" s="473"/>
      <c r="L413" s="473"/>
      <c r="M413" s="473"/>
      <c r="N413" s="473"/>
      <c r="O413" s="473"/>
      <c r="P413" s="473"/>
      <c r="Q413" s="473"/>
      <c r="R413" s="473"/>
      <c r="S413" s="473"/>
      <c r="T413" s="473"/>
      <c r="U413" s="473"/>
      <c r="V413" s="473"/>
      <c r="W413" s="473"/>
      <c r="X413" s="473"/>
      <c r="Y413" s="473"/>
      <c r="Z413" s="473"/>
    </row>
    <row r="414" spans="1:26" ht="20.25" customHeight="1" x14ac:dyDescent="0.75">
      <c r="A414" s="473"/>
      <c r="B414" s="473"/>
      <c r="C414" s="473"/>
      <c r="D414" s="473"/>
      <c r="E414" s="473"/>
      <c r="F414" s="473"/>
      <c r="G414" s="473"/>
      <c r="H414" s="473"/>
      <c r="I414" s="473"/>
      <c r="J414" s="622"/>
      <c r="K414" s="473"/>
      <c r="L414" s="473"/>
      <c r="M414" s="473"/>
      <c r="N414" s="473"/>
      <c r="O414" s="473"/>
      <c r="P414" s="473"/>
      <c r="Q414" s="473"/>
      <c r="R414" s="473"/>
      <c r="S414" s="473"/>
      <c r="T414" s="473"/>
      <c r="U414" s="473"/>
      <c r="V414" s="473"/>
      <c r="W414" s="473"/>
      <c r="X414" s="473"/>
      <c r="Y414" s="473"/>
      <c r="Z414" s="473"/>
    </row>
    <row r="415" spans="1:26" ht="20.25" customHeight="1" x14ac:dyDescent="0.75">
      <c r="A415" s="473"/>
      <c r="B415" s="473"/>
      <c r="C415" s="473"/>
      <c r="D415" s="473"/>
      <c r="E415" s="473"/>
      <c r="F415" s="473"/>
      <c r="G415" s="473"/>
      <c r="H415" s="473"/>
      <c r="I415" s="473"/>
      <c r="J415" s="622"/>
      <c r="K415" s="473"/>
      <c r="L415" s="473"/>
      <c r="M415" s="473"/>
      <c r="N415" s="473"/>
      <c r="O415" s="473"/>
      <c r="P415" s="473"/>
      <c r="Q415" s="473"/>
      <c r="R415" s="473"/>
      <c r="S415" s="473"/>
      <c r="T415" s="473"/>
      <c r="U415" s="473"/>
      <c r="V415" s="473"/>
      <c r="W415" s="473"/>
      <c r="X415" s="473"/>
      <c r="Y415" s="473"/>
      <c r="Z415" s="473"/>
    </row>
    <row r="416" spans="1:26" ht="20.25" customHeight="1" x14ac:dyDescent="0.75">
      <c r="A416" s="473"/>
      <c r="B416" s="473"/>
      <c r="C416" s="473"/>
      <c r="D416" s="473"/>
      <c r="E416" s="473"/>
      <c r="F416" s="473"/>
      <c r="G416" s="473"/>
      <c r="H416" s="473"/>
      <c r="I416" s="473"/>
      <c r="J416" s="622"/>
      <c r="K416" s="473"/>
      <c r="L416" s="473"/>
      <c r="M416" s="473"/>
      <c r="N416" s="473"/>
      <c r="O416" s="473"/>
      <c r="P416" s="473"/>
      <c r="Q416" s="473"/>
      <c r="R416" s="473"/>
      <c r="S416" s="473"/>
      <c r="T416" s="473"/>
      <c r="U416" s="473"/>
      <c r="V416" s="473"/>
      <c r="W416" s="473"/>
      <c r="X416" s="473"/>
      <c r="Y416" s="473"/>
      <c r="Z416" s="473"/>
    </row>
    <row r="417" spans="1:26" ht="20.25" customHeight="1" x14ac:dyDescent="0.75">
      <c r="A417" s="473"/>
      <c r="B417" s="473"/>
      <c r="C417" s="473"/>
      <c r="D417" s="473"/>
      <c r="E417" s="473"/>
      <c r="F417" s="473"/>
      <c r="G417" s="473"/>
      <c r="H417" s="473"/>
      <c r="I417" s="473"/>
      <c r="J417" s="622"/>
      <c r="K417" s="473"/>
      <c r="L417" s="473"/>
      <c r="M417" s="473"/>
      <c r="N417" s="473"/>
      <c r="O417" s="473"/>
      <c r="P417" s="473"/>
      <c r="Q417" s="473"/>
      <c r="R417" s="473"/>
      <c r="S417" s="473"/>
      <c r="T417" s="473"/>
      <c r="U417" s="473"/>
      <c r="V417" s="473"/>
      <c r="W417" s="473"/>
      <c r="X417" s="473"/>
      <c r="Y417" s="473"/>
      <c r="Z417" s="473"/>
    </row>
    <row r="418" spans="1:26" ht="20.25" customHeight="1" x14ac:dyDescent="0.75">
      <c r="A418" s="473"/>
      <c r="B418" s="473"/>
      <c r="C418" s="473"/>
      <c r="D418" s="473"/>
      <c r="E418" s="473"/>
      <c r="F418" s="473"/>
      <c r="G418" s="473"/>
      <c r="H418" s="473"/>
      <c r="I418" s="473"/>
      <c r="J418" s="622"/>
      <c r="K418" s="473"/>
      <c r="L418" s="473"/>
      <c r="M418" s="473"/>
      <c r="N418" s="473"/>
      <c r="O418" s="473"/>
      <c r="P418" s="473"/>
      <c r="Q418" s="473"/>
      <c r="R418" s="473"/>
      <c r="S418" s="473"/>
      <c r="T418" s="473"/>
      <c r="U418" s="473"/>
      <c r="V418" s="473"/>
      <c r="W418" s="473"/>
      <c r="X418" s="473"/>
      <c r="Y418" s="473"/>
      <c r="Z418" s="473"/>
    </row>
    <row r="419" spans="1:26" ht="20.25" customHeight="1" x14ac:dyDescent="0.75">
      <c r="A419" s="473"/>
      <c r="B419" s="473"/>
      <c r="C419" s="473"/>
      <c r="D419" s="473"/>
      <c r="E419" s="473"/>
      <c r="F419" s="473"/>
      <c r="G419" s="473"/>
      <c r="H419" s="473"/>
      <c r="I419" s="473"/>
      <c r="J419" s="622"/>
      <c r="K419" s="473"/>
      <c r="L419" s="473"/>
      <c r="M419" s="473"/>
      <c r="N419" s="473"/>
      <c r="O419" s="473"/>
      <c r="P419" s="473"/>
      <c r="Q419" s="473"/>
      <c r="R419" s="473"/>
      <c r="S419" s="473"/>
      <c r="T419" s="473"/>
      <c r="U419" s="473"/>
      <c r="V419" s="473"/>
      <c r="W419" s="473"/>
      <c r="X419" s="473"/>
      <c r="Y419" s="473"/>
      <c r="Z419" s="473"/>
    </row>
    <row r="420" spans="1:26" ht="20.25" customHeight="1" x14ac:dyDescent="0.75">
      <c r="A420" s="473"/>
      <c r="B420" s="473"/>
      <c r="C420" s="473"/>
      <c r="D420" s="473"/>
      <c r="E420" s="473"/>
      <c r="F420" s="473"/>
      <c r="G420" s="473"/>
      <c r="H420" s="473"/>
      <c r="I420" s="473"/>
      <c r="J420" s="622"/>
      <c r="K420" s="473"/>
      <c r="L420" s="473"/>
      <c r="M420" s="473"/>
      <c r="N420" s="473"/>
      <c r="O420" s="473"/>
      <c r="P420" s="473"/>
      <c r="Q420" s="473"/>
      <c r="R420" s="473"/>
      <c r="S420" s="473"/>
      <c r="T420" s="473"/>
      <c r="U420" s="473"/>
      <c r="V420" s="473"/>
      <c r="W420" s="473"/>
      <c r="X420" s="473"/>
      <c r="Y420" s="473"/>
      <c r="Z420" s="473"/>
    </row>
    <row r="421" spans="1:26" ht="20.25" customHeight="1" x14ac:dyDescent="0.75">
      <c r="A421" s="473"/>
      <c r="B421" s="473"/>
      <c r="C421" s="473"/>
      <c r="D421" s="473"/>
      <c r="E421" s="473"/>
      <c r="F421" s="473"/>
      <c r="G421" s="473"/>
      <c r="H421" s="473"/>
      <c r="I421" s="473"/>
      <c r="J421" s="622"/>
      <c r="K421" s="473"/>
      <c r="L421" s="473"/>
      <c r="M421" s="473"/>
      <c r="N421" s="473"/>
      <c r="O421" s="473"/>
      <c r="P421" s="473"/>
      <c r="Q421" s="473"/>
      <c r="R421" s="473"/>
      <c r="S421" s="473"/>
      <c r="T421" s="473"/>
      <c r="U421" s="473"/>
      <c r="V421" s="473"/>
      <c r="W421" s="473"/>
      <c r="X421" s="473"/>
      <c r="Y421" s="473"/>
      <c r="Z421" s="473"/>
    </row>
    <row r="422" spans="1:26" ht="20.25" customHeight="1" x14ac:dyDescent="0.75">
      <c r="A422" s="473"/>
      <c r="B422" s="473"/>
      <c r="C422" s="473"/>
      <c r="D422" s="473"/>
      <c r="E422" s="473"/>
      <c r="F422" s="473"/>
      <c r="G422" s="473"/>
      <c r="H422" s="473"/>
      <c r="I422" s="473"/>
      <c r="J422" s="622"/>
      <c r="K422" s="473"/>
      <c r="L422" s="473"/>
      <c r="M422" s="473"/>
      <c r="N422" s="473"/>
      <c r="O422" s="473"/>
      <c r="P422" s="473"/>
      <c r="Q422" s="473"/>
      <c r="R422" s="473"/>
      <c r="S422" s="473"/>
      <c r="T422" s="473"/>
      <c r="U422" s="473"/>
      <c r="V422" s="473"/>
      <c r="W422" s="473"/>
      <c r="X422" s="473"/>
      <c r="Y422" s="473"/>
      <c r="Z422" s="473"/>
    </row>
    <row r="423" spans="1:26" ht="20.25" customHeight="1" x14ac:dyDescent="0.75">
      <c r="A423" s="473"/>
      <c r="B423" s="473"/>
      <c r="C423" s="473"/>
      <c r="D423" s="473"/>
      <c r="E423" s="473"/>
      <c r="F423" s="473"/>
      <c r="G423" s="473"/>
      <c r="H423" s="473"/>
      <c r="I423" s="473"/>
      <c r="J423" s="622"/>
      <c r="K423" s="473"/>
      <c r="L423" s="473"/>
      <c r="M423" s="473"/>
      <c r="N423" s="473"/>
      <c r="O423" s="473"/>
      <c r="P423" s="473"/>
      <c r="Q423" s="473"/>
      <c r="R423" s="473"/>
      <c r="S423" s="473"/>
      <c r="T423" s="473"/>
      <c r="U423" s="473"/>
      <c r="V423" s="473"/>
      <c r="W423" s="473"/>
      <c r="X423" s="473"/>
      <c r="Y423" s="473"/>
      <c r="Z423" s="473"/>
    </row>
    <row r="424" spans="1:26" ht="20.25" customHeight="1" x14ac:dyDescent="0.75">
      <c r="A424" s="473"/>
      <c r="B424" s="473"/>
      <c r="C424" s="473"/>
      <c r="D424" s="473"/>
      <c r="E424" s="473"/>
      <c r="F424" s="473"/>
      <c r="G424" s="473"/>
      <c r="H424" s="473"/>
      <c r="I424" s="473"/>
      <c r="J424" s="622"/>
      <c r="K424" s="473"/>
      <c r="L424" s="473"/>
      <c r="M424" s="473"/>
      <c r="N424" s="473"/>
      <c r="O424" s="473"/>
      <c r="P424" s="473"/>
      <c r="Q424" s="473"/>
      <c r="R424" s="473"/>
      <c r="S424" s="473"/>
      <c r="T424" s="473"/>
      <c r="U424" s="473"/>
      <c r="V424" s="473"/>
      <c r="W424" s="473"/>
      <c r="X424" s="473"/>
      <c r="Y424" s="473"/>
      <c r="Z424" s="473"/>
    </row>
    <row r="425" spans="1:26" ht="20.25" customHeight="1" x14ac:dyDescent="0.75">
      <c r="A425" s="473"/>
      <c r="B425" s="473"/>
      <c r="C425" s="473"/>
      <c r="D425" s="473"/>
      <c r="E425" s="473"/>
      <c r="F425" s="473"/>
      <c r="G425" s="473"/>
      <c r="H425" s="473"/>
      <c r="I425" s="473"/>
      <c r="J425" s="622"/>
      <c r="K425" s="473"/>
      <c r="L425" s="473"/>
      <c r="M425" s="473"/>
      <c r="N425" s="473"/>
      <c r="O425" s="473"/>
      <c r="P425" s="473"/>
      <c r="Q425" s="473"/>
      <c r="R425" s="473"/>
      <c r="S425" s="473"/>
      <c r="T425" s="473"/>
      <c r="U425" s="473"/>
      <c r="V425" s="473"/>
      <c r="W425" s="473"/>
      <c r="X425" s="473"/>
      <c r="Y425" s="473"/>
      <c r="Z425" s="473"/>
    </row>
    <row r="426" spans="1:26" ht="20.25" customHeight="1" x14ac:dyDescent="0.75">
      <c r="A426" s="473"/>
      <c r="B426" s="473"/>
      <c r="C426" s="473"/>
      <c r="D426" s="473"/>
      <c r="E426" s="473"/>
      <c r="F426" s="473"/>
      <c r="G426" s="473"/>
      <c r="H426" s="473"/>
      <c r="I426" s="473"/>
      <c r="J426" s="622"/>
      <c r="K426" s="473"/>
      <c r="L426" s="473"/>
      <c r="M426" s="473"/>
      <c r="N426" s="473"/>
      <c r="O426" s="473"/>
      <c r="P426" s="473"/>
      <c r="Q426" s="473"/>
      <c r="R426" s="473"/>
      <c r="S426" s="473"/>
      <c r="T426" s="473"/>
      <c r="U426" s="473"/>
      <c r="V426" s="473"/>
      <c r="W426" s="473"/>
      <c r="X426" s="473"/>
      <c r="Y426" s="473"/>
      <c r="Z426" s="473"/>
    </row>
    <row r="427" spans="1:26" ht="20.25" customHeight="1" x14ac:dyDescent="0.75">
      <c r="A427" s="473"/>
      <c r="B427" s="473"/>
      <c r="C427" s="473"/>
      <c r="D427" s="473"/>
      <c r="E427" s="473"/>
      <c r="F427" s="473"/>
      <c r="G427" s="473"/>
      <c r="H427" s="473"/>
      <c r="I427" s="473"/>
      <c r="J427" s="622"/>
      <c r="K427" s="473"/>
      <c r="L427" s="473"/>
      <c r="M427" s="473"/>
      <c r="N427" s="473"/>
      <c r="O427" s="473"/>
      <c r="P427" s="473"/>
      <c r="Q427" s="473"/>
      <c r="R427" s="473"/>
      <c r="S427" s="473"/>
      <c r="T427" s="473"/>
      <c r="U427" s="473"/>
      <c r="V427" s="473"/>
      <c r="W427" s="473"/>
      <c r="X427" s="473"/>
      <c r="Y427" s="473"/>
      <c r="Z427" s="473"/>
    </row>
    <row r="428" spans="1:26" ht="20.25" customHeight="1" x14ac:dyDescent="0.75">
      <c r="A428" s="473"/>
      <c r="B428" s="473"/>
      <c r="C428" s="473"/>
      <c r="D428" s="473"/>
      <c r="E428" s="473"/>
      <c r="F428" s="473"/>
      <c r="G428" s="473"/>
      <c r="H428" s="473"/>
      <c r="I428" s="473"/>
      <c r="J428" s="622"/>
      <c r="K428" s="473"/>
      <c r="L428" s="473"/>
      <c r="M428" s="473"/>
      <c r="N428" s="473"/>
      <c r="O428" s="473"/>
      <c r="P428" s="473"/>
      <c r="Q428" s="473"/>
      <c r="R428" s="473"/>
      <c r="S428" s="473"/>
      <c r="T428" s="473"/>
      <c r="U428" s="473"/>
      <c r="V428" s="473"/>
      <c r="W428" s="473"/>
      <c r="X428" s="473"/>
      <c r="Y428" s="473"/>
      <c r="Z428" s="473"/>
    </row>
    <row r="429" spans="1:26" ht="20.25" customHeight="1" x14ac:dyDescent="0.75">
      <c r="A429" s="473"/>
      <c r="B429" s="473"/>
      <c r="C429" s="473"/>
      <c r="D429" s="473"/>
      <c r="E429" s="473"/>
      <c r="F429" s="473"/>
      <c r="G429" s="473"/>
      <c r="H429" s="473"/>
      <c r="I429" s="473"/>
      <c r="J429" s="622"/>
      <c r="K429" s="473"/>
      <c r="L429" s="473"/>
      <c r="M429" s="473"/>
      <c r="N429" s="473"/>
      <c r="O429" s="473"/>
      <c r="P429" s="473"/>
      <c r="Q429" s="473"/>
      <c r="R429" s="473"/>
      <c r="S429" s="473"/>
      <c r="T429" s="473"/>
      <c r="U429" s="473"/>
      <c r="V429" s="473"/>
      <c r="W429" s="473"/>
      <c r="X429" s="473"/>
      <c r="Y429" s="473"/>
      <c r="Z429" s="473"/>
    </row>
    <row r="430" spans="1:26" ht="20.25" customHeight="1" x14ac:dyDescent="0.75">
      <c r="A430" s="473"/>
      <c r="B430" s="473"/>
      <c r="C430" s="473"/>
      <c r="D430" s="473"/>
      <c r="E430" s="473"/>
      <c r="F430" s="473"/>
      <c r="G430" s="473"/>
      <c r="H430" s="473"/>
      <c r="I430" s="473"/>
      <c r="J430" s="622"/>
      <c r="K430" s="473"/>
      <c r="L430" s="473"/>
      <c r="M430" s="473"/>
      <c r="N430" s="473"/>
      <c r="O430" s="473"/>
      <c r="P430" s="473"/>
      <c r="Q430" s="473"/>
      <c r="R430" s="473"/>
      <c r="S430" s="473"/>
      <c r="T430" s="473"/>
      <c r="U430" s="473"/>
      <c r="V430" s="473"/>
      <c r="W430" s="473"/>
      <c r="X430" s="473"/>
      <c r="Y430" s="473"/>
      <c r="Z430" s="473"/>
    </row>
    <row r="431" spans="1:26" ht="20.25" customHeight="1" x14ac:dyDescent="0.75">
      <c r="A431" s="473"/>
      <c r="B431" s="473"/>
      <c r="C431" s="473"/>
      <c r="D431" s="473"/>
      <c r="E431" s="473"/>
      <c r="F431" s="473"/>
      <c r="G431" s="473"/>
      <c r="H431" s="473"/>
      <c r="I431" s="473"/>
      <c r="J431" s="622"/>
      <c r="K431" s="473"/>
      <c r="L431" s="473"/>
      <c r="M431" s="473"/>
      <c r="N431" s="473"/>
      <c r="O431" s="473"/>
      <c r="P431" s="473"/>
      <c r="Q431" s="473"/>
      <c r="R431" s="473"/>
      <c r="S431" s="473"/>
      <c r="T431" s="473"/>
      <c r="U431" s="473"/>
      <c r="V431" s="473"/>
      <c r="W431" s="473"/>
      <c r="X431" s="473"/>
      <c r="Y431" s="473"/>
      <c r="Z431" s="473"/>
    </row>
    <row r="432" spans="1:26" ht="20.25" customHeight="1" x14ac:dyDescent="0.75">
      <c r="A432" s="473"/>
      <c r="B432" s="473"/>
      <c r="C432" s="473"/>
      <c r="D432" s="473"/>
      <c r="E432" s="473"/>
      <c r="F432" s="473"/>
      <c r="G432" s="473"/>
      <c r="H432" s="473"/>
      <c r="I432" s="473"/>
      <c r="J432" s="622"/>
      <c r="K432" s="473"/>
      <c r="L432" s="473"/>
      <c r="M432" s="473"/>
      <c r="N432" s="473"/>
      <c r="O432" s="473"/>
      <c r="P432" s="473"/>
      <c r="Q432" s="473"/>
      <c r="R432" s="473"/>
      <c r="S432" s="473"/>
      <c r="T432" s="473"/>
      <c r="U432" s="473"/>
      <c r="V432" s="473"/>
      <c r="W432" s="473"/>
      <c r="X432" s="473"/>
      <c r="Y432" s="473"/>
      <c r="Z432" s="473"/>
    </row>
    <row r="433" spans="1:26" ht="20.25" customHeight="1" x14ac:dyDescent="0.75">
      <c r="A433" s="473"/>
      <c r="B433" s="473"/>
      <c r="C433" s="473"/>
      <c r="D433" s="473"/>
      <c r="E433" s="473"/>
      <c r="F433" s="473"/>
      <c r="G433" s="473"/>
      <c r="H433" s="473"/>
      <c r="I433" s="473"/>
      <c r="J433" s="622"/>
      <c r="K433" s="473"/>
      <c r="L433" s="473"/>
      <c r="M433" s="473"/>
      <c r="N433" s="473"/>
      <c r="O433" s="473"/>
      <c r="P433" s="473"/>
      <c r="Q433" s="473"/>
      <c r="R433" s="473"/>
      <c r="S433" s="473"/>
      <c r="T433" s="473"/>
      <c r="U433" s="473"/>
      <c r="V433" s="473"/>
      <c r="W433" s="473"/>
      <c r="X433" s="473"/>
      <c r="Y433" s="473"/>
      <c r="Z433" s="473"/>
    </row>
    <row r="434" spans="1:26" ht="20.25" customHeight="1" x14ac:dyDescent="0.75">
      <c r="A434" s="473"/>
      <c r="B434" s="473"/>
      <c r="C434" s="473"/>
      <c r="D434" s="473"/>
      <c r="E434" s="473"/>
      <c r="F434" s="473"/>
      <c r="G434" s="473"/>
      <c r="H434" s="473"/>
      <c r="I434" s="473"/>
      <c r="J434" s="622"/>
      <c r="K434" s="473"/>
      <c r="L434" s="473"/>
      <c r="M434" s="473"/>
      <c r="N434" s="473"/>
      <c r="O434" s="473"/>
      <c r="P434" s="473"/>
      <c r="Q434" s="473"/>
      <c r="R434" s="473"/>
      <c r="S434" s="473"/>
      <c r="T434" s="473"/>
      <c r="U434" s="473"/>
      <c r="V434" s="473"/>
      <c r="W434" s="473"/>
      <c r="X434" s="473"/>
      <c r="Y434" s="473"/>
      <c r="Z434" s="473"/>
    </row>
    <row r="435" spans="1:26" ht="20.25" customHeight="1" x14ac:dyDescent="0.75">
      <c r="A435" s="473"/>
      <c r="B435" s="473"/>
      <c r="C435" s="473"/>
      <c r="D435" s="473"/>
      <c r="E435" s="473"/>
      <c r="F435" s="473"/>
      <c r="G435" s="473"/>
      <c r="H435" s="473"/>
      <c r="I435" s="473"/>
      <c r="J435" s="622"/>
      <c r="K435" s="473"/>
      <c r="L435" s="473"/>
      <c r="M435" s="473"/>
      <c r="N435" s="473"/>
      <c r="O435" s="473"/>
      <c r="P435" s="473"/>
      <c r="Q435" s="473"/>
      <c r="R435" s="473"/>
      <c r="S435" s="473"/>
      <c r="T435" s="473"/>
      <c r="U435" s="473"/>
      <c r="V435" s="473"/>
      <c r="W435" s="473"/>
      <c r="X435" s="473"/>
      <c r="Y435" s="473"/>
      <c r="Z435" s="473"/>
    </row>
    <row r="436" spans="1:26" ht="20.25" customHeight="1" x14ac:dyDescent="0.75">
      <c r="A436" s="473"/>
      <c r="B436" s="473"/>
      <c r="C436" s="473"/>
      <c r="D436" s="473"/>
      <c r="E436" s="473"/>
      <c r="F436" s="473"/>
      <c r="G436" s="473"/>
      <c r="H436" s="473"/>
      <c r="I436" s="473"/>
      <c r="J436" s="622"/>
      <c r="K436" s="473"/>
      <c r="L436" s="473"/>
      <c r="M436" s="473"/>
      <c r="N436" s="473"/>
      <c r="O436" s="473"/>
      <c r="P436" s="473"/>
      <c r="Q436" s="473"/>
      <c r="R436" s="473"/>
      <c r="S436" s="473"/>
      <c r="T436" s="473"/>
      <c r="U436" s="473"/>
      <c r="V436" s="473"/>
      <c r="W436" s="473"/>
      <c r="X436" s="473"/>
      <c r="Y436" s="473"/>
      <c r="Z436" s="473"/>
    </row>
    <row r="437" spans="1:26" ht="20.25" customHeight="1" x14ac:dyDescent="0.75">
      <c r="A437" s="473"/>
      <c r="B437" s="473"/>
      <c r="C437" s="473"/>
      <c r="D437" s="473"/>
      <c r="E437" s="473"/>
      <c r="F437" s="473"/>
      <c r="G437" s="473"/>
      <c r="H437" s="473"/>
      <c r="I437" s="473"/>
      <c r="J437" s="622"/>
      <c r="K437" s="473"/>
      <c r="L437" s="473"/>
      <c r="M437" s="473"/>
      <c r="N437" s="473"/>
      <c r="O437" s="473"/>
      <c r="P437" s="473"/>
      <c r="Q437" s="473"/>
      <c r="R437" s="473"/>
      <c r="S437" s="473"/>
      <c r="T437" s="473"/>
      <c r="U437" s="473"/>
      <c r="V437" s="473"/>
      <c r="W437" s="473"/>
      <c r="X437" s="473"/>
      <c r="Y437" s="473"/>
      <c r="Z437" s="473"/>
    </row>
    <row r="438" spans="1:26" ht="20.25" customHeight="1" x14ac:dyDescent="0.75">
      <c r="A438" s="473"/>
      <c r="B438" s="473"/>
      <c r="C438" s="473"/>
      <c r="D438" s="473"/>
      <c r="E438" s="473"/>
      <c r="F438" s="473"/>
      <c r="G438" s="473"/>
      <c r="H438" s="473"/>
      <c r="I438" s="473"/>
      <c r="J438" s="622"/>
      <c r="K438" s="473"/>
      <c r="L438" s="473"/>
      <c r="M438" s="473"/>
      <c r="N438" s="473"/>
      <c r="O438" s="473"/>
      <c r="P438" s="473"/>
      <c r="Q438" s="473"/>
      <c r="R438" s="473"/>
      <c r="S438" s="473"/>
      <c r="T438" s="473"/>
      <c r="U438" s="473"/>
      <c r="V438" s="473"/>
      <c r="W438" s="473"/>
      <c r="X438" s="473"/>
      <c r="Y438" s="473"/>
      <c r="Z438" s="473"/>
    </row>
    <row r="439" spans="1:26" ht="20.25" customHeight="1" x14ac:dyDescent="0.75">
      <c r="A439" s="473"/>
      <c r="B439" s="473"/>
      <c r="C439" s="473"/>
      <c r="D439" s="473"/>
      <c r="E439" s="473"/>
      <c r="F439" s="473"/>
      <c r="G439" s="473"/>
      <c r="H439" s="473"/>
      <c r="I439" s="473"/>
      <c r="J439" s="622"/>
      <c r="K439" s="473"/>
      <c r="L439" s="473"/>
      <c r="M439" s="473"/>
      <c r="N439" s="473"/>
      <c r="O439" s="473"/>
      <c r="P439" s="473"/>
      <c r="Q439" s="473"/>
      <c r="R439" s="473"/>
      <c r="S439" s="473"/>
      <c r="T439" s="473"/>
      <c r="U439" s="473"/>
      <c r="V439" s="473"/>
      <c r="W439" s="473"/>
      <c r="X439" s="473"/>
      <c r="Y439" s="473"/>
      <c r="Z439" s="473"/>
    </row>
    <row r="440" spans="1:26" ht="20.25" customHeight="1" x14ac:dyDescent="0.75">
      <c r="A440" s="473"/>
      <c r="B440" s="473"/>
      <c r="C440" s="473"/>
      <c r="D440" s="473"/>
      <c r="E440" s="473"/>
      <c r="F440" s="473"/>
      <c r="G440" s="473"/>
      <c r="H440" s="473"/>
      <c r="I440" s="473"/>
      <c r="J440" s="622"/>
      <c r="K440" s="473"/>
      <c r="L440" s="473"/>
      <c r="M440" s="473"/>
      <c r="N440" s="473"/>
      <c r="O440" s="473"/>
      <c r="P440" s="473"/>
      <c r="Q440" s="473"/>
      <c r="R440" s="473"/>
      <c r="S440" s="473"/>
      <c r="T440" s="473"/>
      <c r="U440" s="473"/>
      <c r="V440" s="473"/>
      <c r="W440" s="473"/>
      <c r="X440" s="473"/>
      <c r="Y440" s="473"/>
      <c r="Z440" s="473"/>
    </row>
    <row r="441" spans="1:26" ht="20.25" customHeight="1" x14ac:dyDescent="0.75">
      <c r="A441" s="473"/>
      <c r="B441" s="473"/>
      <c r="C441" s="473"/>
      <c r="D441" s="473"/>
      <c r="E441" s="473"/>
      <c r="F441" s="473"/>
      <c r="G441" s="473"/>
      <c r="H441" s="473"/>
      <c r="I441" s="473"/>
      <c r="J441" s="622"/>
      <c r="K441" s="473"/>
      <c r="L441" s="473"/>
      <c r="M441" s="473"/>
      <c r="N441" s="473"/>
      <c r="O441" s="473"/>
      <c r="P441" s="473"/>
      <c r="Q441" s="473"/>
      <c r="R441" s="473"/>
      <c r="S441" s="473"/>
      <c r="T441" s="473"/>
      <c r="U441" s="473"/>
      <c r="V441" s="473"/>
      <c r="W441" s="473"/>
      <c r="X441" s="473"/>
      <c r="Y441" s="473"/>
      <c r="Z441" s="473"/>
    </row>
    <row r="442" spans="1:26" ht="20.25" customHeight="1" x14ac:dyDescent="0.75">
      <c r="A442" s="473"/>
      <c r="B442" s="473"/>
      <c r="C442" s="473"/>
      <c r="D442" s="473"/>
      <c r="E442" s="473"/>
      <c r="F442" s="473"/>
      <c r="G442" s="473"/>
      <c r="H442" s="473"/>
      <c r="I442" s="473"/>
      <c r="J442" s="622"/>
      <c r="K442" s="473"/>
      <c r="L442" s="473"/>
      <c r="M442" s="473"/>
      <c r="N442" s="473"/>
      <c r="O442" s="473"/>
      <c r="P442" s="473"/>
      <c r="Q442" s="473"/>
      <c r="R442" s="473"/>
      <c r="S442" s="473"/>
      <c r="T442" s="473"/>
      <c r="U442" s="473"/>
      <c r="V442" s="473"/>
      <c r="W442" s="473"/>
      <c r="X442" s="473"/>
      <c r="Y442" s="473"/>
      <c r="Z442" s="473"/>
    </row>
    <row r="443" spans="1:26" ht="20.25" customHeight="1" x14ac:dyDescent="0.75">
      <c r="A443" s="473"/>
      <c r="B443" s="473"/>
      <c r="C443" s="473"/>
      <c r="D443" s="473"/>
      <c r="E443" s="473"/>
      <c r="F443" s="473"/>
      <c r="G443" s="473"/>
      <c r="H443" s="473"/>
      <c r="I443" s="473"/>
      <c r="J443" s="622"/>
      <c r="K443" s="473"/>
      <c r="L443" s="473"/>
      <c r="M443" s="473"/>
      <c r="N443" s="473"/>
      <c r="O443" s="473"/>
      <c r="P443" s="473"/>
      <c r="Q443" s="473"/>
      <c r="R443" s="473"/>
      <c r="S443" s="473"/>
      <c r="T443" s="473"/>
      <c r="U443" s="473"/>
      <c r="V443" s="473"/>
      <c r="W443" s="473"/>
      <c r="X443" s="473"/>
      <c r="Y443" s="473"/>
      <c r="Z443" s="473"/>
    </row>
    <row r="444" spans="1:26" ht="20.25" customHeight="1" x14ac:dyDescent="0.75">
      <c r="A444" s="473"/>
      <c r="B444" s="473"/>
      <c r="C444" s="473"/>
      <c r="D444" s="473"/>
      <c r="E444" s="473"/>
      <c r="F444" s="473"/>
      <c r="G444" s="473"/>
      <c r="H444" s="473"/>
      <c r="I444" s="473"/>
      <c r="J444" s="622"/>
      <c r="K444" s="473"/>
      <c r="L444" s="473"/>
      <c r="M444" s="473"/>
      <c r="N444" s="473"/>
      <c r="O444" s="473"/>
      <c r="P444" s="473"/>
      <c r="Q444" s="473"/>
      <c r="R444" s="473"/>
      <c r="S444" s="473"/>
      <c r="T444" s="473"/>
      <c r="U444" s="473"/>
      <c r="V444" s="473"/>
      <c r="W444" s="473"/>
      <c r="X444" s="473"/>
      <c r="Y444" s="473"/>
      <c r="Z444" s="473"/>
    </row>
    <row r="445" spans="1:26" ht="20.25" customHeight="1" x14ac:dyDescent="0.75">
      <c r="A445" s="473"/>
      <c r="B445" s="473"/>
      <c r="C445" s="473"/>
      <c r="D445" s="473"/>
      <c r="E445" s="473"/>
      <c r="F445" s="473"/>
      <c r="G445" s="473"/>
      <c r="H445" s="473"/>
      <c r="I445" s="473"/>
      <c r="J445" s="622"/>
      <c r="K445" s="473"/>
      <c r="L445" s="473"/>
      <c r="M445" s="473"/>
      <c r="N445" s="473"/>
      <c r="O445" s="473"/>
      <c r="P445" s="473"/>
      <c r="Q445" s="473"/>
      <c r="R445" s="473"/>
      <c r="S445" s="473"/>
      <c r="T445" s="473"/>
      <c r="U445" s="473"/>
      <c r="V445" s="473"/>
      <c r="W445" s="473"/>
      <c r="X445" s="473"/>
      <c r="Y445" s="473"/>
      <c r="Z445" s="473"/>
    </row>
    <row r="446" spans="1:26" ht="20.25" customHeight="1" x14ac:dyDescent="0.75">
      <c r="A446" s="473"/>
      <c r="B446" s="473"/>
      <c r="C446" s="473"/>
      <c r="D446" s="473"/>
      <c r="E446" s="473"/>
      <c r="F446" s="473"/>
      <c r="G446" s="473"/>
      <c r="H446" s="473"/>
      <c r="I446" s="473"/>
      <c r="J446" s="622"/>
      <c r="K446" s="473"/>
      <c r="L446" s="473"/>
      <c r="M446" s="473"/>
      <c r="N446" s="473"/>
      <c r="O446" s="473"/>
      <c r="P446" s="473"/>
      <c r="Q446" s="473"/>
      <c r="R446" s="473"/>
      <c r="S446" s="473"/>
      <c r="T446" s="473"/>
      <c r="U446" s="473"/>
      <c r="V446" s="473"/>
      <c r="W446" s="473"/>
      <c r="X446" s="473"/>
      <c r="Y446" s="473"/>
      <c r="Z446" s="473"/>
    </row>
    <row r="447" spans="1:26" ht="20.25" customHeight="1" x14ac:dyDescent="0.75">
      <c r="A447" s="473"/>
      <c r="B447" s="473"/>
      <c r="C447" s="473"/>
      <c r="D447" s="473"/>
      <c r="E447" s="473"/>
      <c r="F447" s="473"/>
      <c r="G447" s="473"/>
      <c r="H447" s="473"/>
      <c r="I447" s="473"/>
      <c r="J447" s="622"/>
      <c r="K447" s="473"/>
      <c r="L447" s="473"/>
      <c r="M447" s="473"/>
      <c r="N447" s="473"/>
      <c r="O447" s="473"/>
      <c r="P447" s="473"/>
      <c r="Q447" s="473"/>
      <c r="R447" s="473"/>
      <c r="S447" s="473"/>
      <c r="T447" s="473"/>
      <c r="U447" s="473"/>
      <c r="V447" s="473"/>
      <c r="W447" s="473"/>
      <c r="X447" s="473"/>
      <c r="Y447" s="473"/>
      <c r="Z447" s="473"/>
    </row>
    <row r="448" spans="1:26" ht="20.25" customHeight="1" x14ac:dyDescent="0.75">
      <c r="A448" s="473"/>
      <c r="B448" s="473"/>
      <c r="C448" s="473"/>
      <c r="D448" s="473"/>
      <c r="E448" s="473"/>
      <c r="F448" s="473"/>
      <c r="G448" s="473"/>
      <c r="H448" s="473"/>
      <c r="I448" s="473"/>
      <c r="J448" s="622"/>
      <c r="K448" s="473"/>
      <c r="L448" s="473"/>
      <c r="M448" s="473"/>
      <c r="N448" s="473"/>
      <c r="O448" s="473"/>
      <c r="P448" s="473"/>
      <c r="Q448" s="473"/>
      <c r="R448" s="473"/>
      <c r="S448" s="473"/>
      <c r="T448" s="473"/>
      <c r="U448" s="473"/>
      <c r="V448" s="473"/>
      <c r="W448" s="473"/>
      <c r="X448" s="473"/>
      <c r="Y448" s="473"/>
      <c r="Z448" s="473"/>
    </row>
    <row r="449" spans="1:26" ht="20.25" customHeight="1" x14ac:dyDescent="0.75">
      <c r="A449" s="473"/>
      <c r="B449" s="473"/>
      <c r="C449" s="473"/>
      <c r="D449" s="473"/>
      <c r="E449" s="473"/>
      <c r="F449" s="473"/>
      <c r="G449" s="473"/>
      <c r="H449" s="473"/>
      <c r="I449" s="473"/>
      <c r="J449" s="622"/>
      <c r="K449" s="473"/>
      <c r="L449" s="473"/>
      <c r="M449" s="473"/>
      <c r="N449" s="473"/>
      <c r="O449" s="473"/>
      <c r="P449" s="473"/>
      <c r="Q449" s="473"/>
      <c r="R449" s="473"/>
      <c r="S449" s="473"/>
      <c r="T449" s="473"/>
      <c r="U449" s="473"/>
      <c r="V449" s="473"/>
      <c r="W449" s="473"/>
      <c r="X449" s="473"/>
      <c r="Y449" s="473"/>
      <c r="Z449" s="473"/>
    </row>
    <row r="450" spans="1:26" ht="20.25" customHeight="1" x14ac:dyDescent="0.75">
      <c r="A450" s="473"/>
      <c r="B450" s="473"/>
      <c r="C450" s="473"/>
      <c r="D450" s="473"/>
      <c r="E450" s="473"/>
      <c r="F450" s="473"/>
      <c r="G450" s="473"/>
      <c r="H450" s="473"/>
      <c r="I450" s="473"/>
      <c r="J450" s="622"/>
      <c r="K450" s="473"/>
      <c r="L450" s="473"/>
      <c r="M450" s="473"/>
      <c r="N450" s="473"/>
      <c r="O450" s="473"/>
      <c r="P450" s="473"/>
      <c r="Q450" s="473"/>
      <c r="R450" s="473"/>
      <c r="S450" s="473"/>
      <c r="T450" s="473"/>
      <c r="U450" s="473"/>
      <c r="V450" s="473"/>
      <c r="W450" s="473"/>
      <c r="X450" s="473"/>
      <c r="Y450" s="473"/>
      <c r="Z450" s="473"/>
    </row>
    <row r="451" spans="1:26" ht="20.25" customHeight="1" x14ac:dyDescent="0.75">
      <c r="A451" s="473"/>
      <c r="B451" s="473"/>
      <c r="C451" s="473"/>
      <c r="D451" s="473"/>
      <c r="E451" s="473"/>
      <c r="F451" s="473"/>
      <c r="G451" s="473"/>
      <c r="H451" s="473"/>
      <c r="I451" s="473"/>
      <c r="J451" s="622"/>
      <c r="K451" s="473"/>
      <c r="L451" s="473"/>
      <c r="M451" s="473"/>
      <c r="N451" s="473"/>
      <c r="O451" s="473"/>
      <c r="P451" s="473"/>
      <c r="Q451" s="473"/>
      <c r="R451" s="473"/>
      <c r="S451" s="473"/>
      <c r="T451" s="473"/>
      <c r="U451" s="473"/>
      <c r="V451" s="473"/>
      <c r="W451" s="473"/>
      <c r="X451" s="473"/>
      <c r="Y451" s="473"/>
      <c r="Z451" s="473"/>
    </row>
    <row r="452" spans="1:26" ht="20.25" customHeight="1" x14ac:dyDescent="0.75">
      <c r="A452" s="473"/>
      <c r="B452" s="473"/>
      <c r="C452" s="473"/>
      <c r="D452" s="473"/>
      <c r="E452" s="473"/>
      <c r="F452" s="473"/>
      <c r="G452" s="473"/>
      <c r="H452" s="473"/>
      <c r="I452" s="473"/>
      <c r="J452" s="622"/>
      <c r="K452" s="473"/>
      <c r="L452" s="473"/>
      <c r="M452" s="473"/>
      <c r="N452" s="473"/>
      <c r="O452" s="473"/>
      <c r="P452" s="473"/>
      <c r="Q452" s="473"/>
      <c r="R452" s="473"/>
      <c r="S452" s="473"/>
      <c r="T452" s="473"/>
      <c r="U452" s="473"/>
      <c r="V452" s="473"/>
      <c r="W452" s="473"/>
      <c r="X452" s="473"/>
      <c r="Y452" s="473"/>
      <c r="Z452" s="473"/>
    </row>
    <row r="453" spans="1:26" ht="20.25" customHeight="1" x14ac:dyDescent="0.75">
      <c r="A453" s="473"/>
      <c r="B453" s="473"/>
      <c r="C453" s="473"/>
      <c r="D453" s="473"/>
      <c r="E453" s="473"/>
      <c r="F453" s="473"/>
      <c r="G453" s="473"/>
      <c r="H453" s="473"/>
      <c r="I453" s="473"/>
      <c r="J453" s="622"/>
      <c r="K453" s="473"/>
      <c r="L453" s="473"/>
      <c r="M453" s="473"/>
      <c r="N453" s="473"/>
      <c r="O453" s="473"/>
      <c r="P453" s="473"/>
      <c r="Q453" s="473"/>
      <c r="R453" s="473"/>
      <c r="S453" s="473"/>
      <c r="T453" s="473"/>
      <c r="U453" s="473"/>
      <c r="V453" s="473"/>
      <c r="W453" s="473"/>
      <c r="X453" s="473"/>
      <c r="Y453" s="473"/>
      <c r="Z453" s="473"/>
    </row>
    <row r="454" spans="1:26" ht="20.25" customHeight="1" x14ac:dyDescent="0.75">
      <c r="A454" s="473"/>
      <c r="B454" s="473"/>
      <c r="C454" s="473"/>
      <c r="D454" s="473"/>
      <c r="E454" s="473"/>
      <c r="F454" s="473"/>
      <c r="G454" s="473"/>
      <c r="H454" s="473"/>
      <c r="I454" s="473"/>
      <c r="J454" s="622"/>
      <c r="K454" s="473"/>
      <c r="L454" s="473"/>
      <c r="M454" s="473"/>
      <c r="N454" s="473"/>
      <c r="O454" s="473"/>
      <c r="P454" s="473"/>
      <c r="Q454" s="473"/>
      <c r="R454" s="473"/>
      <c r="S454" s="473"/>
      <c r="T454" s="473"/>
      <c r="U454" s="473"/>
      <c r="V454" s="473"/>
      <c r="W454" s="473"/>
      <c r="X454" s="473"/>
      <c r="Y454" s="473"/>
      <c r="Z454" s="473"/>
    </row>
    <row r="455" spans="1:26" ht="20.25" customHeight="1" x14ac:dyDescent="0.75">
      <c r="A455" s="473"/>
      <c r="B455" s="473"/>
      <c r="C455" s="473"/>
      <c r="D455" s="473"/>
      <c r="E455" s="473"/>
      <c r="F455" s="473"/>
      <c r="G455" s="473"/>
      <c r="H455" s="473"/>
      <c r="I455" s="473"/>
      <c r="J455" s="622"/>
      <c r="K455" s="473"/>
      <c r="L455" s="473"/>
      <c r="M455" s="473"/>
      <c r="N455" s="473"/>
      <c r="O455" s="473"/>
      <c r="P455" s="473"/>
      <c r="Q455" s="473"/>
      <c r="R455" s="473"/>
      <c r="S455" s="473"/>
      <c r="T455" s="473"/>
      <c r="U455" s="473"/>
      <c r="V455" s="473"/>
      <c r="W455" s="473"/>
      <c r="X455" s="473"/>
      <c r="Y455" s="473"/>
      <c r="Z455" s="473"/>
    </row>
    <row r="456" spans="1:26" ht="20.25" customHeight="1" x14ac:dyDescent="0.75">
      <c r="A456" s="473"/>
      <c r="B456" s="473"/>
      <c r="C456" s="473"/>
      <c r="D456" s="473"/>
      <c r="E456" s="473"/>
      <c r="F456" s="473"/>
      <c r="G456" s="473"/>
      <c r="H456" s="473"/>
      <c r="I456" s="473"/>
      <c r="J456" s="622"/>
      <c r="K456" s="473"/>
      <c r="L456" s="473"/>
      <c r="M456" s="473"/>
      <c r="N456" s="473"/>
      <c r="O456" s="473"/>
      <c r="P456" s="473"/>
      <c r="Q456" s="473"/>
      <c r="R456" s="473"/>
      <c r="S456" s="473"/>
      <c r="T456" s="473"/>
      <c r="U456" s="473"/>
      <c r="V456" s="473"/>
      <c r="W456" s="473"/>
      <c r="X456" s="473"/>
      <c r="Y456" s="473"/>
      <c r="Z456" s="473"/>
    </row>
    <row r="457" spans="1:26" ht="20.25" customHeight="1" x14ac:dyDescent="0.75">
      <c r="A457" s="473"/>
      <c r="B457" s="473"/>
      <c r="C457" s="473"/>
      <c r="D457" s="473"/>
      <c r="E457" s="473"/>
      <c r="F457" s="473"/>
      <c r="G457" s="473"/>
      <c r="H457" s="473"/>
      <c r="I457" s="473"/>
      <c r="J457" s="622"/>
      <c r="K457" s="473"/>
      <c r="L457" s="473"/>
      <c r="M457" s="473"/>
      <c r="N457" s="473"/>
      <c r="O457" s="473"/>
      <c r="P457" s="473"/>
      <c r="Q457" s="473"/>
      <c r="R457" s="473"/>
      <c r="S457" s="473"/>
      <c r="T457" s="473"/>
      <c r="U457" s="473"/>
      <c r="V457" s="473"/>
      <c r="W457" s="473"/>
      <c r="X457" s="473"/>
      <c r="Y457" s="473"/>
      <c r="Z457" s="473"/>
    </row>
    <row r="458" spans="1:26" ht="20.25" customHeight="1" x14ac:dyDescent="0.75">
      <c r="A458" s="473"/>
      <c r="B458" s="473"/>
      <c r="C458" s="473"/>
      <c r="D458" s="473"/>
      <c r="E458" s="473"/>
      <c r="F458" s="473"/>
      <c r="G458" s="473"/>
      <c r="H458" s="473"/>
      <c r="I458" s="473"/>
      <c r="J458" s="622"/>
      <c r="K458" s="473"/>
      <c r="L458" s="473"/>
      <c r="M458" s="473"/>
      <c r="N458" s="473"/>
      <c r="O458" s="473"/>
      <c r="P458" s="473"/>
      <c r="Q458" s="473"/>
      <c r="R458" s="473"/>
      <c r="S458" s="473"/>
      <c r="T458" s="473"/>
      <c r="U458" s="473"/>
      <c r="V458" s="473"/>
      <c r="W458" s="473"/>
      <c r="X458" s="473"/>
      <c r="Y458" s="473"/>
      <c r="Z458" s="473"/>
    </row>
    <row r="459" spans="1:26" ht="20.25" customHeight="1" x14ac:dyDescent="0.75">
      <c r="A459" s="473"/>
      <c r="B459" s="473"/>
      <c r="C459" s="473"/>
      <c r="D459" s="473"/>
      <c r="E459" s="473"/>
      <c r="F459" s="473"/>
      <c r="G459" s="473"/>
      <c r="H459" s="473"/>
      <c r="I459" s="473"/>
      <c r="J459" s="622"/>
      <c r="K459" s="473"/>
      <c r="L459" s="473"/>
      <c r="M459" s="473"/>
      <c r="N459" s="473"/>
      <c r="O459" s="473"/>
      <c r="P459" s="473"/>
      <c r="Q459" s="473"/>
      <c r="R459" s="473"/>
      <c r="S459" s="473"/>
      <c r="T459" s="473"/>
      <c r="U459" s="473"/>
      <c r="V459" s="473"/>
      <c r="W459" s="473"/>
      <c r="X459" s="473"/>
      <c r="Y459" s="473"/>
      <c r="Z459" s="473"/>
    </row>
    <row r="460" spans="1:26" ht="20.25" customHeight="1" x14ac:dyDescent="0.75">
      <c r="A460" s="473"/>
      <c r="B460" s="473"/>
      <c r="C460" s="473"/>
      <c r="D460" s="473"/>
      <c r="E460" s="473"/>
      <c r="F460" s="473"/>
      <c r="G460" s="473"/>
      <c r="H460" s="473"/>
      <c r="I460" s="473"/>
      <c r="J460" s="622"/>
      <c r="K460" s="473"/>
      <c r="L460" s="473"/>
      <c r="M460" s="473"/>
      <c r="N460" s="473"/>
      <c r="O460" s="473"/>
      <c r="P460" s="473"/>
      <c r="Q460" s="473"/>
      <c r="R460" s="473"/>
      <c r="S460" s="473"/>
      <c r="T460" s="473"/>
      <c r="U460" s="473"/>
      <c r="V460" s="473"/>
      <c r="W460" s="473"/>
      <c r="X460" s="473"/>
      <c r="Y460" s="473"/>
      <c r="Z460" s="473"/>
    </row>
    <row r="461" spans="1:26" ht="20.25" customHeight="1" x14ac:dyDescent="0.75">
      <c r="A461" s="473"/>
      <c r="B461" s="473"/>
      <c r="C461" s="473"/>
      <c r="D461" s="473"/>
      <c r="E461" s="473"/>
      <c r="F461" s="473"/>
      <c r="G461" s="473"/>
      <c r="H461" s="473"/>
      <c r="I461" s="473"/>
      <c r="J461" s="622"/>
      <c r="K461" s="473"/>
      <c r="L461" s="473"/>
      <c r="M461" s="473"/>
      <c r="N461" s="473"/>
      <c r="O461" s="473"/>
      <c r="P461" s="473"/>
      <c r="Q461" s="473"/>
      <c r="R461" s="473"/>
      <c r="S461" s="473"/>
      <c r="T461" s="473"/>
      <c r="U461" s="473"/>
      <c r="V461" s="473"/>
      <c r="W461" s="473"/>
      <c r="X461" s="473"/>
      <c r="Y461" s="473"/>
      <c r="Z461" s="473"/>
    </row>
    <row r="462" spans="1:26" ht="20.25" customHeight="1" x14ac:dyDescent="0.75">
      <c r="A462" s="473"/>
      <c r="B462" s="473"/>
      <c r="C462" s="473"/>
      <c r="D462" s="473"/>
      <c r="E462" s="473"/>
      <c r="F462" s="473"/>
      <c r="G462" s="473"/>
      <c r="H462" s="473"/>
      <c r="I462" s="473"/>
      <c r="J462" s="622"/>
      <c r="K462" s="473"/>
      <c r="L462" s="473"/>
      <c r="M462" s="473"/>
      <c r="N462" s="473"/>
      <c r="O462" s="473"/>
      <c r="P462" s="473"/>
      <c r="Q462" s="473"/>
      <c r="R462" s="473"/>
      <c r="S462" s="473"/>
      <c r="T462" s="473"/>
      <c r="U462" s="473"/>
      <c r="V462" s="473"/>
      <c r="W462" s="473"/>
      <c r="X462" s="473"/>
      <c r="Y462" s="473"/>
      <c r="Z462" s="473"/>
    </row>
    <row r="463" spans="1:26" ht="20.25" customHeight="1" x14ac:dyDescent="0.75">
      <c r="A463" s="473"/>
      <c r="B463" s="473"/>
      <c r="C463" s="473"/>
      <c r="D463" s="473"/>
      <c r="E463" s="473"/>
      <c r="F463" s="473"/>
      <c r="G463" s="473"/>
      <c r="H463" s="473"/>
      <c r="I463" s="473"/>
      <c r="J463" s="622"/>
      <c r="K463" s="473"/>
      <c r="L463" s="473"/>
      <c r="M463" s="473"/>
      <c r="N463" s="473"/>
      <c r="O463" s="473"/>
      <c r="P463" s="473"/>
      <c r="Q463" s="473"/>
      <c r="R463" s="473"/>
      <c r="S463" s="473"/>
      <c r="T463" s="473"/>
      <c r="U463" s="473"/>
      <c r="V463" s="473"/>
      <c r="W463" s="473"/>
      <c r="X463" s="473"/>
      <c r="Y463" s="473"/>
      <c r="Z463" s="473"/>
    </row>
    <row r="464" spans="1:26" ht="20.25" customHeight="1" x14ac:dyDescent="0.75">
      <c r="A464" s="473"/>
      <c r="B464" s="473"/>
      <c r="C464" s="473"/>
      <c r="D464" s="473"/>
      <c r="E464" s="473"/>
      <c r="F464" s="473"/>
      <c r="G464" s="473"/>
      <c r="H464" s="473"/>
      <c r="I464" s="473"/>
      <c r="J464" s="622"/>
      <c r="K464" s="473"/>
      <c r="L464" s="473"/>
      <c r="M464" s="473"/>
      <c r="N464" s="473"/>
      <c r="O464" s="473"/>
      <c r="P464" s="473"/>
      <c r="Q464" s="473"/>
      <c r="R464" s="473"/>
      <c r="S464" s="473"/>
      <c r="T464" s="473"/>
      <c r="U464" s="473"/>
      <c r="V464" s="473"/>
      <c r="W464" s="473"/>
      <c r="X464" s="473"/>
      <c r="Y464" s="473"/>
      <c r="Z464" s="473"/>
    </row>
    <row r="465" spans="1:26" ht="20.25" customHeight="1" x14ac:dyDescent="0.75">
      <c r="A465" s="473"/>
      <c r="B465" s="473"/>
      <c r="C465" s="473"/>
      <c r="D465" s="473"/>
      <c r="E465" s="473"/>
      <c r="F465" s="473"/>
      <c r="G465" s="473"/>
      <c r="H465" s="473"/>
      <c r="I465" s="473"/>
      <c r="J465" s="622"/>
      <c r="K465" s="473"/>
      <c r="L465" s="473"/>
      <c r="M465" s="473"/>
      <c r="N465" s="473"/>
      <c r="O465" s="473"/>
      <c r="P465" s="473"/>
      <c r="Q465" s="473"/>
      <c r="R465" s="473"/>
      <c r="S465" s="473"/>
      <c r="T465" s="473"/>
      <c r="U465" s="473"/>
      <c r="V465" s="473"/>
      <c r="W465" s="473"/>
      <c r="X465" s="473"/>
      <c r="Y465" s="473"/>
      <c r="Z465" s="473"/>
    </row>
    <row r="466" spans="1:26" ht="20.25" customHeight="1" x14ac:dyDescent="0.75">
      <c r="A466" s="473"/>
      <c r="B466" s="473"/>
      <c r="C466" s="473"/>
      <c r="D466" s="473"/>
      <c r="E466" s="473"/>
      <c r="F466" s="473"/>
      <c r="G466" s="473"/>
      <c r="H466" s="473"/>
      <c r="I466" s="473"/>
      <c r="J466" s="622"/>
      <c r="K466" s="473"/>
      <c r="L466" s="473"/>
      <c r="M466" s="473"/>
      <c r="N466" s="473"/>
      <c r="O466" s="473"/>
      <c r="P466" s="473"/>
      <c r="Q466" s="473"/>
      <c r="R466" s="473"/>
      <c r="S466" s="473"/>
      <c r="T466" s="473"/>
      <c r="U466" s="473"/>
      <c r="V466" s="473"/>
      <c r="W466" s="473"/>
      <c r="X466" s="473"/>
      <c r="Y466" s="473"/>
      <c r="Z466" s="473"/>
    </row>
    <row r="467" spans="1:26" ht="20.25" customHeight="1" x14ac:dyDescent="0.75">
      <c r="A467" s="473"/>
      <c r="B467" s="473"/>
      <c r="C467" s="473"/>
      <c r="D467" s="473"/>
      <c r="E467" s="473"/>
      <c r="F467" s="473"/>
      <c r="G467" s="473"/>
      <c r="H467" s="473"/>
      <c r="I467" s="473"/>
      <c r="J467" s="622"/>
      <c r="K467" s="473"/>
      <c r="L467" s="473"/>
      <c r="M467" s="473"/>
      <c r="N467" s="473"/>
      <c r="O467" s="473"/>
      <c r="P467" s="473"/>
      <c r="Q467" s="473"/>
      <c r="R467" s="473"/>
      <c r="S467" s="473"/>
      <c r="T467" s="473"/>
      <c r="U467" s="473"/>
      <c r="V467" s="473"/>
      <c r="W467" s="473"/>
      <c r="X467" s="473"/>
      <c r="Y467" s="473"/>
      <c r="Z467" s="473"/>
    </row>
    <row r="468" spans="1:26" ht="20.25" customHeight="1" x14ac:dyDescent="0.75">
      <c r="A468" s="473"/>
      <c r="B468" s="473"/>
      <c r="C468" s="473"/>
      <c r="D468" s="473"/>
      <c r="E468" s="473"/>
      <c r="F468" s="473"/>
      <c r="G468" s="473"/>
      <c r="H468" s="473"/>
      <c r="I468" s="473"/>
      <c r="J468" s="622"/>
      <c r="K468" s="473"/>
      <c r="L468" s="473"/>
      <c r="M468" s="473"/>
      <c r="N468" s="473"/>
      <c r="O468" s="473"/>
      <c r="P468" s="473"/>
      <c r="Q468" s="473"/>
      <c r="R468" s="473"/>
      <c r="S468" s="473"/>
      <c r="T468" s="473"/>
      <c r="U468" s="473"/>
      <c r="V468" s="473"/>
      <c r="W468" s="473"/>
      <c r="X468" s="473"/>
      <c r="Y468" s="473"/>
      <c r="Z468" s="473"/>
    </row>
    <row r="469" spans="1:26" ht="20.25" customHeight="1" x14ac:dyDescent="0.75">
      <c r="A469" s="473"/>
      <c r="B469" s="473"/>
      <c r="C469" s="473"/>
      <c r="D469" s="473"/>
      <c r="E469" s="473"/>
      <c r="F469" s="473"/>
      <c r="G469" s="473"/>
      <c r="H469" s="473"/>
      <c r="I469" s="473"/>
      <c r="J469" s="622"/>
      <c r="K469" s="473"/>
      <c r="L469" s="473"/>
      <c r="M469" s="473"/>
      <c r="N469" s="473"/>
      <c r="O469" s="473"/>
      <c r="P469" s="473"/>
      <c r="Q469" s="473"/>
      <c r="R469" s="473"/>
      <c r="S469" s="473"/>
      <c r="T469" s="473"/>
      <c r="U469" s="473"/>
      <c r="V469" s="473"/>
      <c r="W469" s="473"/>
      <c r="X469" s="473"/>
      <c r="Y469" s="473"/>
      <c r="Z469" s="473"/>
    </row>
    <row r="470" spans="1:26" ht="20.25" customHeight="1" x14ac:dyDescent="0.75">
      <c r="A470" s="473"/>
      <c r="B470" s="473"/>
      <c r="C470" s="473"/>
      <c r="D470" s="473"/>
      <c r="E470" s="473"/>
      <c r="F470" s="473"/>
      <c r="G470" s="473"/>
      <c r="H470" s="473"/>
      <c r="I470" s="473"/>
      <c r="J470" s="622"/>
      <c r="K470" s="473"/>
      <c r="L470" s="473"/>
      <c r="M470" s="473"/>
      <c r="N470" s="473"/>
      <c r="O470" s="473"/>
      <c r="P470" s="473"/>
      <c r="Q470" s="473"/>
      <c r="R470" s="473"/>
      <c r="S470" s="473"/>
      <c r="T470" s="473"/>
      <c r="U470" s="473"/>
      <c r="V470" s="473"/>
      <c r="W470" s="473"/>
      <c r="X470" s="473"/>
      <c r="Y470" s="473"/>
      <c r="Z470" s="473"/>
    </row>
    <row r="471" spans="1:26" ht="20.25" customHeight="1" x14ac:dyDescent="0.75">
      <c r="A471" s="473"/>
      <c r="B471" s="473"/>
      <c r="C471" s="473"/>
      <c r="D471" s="473"/>
      <c r="E471" s="473"/>
      <c r="F471" s="473"/>
      <c r="G471" s="473"/>
      <c r="H471" s="473"/>
      <c r="I471" s="473"/>
      <c r="J471" s="622"/>
      <c r="K471" s="473"/>
      <c r="L471" s="473"/>
      <c r="M471" s="473"/>
      <c r="N471" s="473"/>
      <c r="O471" s="473"/>
      <c r="P471" s="473"/>
      <c r="Q471" s="473"/>
      <c r="R471" s="473"/>
      <c r="S471" s="473"/>
      <c r="T471" s="473"/>
      <c r="U471" s="473"/>
      <c r="V471" s="473"/>
      <c r="W471" s="473"/>
      <c r="X471" s="473"/>
      <c r="Y471" s="473"/>
      <c r="Z471" s="473"/>
    </row>
    <row r="472" spans="1:26" ht="20.25" customHeight="1" x14ac:dyDescent="0.75">
      <c r="A472" s="473"/>
      <c r="B472" s="473"/>
      <c r="C472" s="473"/>
      <c r="D472" s="473"/>
      <c r="E472" s="473"/>
      <c r="F472" s="473"/>
      <c r="G472" s="473"/>
      <c r="H472" s="473"/>
      <c r="I472" s="473"/>
      <c r="J472" s="622"/>
      <c r="K472" s="473"/>
      <c r="L472" s="473"/>
      <c r="M472" s="473"/>
      <c r="N472" s="473"/>
      <c r="O472" s="473"/>
      <c r="P472" s="473"/>
      <c r="Q472" s="473"/>
      <c r="R472" s="473"/>
      <c r="S472" s="473"/>
      <c r="T472" s="473"/>
      <c r="U472" s="473"/>
      <c r="V472" s="473"/>
      <c r="W472" s="473"/>
      <c r="X472" s="473"/>
      <c r="Y472" s="473"/>
      <c r="Z472" s="473"/>
    </row>
    <row r="473" spans="1:26" ht="20.25" customHeight="1" x14ac:dyDescent="0.75">
      <c r="A473" s="473"/>
      <c r="B473" s="473"/>
      <c r="C473" s="473"/>
      <c r="D473" s="473"/>
      <c r="E473" s="473"/>
      <c r="F473" s="473"/>
      <c r="G473" s="473"/>
      <c r="H473" s="473"/>
      <c r="I473" s="473"/>
      <c r="J473" s="622"/>
      <c r="K473" s="473"/>
      <c r="L473" s="473"/>
      <c r="M473" s="473"/>
      <c r="N473" s="473"/>
      <c r="O473" s="473"/>
      <c r="P473" s="473"/>
      <c r="Q473" s="473"/>
      <c r="R473" s="473"/>
      <c r="S473" s="473"/>
      <c r="T473" s="473"/>
      <c r="U473" s="473"/>
      <c r="V473" s="473"/>
      <c r="W473" s="473"/>
      <c r="X473" s="473"/>
      <c r="Y473" s="473"/>
      <c r="Z473" s="473"/>
    </row>
    <row r="474" spans="1:26" ht="20.25" customHeight="1" x14ac:dyDescent="0.75">
      <c r="A474" s="473"/>
      <c r="B474" s="473"/>
      <c r="C474" s="473"/>
      <c r="D474" s="473"/>
      <c r="E474" s="473"/>
      <c r="F474" s="473"/>
      <c r="G474" s="473"/>
      <c r="H474" s="473"/>
      <c r="I474" s="473"/>
      <c r="J474" s="622"/>
      <c r="K474" s="473"/>
      <c r="L474" s="473"/>
      <c r="M474" s="473"/>
      <c r="N474" s="473"/>
      <c r="O474" s="473"/>
      <c r="P474" s="473"/>
      <c r="Q474" s="473"/>
      <c r="R474" s="473"/>
      <c r="S474" s="473"/>
      <c r="T474" s="473"/>
      <c r="U474" s="473"/>
      <c r="V474" s="473"/>
      <c r="W474" s="473"/>
      <c r="X474" s="473"/>
      <c r="Y474" s="473"/>
      <c r="Z474" s="473"/>
    </row>
    <row r="475" spans="1:26" ht="20.25" customHeight="1" x14ac:dyDescent="0.75">
      <c r="A475" s="473"/>
      <c r="B475" s="473"/>
      <c r="C475" s="473"/>
      <c r="D475" s="473"/>
      <c r="E475" s="473"/>
      <c r="F475" s="473"/>
      <c r="G475" s="473"/>
      <c r="H475" s="473"/>
      <c r="I475" s="473"/>
      <c r="J475" s="622"/>
      <c r="K475" s="473"/>
      <c r="L475" s="473"/>
      <c r="M475" s="473"/>
      <c r="N475" s="473"/>
      <c r="O475" s="473"/>
      <c r="P475" s="473"/>
      <c r="Q475" s="473"/>
      <c r="R475" s="473"/>
      <c r="S475" s="473"/>
      <c r="T475" s="473"/>
      <c r="U475" s="473"/>
      <c r="V475" s="473"/>
      <c r="W475" s="473"/>
      <c r="X475" s="473"/>
      <c r="Y475" s="473"/>
      <c r="Z475" s="473"/>
    </row>
    <row r="476" spans="1:26" ht="20.25" customHeight="1" x14ac:dyDescent="0.75">
      <c r="A476" s="473"/>
      <c r="B476" s="473"/>
      <c r="C476" s="473"/>
      <c r="D476" s="473"/>
      <c r="E476" s="473"/>
      <c r="F476" s="473"/>
      <c r="G476" s="473"/>
      <c r="H476" s="473"/>
      <c r="I476" s="473"/>
      <c r="J476" s="622"/>
      <c r="K476" s="473"/>
      <c r="L476" s="473"/>
      <c r="M476" s="473"/>
      <c r="N476" s="473"/>
      <c r="O476" s="473"/>
      <c r="P476" s="473"/>
      <c r="Q476" s="473"/>
      <c r="R476" s="473"/>
      <c r="S476" s="473"/>
      <c r="T476" s="473"/>
      <c r="U476" s="473"/>
      <c r="V476" s="473"/>
      <c r="W476" s="473"/>
      <c r="X476" s="473"/>
      <c r="Y476" s="473"/>
      <c r="Z476" s="473"/>
    </row>
    <row r="477" spans="1:26" ht="20.25" customHeight="1" x14ac:dyDescent="0.75">
      <c r="A477" s="473"/>
      <c r="B477" s="473"/>
      <c r="C477" s="473"/>
      <c r="D477" s="473"/>
      <c r="E477" s="473"/>
      <c r="F477" s="473"/>
      <c r="G477" s="473"/>
      <c r="H477" s="473"/>
      <c r="I477" s="473"/>
      <c r="J477" s="622"/>
      <c r="K477" s="473"/>
      <c r="L477" s="473"/>
      <c r="M477" s="473"/>
      <c r="N477" s="473"/>
      <c r="O477" s="473"/>
      <c r="P477" s="473"/>
      <c r="Q477" s="473"/>
      <c r="R477" s="473"/>
      <c r="S477" s="473"/>
      <c r="T477" s="473"/>
      <c r="U477" s="473"/>
      <c r="V477" s="473"/>
      <c r="W477" s="473"/>
      <c r="X477" s="473"/>
      <c r="Y477" s="473"/>
      <c r="Z477" s="473"/>
    </row>
    <row r="478" spans="1:26" ht="20.25" customHeight="1" x14ac:dyDescent="0.75">
      <c r="A478" s="473"/>
      <c r="B478" s="473"/>
      <c r="C478" s="473"/>
      <c r="D478" s="473"/>
      <c r="E478" s="473"/>
      <c r="F478" s="473"/>
      <c r="G478" s="473"/>
      <c r="H478" s="473"/>
      <c r="I478" s="473"/>
      <c r="J478" s="622"/>
      <c r="K478" s="473"/>
      <c r="L478" s="473"/>
      <c r="M478" s="473"/>
      <c r="N478" s="473"/>
      <c r="O478" s="473"/>
      <c r="P478" s="473"/>
      <c r="Q478" s="473"/>
      <c r="R478" s="473"/>
      <c r="S478" s="473"/>
      <c r="T478" s="473"/>
      <c r="U478" s="473"/>
      <c r="V478" s="473"/>
      <c r="W478" s="473"/>
      <c r="X478" s="473"/>
      <c r="Y478" s="473"/>
      <c r="Z478" s="473"/>
    </row>
    <row r="479" spans="1:26" ht="20.25" customHeight="1" x14ac:dyDescent="0.75">
      <c r="A479" s="473"/>
      <c r="B479" s="473"/>
      <c r="C479" s="473"/>
      <c r="D479" s="473"/>
      <c r="E479" s="473"/>
      <c r="F479" s="473"/>
      <c r="G479" s="473"/>
      <c r="H479" s="473"/>
      <c r="I479" s="473"/>
      <c r="J479" s="622"/>
      <c r="K479" s="473"/>
      <c r="L479" s="473"/>
      <c r="M479" s="473"/>
      <c r="N479" s="473"/>
      <c r="O479" s="473"/>
      <c r="P479" s="473"/>
      <c r="Q479" s="473"/>
      <c r="R479" s="473"/>
      <c r="S479" s="473"/>
      <c r="T479" s="473"/>
      <c r="U479" s="473"/>
      <c r="V479" s="473"/>
      <c r="W479" s="473"/>
      <c r="X479" s="473"/>
      <c r="Y479" s="473"/>
      <c r="Z479" s="473"/>
    </row>
    <row r="480" spans="1:26" ht="20.25" customHeight="1" x14ac:dyDescent="0.75">
      <c r="A480" s="473"/>
      <c r="B480" s="473"/>
      <c r="C480" s="473"/>
      <c r="D480" s="473"/>
      <c r="E480" s="473"/>
      <c r="F480" s="473"/>
      <c r="G480" s="473"/>
      <c r="H480" s="473"/>
      <c r="I480" s="473"/>
      <c r="J480" s="622"/>
      <c r="K480" s="473"/>
      <c r="L480" s="473"/>
      <c r="M480" s="473"/>
      <c r="N480" s="473"/>
      <c r="O480" s="473"/>
      <c r="P480" s="473"/>
      <c r="Q480" s="473"/>
      <c r="R480" s="473"/>
      <c r="S480" s="473"/>
      <c r="T480" s="473"/>
      <c r="U480" s="473"/>
      <c r="V480" s="473"/>
      <c r="W480" s="473"/>
      <c r="X480" s="473"/>
      <c r="Y480" s="473"/>
      <c r="Z480" s="473"/>
    </row>
    <row r="481" spans="1:26" ht="20.25" customHeight="1" x14ac:dyDescent="0.75">
      <c r="A481" s="473"/>
      <c r="B481" s="473"/>
      <c r="C481" s="473"/>
      <c r="D481" s="473"/>
      <c r="E481" s="473"/>
      <c r="F481" s="473"/>
      <c r="G481" s="473"/>
      <c r="H481" s="473"/>
      <c r="I481" s="473"/>
      <c r="J481" s="622"/>
      <c r="K481" s="473"/>
      <c r="L481" s="473"/>
      <c r="M481" s="473"/>
      <c r="N481" s="473"/>
      <c r="O481" s="473"/>
      <c r="P481" s="473"/>
      <c r="Q481" s="473"/>
      <c r="R481" s="473"/>
      <c r="S481" s="473"/>
      <c r="T481" s="473"/>
      <c r="U481" s="473"/>
      <c r="V481" s="473"/>
      <c r="W481" s="473"/>
      <c r="X481" s="473"/>
      <c r="Y481" s="473"/>
      <c r="Z481" s="473"/>
    </row>
    <row r="482" spans="1:26" ht="20.25" customHeight="1" x14ac:dyDescent="0.75">
      <c r="A482" s="473"/>
      <c r="B482" s="473"/>
      <c r="C482" s="473"/>
      <c r="D482" s="473"/>
      <c r="E482" s="473"/>
      <c r="F482" s="473"/>
      <c r="G482" s="473"/>
      <c r="H482" s="473"/>
      <c r="I482" s="473"/>
      <c r="J482" s="622"/>
      <c r="K482" s="473"/>
      <c r="L482" s="473"/>
      <c r="M482" s="473"/>
      <c r="N482" s="473"/>
      <c r="O482" s="473"/>
      <c r="P482" s="473"/>
      <c r="Q482" s="473"/>
      <c r="R482" s="473"/>
      <c r="S482" s="473"/>
      <c r="T482" s="473"/>
      <c r="U482" s="473"/>
      <c r="V482" s="473"/>
      <c r="W482" s="473"/>
      <c r="X482" s="473"/>
      <c r="Y482" s="473"/>
      <c r="Z482" s="473"/>
    </row>
    <row r="483" spans="1:26" ht="20.25" customHeight="1" x14ac:dyDescent="0.75">
      <c r="A483" s="473"/>
      <c r="B483" s="473"/>
      <c r="C483" s="473"/>
      <c r="D483" s="473"/>
      <c r="E483" s="473"/>
      <c r="F483" s="473"/>
      <c r="G483" s="473"/>
      <c r="H483" s="473"/>
      <c r="I483" s="473"/>
      <c r="J483" s="622"/>
      <c r="K483" s="473"/>
      <c r="L483" s="473"/>
      <c r="M483" s="473"/>
      <c r="N483" s="473"/>
      <c r="O483" s="473"/>
      <c r="P483" s="473"/>
      <c r="Q483" s="473"/>
      <c r="R483" s="473"/>
      <c r="S483" s="473"/>
      <c r="T483" s="473"/>
      <c r="U483" s="473"/>
      <c r="V483" s="473"/>
      <c r="W483" s="473"/>
      <c r="X483" s="473"/>
      <c r="Y483" s="473"/>
      <c r="Z483" s="473"/>
    </row>
    <row r="484" spans="1:26" ht="20.25" customHeight="1" x14ac:dyDescent="0.75">
      <c r="A484" s="473"/>
      <c r="B484" s="473"/>
      <c r="C484" s="473"/>
      <c r="D484" s="473"/>
      <c r="E484" s="473"/>
      <c r="F484" s="473"/>
      <c r="G484" s="473"/>
      <c r="H484" s="473"/>
      <c r="I484" s="473"/>
      <c r="J484" s="622"/>
      <c r="K484" s="473"/>
      <c r="L484" s="473"/>
      <c r="M484" s="473"/>
      <c r="N484" s="473"/>
      <c r="O484" s="473"/>
      <c r="P484" s="473"/>
      <c r="Q484" s="473"/>
      <c r="R484" s="473"/>
      <c r="S484" s="473"/>
      <c r="T484" s="473"/>
      <c r="U484" s="473"/>
      <c r="V484" s="473"/>
      <c r="W484" s="473"/>
      <c r="X484" s="473"/>
      <c r="Y484" s="473"/>
      <c r="Z484" s="473"/>
    </row>
    <row r="485" spans="1:26" ht="20.25" customHeight="1" x14ac:dyDescent="0.75">
      <c r="A485" s="473"/>
      <c r="B485" s="473"/>
      <c r="C485" s="473"/>
      <c r="D485" s="473"/>
      <c r="E485" s="473"/>
      <c r="F485" s="473"/>
      <c r="G485" s="473"/>
      <c r="H485" s="473"/>
      <c r="I485" s="473"/>
      <c r="J485" s="622"/>
      <c r="K485" s="473"/>
      <c r="L485" s="473"/>
      <c r="M485" s="473"/>
      <c r="N485" s="473"/>
      <c r="O485" s="473"/>
      <c r="P485" s="473"/>
      <c r="Q485" s="473"/>
      <c r="R485" s="473"/>
      <c r="S485" s="473"/>
      <c r="T485" s="473"/>
      <c r="U485" s="473"/>
      <c r="V485" s="473"/>
      <c r="W485" s="473"/>
      <c r="X485" s="473"/>
      <c r="Y485" s="473"/>
      <c r="Z485" s="473"/>
    </row>
    <row r="486" spans="1:26" ht="20.25" customHeight="1" x14ac:dyDescent="0.75">
      <c r="A486" s="473"/>
      <c r="B486" s="473"/>
      <c r="C486" s="473"/>
      <c r="D486" s="473"/>
      <c r="E486" s="473"/>
      <c r="F486" s="473"/>
      <c r="G486" s="473"/>
      <c r="H486" s="473"/>
      <c r="I486" s="473"/>
      <c r="J486" s="622"/>
      <c r="K486" s="473"/>
      <c r="L486" s="473"/>
      <c r="M486" s="473"/>
      <c r="N486" s="473"/>
      <c r="O486" s="473"/>
      <c r="P486" s="473"/>
      <c r="Q486" s="473"/>
      <c r="R486" s="473"/>
      <c r="S486" s="473"/>
      <c r="T486" s="473"/>
      <c r="U486" s="473"/>
      <c r="V486" s="473"/>
      <c r="W486" s="473"/>
      <c r="X486" s="473"/>
      <c r="Y486" s="473"/>
      <c r="Z486" s="473"/>
    </row>
    <row r="487" spans="1:26" ht="20.25" customHeight="1" x14ac:dyDescent="0.75">
      <c r="A487" s="473"/>
      <c r="B487" s="473"/>
      <c r="C487" s="473"/>
      <c r="D487" s="473"/>
      <c r="E487" s="473"/>
      <c r="F487" s="473"/>
      <c r="G487" s="473"/>
      <c r="H487" s="473"/>
      <c r="I487" s="473"/>
      <c r="J487" s="622"/>
      <c r="K487" s="473"/>
      <c r="L487" s="473"/>
      <c r="M487" s="473"/>
      <c r="N487" s="473"/>
      <c r="O487" s="473"/>
      <c r="P487" s="473"/>
      <c r="Q487" s="473"/>
      <c r="R487" s="473"/>
      <c r="S487" s="473"/>
      <c r="T487" s="473"/>
      <c r="U487" s="473"/>
      <c r="V487" s="473"/>
      <c r="W487" s="473"/>
      <c r="X487" s="473"/>
      <c r="Y487" s="473"/>
      <c r="Z487" s="473"/>
    </row>
    <row r="488" spans="1:26" ht="20.25" customHeight="1" x14ac:dyDescent="0.75">
      <c r="A488" s="473"/>
      <c r="B488" s="473"/>
      <c r="C488" s="473"/>
      <c r="D488" s="473"/>
      <c r="E488" s="473"/>
      <c r="F488" s="473"/>
      <c r="G488" s="473"/>
      <c r="H488" s="473"/>
      <c r="I488" s="473"/>
      <c r="J488" s="622"/>
      <c r="K488" s="473"/>
      <c r="L488" s="473"/>
      <c r="M488" s="473"/>
      <c r="N488" s="473"/>
      <c r="O488" s="473"/>
      <c r="P488" s="473"/>
      <c r="Q488" s="473"/>
      <c r="R488" s="473"/>
      <c r="S488" s="473"/>
      <c r="T488" s="473"/>
      <c r="U488" s="473"/>
      <c r="V488" s="473"/>
      <c r="W488" s="473"/>
      <c r="X488" s="473"/>
      <c r="Y488" s="473"/>
      <c r="Z488" s="473"/>
    </row>
    <row r="489" spans="1:26" ht="20.25" customHeight="1" x14ac:dyDescent="0.75">
      <c r="A489" s="473"/>
      <c r="B489" s="473"/>
      <c r="C489" s="473"/>
      <c r="D489" s="473"/>
      <c r="E489" s="473"/>
      <c r="F489" s="473"/>
      <c r="G489" s="473"/>
      <c r="H489" s="473"/>
      <c r="I489" s="473"/>
      <c r="J489" s="622"/>
      <c r="K489" s="473"/>
      <c r="L489" s="473"/>
      <c r="M489" s="473"/>
      <c r="N489" s="473"/>
      <c r="O489" s="473"/>
      <c r="P489" s="473"/>
      <c r="Q489" s="473"/>
      <c r="R489" s="473"/>
      <c r="S489" s="473"/>
      <c r="T489" s="473"/>
      <c r="U489" s="473"/>
      <c r="V489" s="473"/>
      <c r="W489" s="473"/>
      <c r="X489" s="473"/>
      <c r="Y489" s="473"/>
      <c r="Z489" s="473"/>
    </row>
    <row r="490" spans="1:26" ht="20.25" customHeight="1" x14ac:dyDescent="0.75">
      <c r="A490" s="473"/>
      <c r="B490" s="473"/>
      <c r="C490" s="473"/>
      <c r="D490" s="473"/>
      <c r="E490" s="473"/>
      <c r="F490" s="473"/>
      <c r="G490" s="473"/>
      <c r="H490" s="473"/>
      <c r="I490" s="473"/>
      <c r="J490" s="622"/>
      <c r="K490" s="473"/>
      <c r="L490" s="473"/>
      <c r="M490" s="473"/>
      <c r="N490" s="473"/>
      <c r="O490" s="473"/>
      <c r="P490" s="473"/>
      <c r="Q490" s="473"/>
      <c r="R490" s="473"/>
      <c r="S490" s="473"/>
      <c r="T490" s="473"/>
      <c r="U490" s="473"/>
      <c r="V490" s="473"/>
      <c r="W490" s="473"/>
      <c r="X490" s="473"/>
      <c r="Y490" s="473"/>
      <c r="Z490" s="473"/>
    </row>
    <row r="491" spans="1:26" ht="20.25" customHeight="1" x14ac:dyDescent="0.75">
      <c r="A491" s="473"/>
      <c r="B491" s="473"/>
      <c r="C491" s="473"/>
      <c r="D491" s="473"/>
      <c r="E491" s="473"/>
      <c r="F491" s="473"/>
      <c r="G491" s="473"/>
      <c r="H491" s="473"/>
      <c r="I491" s="473"/>
      <c r="J491" s="622"/>
      <c r="K491" s="473"/>
      <c r="L491" s="473"/>
      <c r="M491" s="473"/>
      <c r="N491" s="473"/>
      <c r="O491" s="473"/>
      <c r="P491" s="473"/>
      <c r="Q491" s="473"/>
      <c r="R491" s="473"/>
      <c r="S491" s="473"/>
      <c r="T491" s="473"/>
      <c r="U491" s="473"/>
      <c r="V491" s="473"/>
      <c r="W491" s="473"/>
      <c r="X491" s="473"/>
      <c r="Y491" s="473"/>
      <c r="Z491" s="473"/>
    </row>
    <row r="492" spans="1:26" ht="20.25" customHeight="1" x14ac:dyDescent="0.75">
      <c r="A492" s="473"/>
      <c r="B492" s="473"/>
      <c r="C492" s="473"/>
      <c r="D492" s="473"/>
      <c r="E492" s="473"/>
      <c r="F492" s="473"/>
      <c r="G492" s="473"/>
      <c r="H492" s="473"/>
      <c r="I492" s="473"/>
      <c r="J492" s="622"/>
      <c r="K492" s="473"/>
      <c r="L492" s="473"/>
      <c r="M492" s="473"/>
      <c r="N492" s="473"/>
      <c r="O492" s="473"/>
      <c r="P492" s="473"/>
      <c r="Q492" s="473"/>
      <c r="R492" s="473"/>
      <c r="S492" s="473"/>
      <c r="T492" s="473"/>
      <c r="U492" s="473"/>
      <c r="V492" s="473"/>
      <c r="W492" s="473"/>
      <c r="X492" s="473"/>
      <c r="Y492" s="473"/>
      <c r="Z492" s="473"/>
    </row>
    <row r="493" spans="1:26" ht="20.25" customHeight="1" x14ac:dyDescent="0.75">
      <c r="A493" s="473"/>
      <c r="B493" s="473"/>
      <c r="C493" s="473"/>
      <c r="D493" s="473"/>
      <c r="E493" s="473"/>
      <c r="F493" s="473"/>
      <c r="G493" s="473"/>
      <c r="H493" s="473"/>
      <c r="I493" s="473"/>
      <c r="J493" s="622"/>
      <c r="K493" s="473"/>
      <c r="L493" s="473"/>
      <c r="M493" s="473"/>
      <c r="N493" s="473"/>
      <c r="O493" s="473"/>
      <c r="P493" s="473"/>
      <c r="Q493" s="473"/>
      <c r="R493" s="473"/>
      <c r="S493" s="473"/>
      <c r="T493" s="473"/>
      <c r="U493" s="473"/>
      <c r="V493" s="473"/>
      <c r="W493" s="473"/>
      <c r="X493" s="473"/>
      <c r="Y493" s="473"/>
      <c r="Z493" s="473"/>
    </row>
    <row r="494" spans="1:26" ht="20.25" customHeight="1" x14ac:dyDescent="0.75">
      <c r="A494" s="473"/>
      <c r="B494" s="473"/>
      <c r="C494" s="473"/>
      <c r="D494" s="473"/>
      <c r="E494" s="473"/>
      <c r="F494" s="473"/>
      <c r="G494" s="473"/>
      <c r="H494" s="473"/>
      <c r="I494" s="473"/>
      <c r="J494" s="622"/>
      <c r="K494" s="473"/>
      <c r="L494" s="473"/>
      <c r="M494" s="473"/>
      <c r="N494" s="473"/>
      <c r="O494" s="473"/>
      <c r="P494" s="473"/>
      <c r="Q494" s="473"/>
      <c r="R494" s="473"/>
      <c r="S494" s="473"/>
      <c r="T494" s="473"/>
      <c r="U494" s="473"/>
      <c r="V494" s="473"/>
      <c r="W494" s="473"/>
      <c r="X494" s="473"/>
      <c r="Y494" s="473"/>
      <c r="Z494" s="473"/>
    </row>
    <row r="495" spans="1:26" ht="20.25" customHeight="1" x14ac:dyDescent="0.75">
      <c r="A495" s="473"/>
      <c r="B495" s="473"/>
      <c r="C495" s="473"/>
      <c r="D495" s="473"/>
      <c r="E495" s="473"/>
      <c r="F495" s="473"/>
      <c r="G495" s="473"/>
      <c r="H495" s="473"/>
      <c r="I495" s="473"/>
      <c r="J495" s="622"/>
      <c r="K495" s="473"/>
      <c r="L495" s="473"/>
      <c r="M495" s="473"/>
      <c r="N495" s="473"/>
      <c r="O495" s="473"/>
      <c r="P495" s="473"/>
      <c r="Q495" s="473"/>
      <c r="R495" s="473"/>
      <c r="S495" s="473"/>
      <c r="T495" s="473"/>
      <c r="U495" s="473"/>
      <c r="V495" s="473"/>
      <c r="W495" s="473"/>
      <c r="X495" s="473"/>
      <c r="Y495" s="473"/>
      <c r="Z495" s="473"/>
    </row>
    <row r="496" spans="1:26" ht="20.25" customHeight="1" x14ac:dyDescent="0.75">
      <c r="A496" s="473"/>
      <c r="B496" s="473"/>
      <c r="C496" s="473"/>
      <c r="D496" s="473"/>
      <c r="E496" s="473"/>
      <c r="F496" s="473"/>
      <c r="G496" s="473"/>
      <c r="H496" s="473"/>
      <c r="I496" s="473"/>
      <c r="J496" s="622"/>
      <c r="K496" s="473"/>
      <c r="L496" s="473"/>
      <c r="M496" s="473"/>
      <c r="N496" s="473"/>
      <c r="O496" s="473"/>
      <c r="P496" s="473"/>
      <c r="Q496" s="473"/>
      <c r="R496" s="473"/>
      <c r="S496" s="473"/>
      <c r="T496" s="473"/>
      <c r="U496" s="473"/>
      <c r="V496" s="473"/>
      <c r="W496" s="473"/>
      <c r="X496" s="473"/>
      <c r="Y496" s="473"/>
      <c r="Z496" s="473"/>
    </row>
    <row r="497" spans="1:26" ht="20.25" customHeight="1" x14ac:dyDescent="0.75">
      <c r="A497" s="473"/>
      <c r="B497" s="473"/>
      <c r="C497" s="473"/>
      <c r="D497" s="473"/>
      <c r="E497" s="473"/>
      <c r="F497" s="473"/>
      <c r="G497" s="473"/>
      <c r="H497" s="473"/>
      <c r="I497" s="473"/>
      <c r="J497" s="622"/>
      <c r="K497" s="473"/>
      <c r="L497" s="473"/>
      <c r="M497" s="473"/>
      <c r="N497" s="473"/>
      <c r="O497" s="473"/>
      <c r="P497" s="473"/>
      <c r="Q497" s="473"/>
      <c r="R497" s="473"/>
      <c r="S497" s="473"/>
      <c r="T497" s="473"/>
      <c r="U497" s="473"/>
      <c r="V497" s="473"/>
      <c r="W497" s="473"/>
      <c r="X497" s="473"/>
      <c r="Y497" s="473"/>
      <c r="Z497" s="473"/>
    </row>
    <row r="498" spans="1:26" ht="20.25" customHeight="1" x14ac:dyDescent="0.75">
      <c r="A498" s="473"/>
      <c r="B498" s="473"/>
      <c r="C498" s="473"/>
      <c r="D498" s="473"/>
      <c r="E498" s="473"/>
      <c r="F498" s="473"/>
      <c r="G498" s="473"/>
      <c r="H498" s="473"/>
      <c r="I498" s="473"/>
      <c r="J498" s="622"/>
      <c r="K498" s="473"/>
      <c r="L498" s="473"/>
      <c r="M498" s="473"/>
      <c r="N498" s="473"/>
      <c r="O498" s="473"/>
      <c r="P498" s="473"/>
      <c r="Q498" s="473"/>
      <c r="R498" s="473"/>
      <c r="S498" s="473"/>
      <c r="T498" s="473"/>
      <c r="U498" s="473"/>
      <c r="V498" s="473"/>
      <c r="W498" s="473"/>
      <c r="X498" s="473"/>
      <c r="Y498" s="473"/>
      <c r="Z498" s="473"/>
    </row>
    <row r="499" spans="1:26" ht="20.25" customHeight="1" x14ac:dyDescent="0.75">
      <c r="A499" s="473"/>
      <c r="B499" s="473"/>
      <c r="C499" s="473"/>
      <c r="D499" s="473"/>
      <c r="E499" s="473"/>
      <c r="F499" s="473"/>
      <c r="G499" s="473"/>
      <c r="H499" s="473"/>
      <c r="I499" s="473"/>
      <c r="J499" s="622"/>
      <c r="K499" s="473"/>
      <c r="L499" s="473"/>
      <c r="M499" s="473"/>
      <c r="N499" s="473"/>
      <c r="O499" s="473"/>
      <c r="P499" s="473"/>
      <c r="Q499" s="473"/>
      <c r="R499" s="473"/>
      <c r="S499" s="473"/>
      <c r="T499" s="473"/>
      <c r="U499" s="473"/>
      <c r="V499" s="473"/>
      <c r="W499" s="473"/>
      <c r="X499" s="473"/>
      <c r="Y499" s="473"/>
      <c r="Z499" s="473"/>
    </row>
    <row r="500" spans="1:26" ht="20.25" customHeight="1" x14ac:dyDescent="0.75">
      <c r="A500" s="473"/>
      <c r="B500" s="473"/>
      <c r="C500" s="473"/>
      <c r="D500" s="473"/>
      <c r="E500" s="473"/>
      <c r="F500" s="473"/>
      <c r="G500" s="473"/>
      <c r="H500" s="473"/>
      <c r="I500" s="473"/>
      <c r="J500" s="622"/>
      <c r="K500" s="473"/>
      <c r="L500" s="473"/>
      <c r="M500" s="473"/>
      <c r="N500" s="473"/>
      <c r="O500" s="473"/>
      <c r="P500" s="473"/>
      <c r="Q500" s="473"/>
      <c r="R500" s="473"/>
      <c r="S500" s="473"/>
      <c r="T500" s="473"/>
      <c r="U500" s="473"/>
      <c r="V500" s="473"/>
      <c r="W500" s="473"/>
      <c r="X500" s="473"/>
      <c r="Y500" s="473"/>
      <c r="Z500" s="473"/>
    </row>
    <row r="501" spans="1:26" ht="20.25" customHeight="1" x14ac:dyDescent="0.75">
      <c r="A501" s="473"/>
      <c r="B501" s="473"/>
      <c r="C501" s="473"/>
      <c r="D501" s="473"/>
      <c r="E501" s="473"/>
      <c r="F501" s="473"/>
      <c r="G501" s="473"/>
      <c r="H501" s="473"/>
      <c r="I501" s="473"/>
      <c r="J501" s="622"/>
      <c r="K501" s="473"/>
      <c r="L501" s="473"/>
      <c r="M501" s="473"/>
      <c r="N501" s="473"/>
      <c r="O501" s="473"/>
      <c r="P501" s="473"/>
      <c r="Q501" s="473"/>
      <c r="R501" s="473"/>
      <c r="S501" s="473"/>
      <c r="T501" s="473"/>
      <c r="U501" s="473"/>
      <c r="V501" s="473"/>
      <c r="W501" s="473"/>
      <c r="X501" s="473"/>
      <c r="Y501" s="473"/>
      <c r="Z501" s="473"/>
    </row>
    <row r="502" spans="1:26" ht="20.25" customHeight="1" x14ac:dyDescent="0.75">
      <c r="A502" s="473"/>
      <c r="B502" s="473"/>
      <c r="C502" s="473"/>
      <c r="D502" s="473"/>
      <c r="E502" s="473"/>
      <c r="F502" s="473"/>
      <c r="G502" s="473"/>
      <c r="H502" s="473"/>
      <c r="I502" s="473"/>
      <c r="J502" s="622"/>
      <c r="K502" s="473"/>
      <c r="L502" s="473"/>
      <c r="M502" s="473"/>
      <c r="N502" s="473"/>
      <c r="O502" s="473"/>
      <c r="P502" s="473"/>
      <c r="Q502" s="473"/>
      <c r="R502" s="473"/>
      <c r="S502" s="473"/>
      <c r="T502" s="473"/>
      <c r="U502" s="473"/>
      <c r="V502" s="473"/>
      <c r="W502" s="473"/>
      <c r="X502" s="473"/>
      <c r="Y502" s="473"/>
      <c r="Z502" s="473"/>
    </row>
    <row r="503" spans="1:26" ht="20.25" customHeight="1" x14ac:dyDescent="0.75">
      <c r="A503" s="473"/>
      <c r="B503" s="473"/>
      <c r="C503" s="473"/>
      <c r="D503" s="473"/>
      <c r="E503" s="473"/>
      <c r="F503" s="473"/>
      <c r="G503" s="473"/>
      <c r="H503" s="473"/>
      <c r="I503" s="473"/>
      <c r="J503" s="622"/>
      <c r="K503" s="473"/>
      <c r="L503" s="473"/>
      <c r="M503" s="473"/>
      <c r="N503" s="473"/>
      <c r="O503" s="473"/>
      <c r="P503" s="473"/>
      <c r="Q503" s="473"/>
      <c r="R503" s="473"/>
      <c r="S503" s="473"/>
      <c r="T503" s="473"/>
      <c r="U503" s="473"/>
      <c r="V503" s="473"/>
      <c r="W503" s="473"/>
      <c r="X503" s="473"/>
      <c r="Y503" s="473"/>
      <c r="Z503" s="473"/>
    </row>
    <row r="504" spans="1:26" ht="20.25" customHeight="1" x14ac:dyDescent="0.75">
      <c r="A504" s="473"/>
      <c r="B504" s="473"/>
      <c r="C504" s="473"/>
      <c r="D504" s="473"/>
      <c r="E504" s="473"/>
      <c r="F504" s="473"/>
      <c r="G504" s="473"/>
      <c r="H504" s="473"/>
      <c r="I504" s="473"/>
      <c r="J504" s="622"/>
      <c r="K504" s="473"/>
      <c r="L504" s="473"/>
      <c r="M504" s="473"/>
      <c r="N504" s="473"/>
      <c r="O504" s="473"/>
      <c r="P504" s="473"/>
      <c r="Q504" s="473"/>
      <c r="R504" s="473"/>
      <c r="S504" s="473"/>
      <c r="T504" s="473"/>
      <c r="U504" s="473"/>
      <c r="V504" s="473"/>
      <c r="W504" s="473"/>
      <c r="X504" s="473"/>
      <c r="Y504" s="473"/>
      <c r="Z504" s="473"/>
    </row>
    <row r="505" spans="1:26" ht="20.25" customHeight="1" x14ac:dyDescent="0.75">
      <c r="A505" s="473"/>
      <c r="B505" s="473"/>
      <c r="C505" s="473"/>
      <c r="D505" s="473"/>
      <c r="E505" s="473"/>
      <c r="F505" s="473"/>
      <c r="G505" s="473"/>
      <c r="H505" s="473"/>
      <c r="I505" s="473"/>
      <c r="J505" s="622"/>
      <c r="K505" s="473"/>
      <c r="L505" s="473"/>
      <c r="M505" s="473"/>
      <c r="N505" s="473"/>
      <c r="O505" s="473"/>
      <c r="P505" s="473"/>
      <c r="Q505" s="473"/>
      <c r="R505" s="473"/>
      <c r="S505" s="473"/>
      <c r="T505" s="473"/>
      <c r="U505" s="473"/>
      <c r="V505" s="473"/>
      <c r="W505" s="473"/>
      <c r="X505" s="473"/>
      <c r="Y505" s="473"/>
      <c r="Z505" s="473"/>
    </row>
    <row r="506" spans="1:26" ht="20.25" customHeight="1" x14ac:dyDescent="0.75">
      <c r="A506" s="473"/>
      <c r="B506" s="473"/>
      <c r="C506" s="473"/>
      <c r="D506" s="473"/>
      <c r="E506" s="473"/>
      <c r="F506" s="473"/>
      <c r="G506" s="473"/>
      <c r="H506" s="473"/>
      <c r="I506" s="473"/>
      <c r="J506" s="622"/>
      <c r="K506" s="473"/>
      <c r="L506" s="473"/>
      <c r="M506" s="473"/>
      <c r="N506" s="473"/>
      <c r="O506" s="473"/>
      <c r="P506" s="473"/>
      <c r="Q506" s="473"/>
      <c r="R506" s="473"/>
      <c r="S506" s="473"/>
      <c r="T506" s="473"/>
      <c r="U506" s="473"/>
      <c r="V506" s="473"/>
      <c r="W506" s="473"/>
      <c r="X506" s="473"/>
      <c r="Y506" s="473"/>
      <c r="Z506" s="473"/>
    </row>
    <row r="507" spans="1:26" ht="20.25" customHeight="1" x14ac:dyDescent="0.75">
      <c r="A507" s="473"/>
      <c r="B507" s="473"/>
      <c r="C507" s="473"/>
      <c r="D507" s="473"/>
      <c r="E507" s="473"/>
      <c r="F507" s="473"/>
      <c r="G507" s="473"/>
      <c r="H507" s="473"/>
      <c r="I507" s="473"/>
      <c r="J507" s="622"/>
      <c r="K507" s="473"/>
      <c r="L507" s="473"/>
      <c r="M507" s="473"/>
      <c r="N507" s="473"/>
      <c r="O507" s="473"/>
      <c r="P507" s="473"/>
      <c r="Q507" s="473"/>
      <c r="R507" s="473"/>
      <c r="S507" s="473"/>
      <c r="T507" s="473"/>
      <c r="U507" s="473"/>
      <c r="V507" s="473"/>
      <c r="W507" s="473"/>
      <c r="X507" s="473"/>
      <c r="Y507" s="473"/>
      <c r="Z507" s="473"/>
    </row>
    <row r="508" spans="1:26" ht="20.25" customHeight="1" x14ac:dyDescent="0.75">
      <c r="A508" s="473"/>
      <c r="B508" s="473"/>
      <c r="C508" s="473"/>
      <c r="D508" s="473"/>
      <c r="E508" s="473"/>
      <c r="F508" s="473"/>
      <c r="G508" s="473"/>
      <c r="H508" s="473"/>
      <c r="I508" s="473"/>
      <c r="J508" s="622"/>
      <c r="K508" s="473"/>
      <c r="L508" s="473"/>
      <c r="M508" s="473"/>
      <c r="N508" s="473"/>
      <c r="O508" s="473"/>
      <c r="P508" s="473"/>
      <c r="Q508" s="473"/>
      <c r="R508" s="473"/>
      <c r="S508" s="473"/>
      <c r="T508" s="473"/>
      <c r="U508" s="473"/>
      <c r="V508" s="473"/>
      <c r="W508" s="473"/>
      <c r="X508" s="473"/>
      <c r="Y508" s="473"/>
      <c r="Z508" s="473"/>
    </row>
    <row r="509" spans="1:26" ht="20.25" customHeight="1" x14ac:dyDescent="0.75">
      <c r="A509" s="473"/>
      <c r="B509" s="473"/>
      <c r="C509" s="473"/>
      <c r="D509" s="473"/>
      <c r="E509" s="473"/>
      <c r="F509" s="473"/>
      <c r="G509" s="473"/>
      <c r="H509" s="473"/>
      <c r="I509" s="473"/>
      <c r="J509" s="622"/>
      <c r="K509" s="473"/>
      <c r="L509" s="473"/>
      <c r="M509" s="473"/>
      <c r="N509" s="473"/>
      <c r="O509" s="473"/>
      <c r="P509" s="473"/>
      <c r="Q509" s="473"/>
      <c r="R509" s="473"/>
      <c r="S509" s="473"/>
      <c r="T509" s="473"/>
      <c r="U509" s="473"/>
      <c r="V509" s="473"/>
      <c r="W509" s="473"/>
      <c r="X509" s="473"/>
      <c r="Y509" s="473"/>
      <c r="Z509" s="473"/>
    </row>
    <row r="510" spans="1:26" ht="20.25" customHeight="1" x14ac:dyDescent="0.75">
      <c r="A510" s="473"/>
      <c r="B510" s="473"/>
      <c r="C510" s="473"/>
      <c r="D510" s="473"/>
      <c r="E510" s="473"/>
      <c r="F510" s="473"/>
      <c r="G510" s="473"/>
      <c r="H510" s="473"/>
      <c r="I510" s="473"/>
      <c r="J510" s="622"/>
      <c r="K510" s="473"/>
      <c r="L510" s="473"/>
      <c r="M510" s="473"/>
      <c r="N510" s="473"/>
      <c r="O510" s="473"/>
      <c r="P510" s="473"/>
      <c r="Q510" s="473"/>
      <c r="R510" s="473"/>
      <c r="S510" s="473"/>
      <c r="T510" s="473"/>
      <c r="U510" s="473"/>
      <c r="V510" s="473"/>
      <c r="W510" s="473"/>
      <c r="X510" s="473"/>
      <c r="Y510" s="473"/>
      <c r="Z510" s="473"/>
    </row>
    <row r="511" spans="1:26" ht="20.25" customHeight="1" x14ac:dyDescent="0.75">
      <c r="A511" s="473"/>
      <c r="B511" s="473"/>
      <c r="C511" s="473"/>
      <c r="D511" s="473"/>
      <c r="E511" s="473"/>
      <c r="F511" s="473"/>
      <c r="G511" s="473"/>
      <c r="H511" s="473"/>
      <c r="I511" s="473"/>
      <c r="J511" s="622"/>
      <c r="K511" s="473"/>
      <c r="L511" s="473"/>
      <c r="M511" s="473"/>
      <c r="N511" s="473"/>
      <c r="O511" s="473"/>
      <c r="P511" s="473"/>
      <c r="Q511" s="473"/>
      <c r="R511" s="473"/>
      <c r="S511" s="473"/>
      <c r="T511" s="473"/>
      <c r="U511" s="473"/>
      <c r="V511" s="473"/>
      <c r="W511" s="473"/>
      <c r="X511" s="473"/>
      <c r="Y511" s="473"/>
      <c r="Z511" s="473"/>
    </row>
    <row r="512" spans="1:26" ht="20.25" customHeight="1" x14ac:dyDescent="0.75">
      <c r="A512" s="473"/>
      <c r="B512" s="473"/>
      <c r="C512" s="473"/>
      <c r="D512" s="473"/>
      <c r="E512" s="473"/>
      <c r="F512" s="473"/>
      <c r="G512" s="473"/>
      <c r="H512" s="473"/>
      <c r="I512" s="473"/>
      <c r="J512" s="622"/>
      <c r="K512" s="473"/>
      <c r="L512" s="473"/>
      <c r="M512" s="473"/>
      <c r="N512" s="473"/>
      <c r="O512" s="473"/>
      <c r="P512" s="473"/>
      <c r="Q512" s="473"/>
      <c r="R512" s="473"/>
      <c r="S512" s="473"/>
      <c r="T512" s="473"/>
      <c r="U512" s="473"/>
      <c r="V512" s="473"/>
      <c r="W512" s="473"/>
      <c r="X512" s="473"/>
      <c r="Y512" s="473"/>
      <c r="Z512" s="473"/>
    </row>
    <row r="513" spans="1:26" ht="20.25" customHeight="1" x14ac:dyDescent="0.75">
      <c r="A513" s="473"/>
      <c r="B513" s="473"/>
      <c r="C513" s="473"/>
      <c r="D513" s="473"/>
      <c r="E513" s="473"/>
      <c r="F513" s="473"/>
      <c r="G513" s="473"/>
      <c r="H513" s="473"/>
      <c r="I513" s="473"/>
      <c r="J513" s="622"/>
      <c r="K513" s="473"/>
      <c r="L513" s="473"/>
      <c r="M513" s="473"/>
      <c r="N513" s="473"/>
      <c r="O513" s="473"/>
      <c r="P513" s="473"/>
      <c r="Q513" s="473"/>
      <c r="R513" s="473"/>
      <c r="S513" s="473"/>
      <c r="T513" s="473"/>
      <c r="U513" s="473"/>
      <c r="V513" s="473"/>
      <c r="W513" s="473"/>
      <c r="X513" s="473"/>
      <c r="Y513" s="473"/>
      <c r="Z513" s="473"/>
    </row>
    <row r="514" spans="1:26" ht="20.25" customHeight="1" x14ac:dyDescent="0.75">
      <c r="A514" s="473"/>
      <c r="B514" s="473"/>
      <c r="C514" s="473"/>
      <c r="D514" s="473"/>
      <c r="E514" s="473"/>
      <c r="F514" s="473"/>
      <c r="G514" s="473"/>
      <c r="H514" s="473"/>
      <c r="I514" s="473"/>
      <c r="J514" s="622"/>
      <c r="K514" s="473"/>
      <c r="L514" s="473"/>
      <c r="M514" s="473"/>
      <c r="N514" s="473"/>
      <c r="O514" s="473"/>
      <c r="P514" s="473"/>
      <c r="Q514" s="473"/>
      <c r="R514" s="473"/>
      <c r="S514" s="473"/>
      <c r="T514" s="473"/>
      <c r="U514" s="473"/>
      <c r="V514" s="473"/>
      <c r="W514" s="473"/>
      <c r="X514" s="473"/>
      <c r="Y514" s="473"/>
      <c r="Z514" s="473"/>
    </row>
    <row r="515" spans="1:26" ht="20.25" customHeight="1" x14ac:dyDescent="0.75">
      <c r="A515" s="473"/>
      <c r="B515" s="473"/>
      <c r="C515" s="473"/>
      <c r="D515" s="473"/>
      <c r="E515" s="473"/>
      <c r="F515" s="473"/>
      <c r="G515" s="473"/>
      <c r="H515" s="473"/>
      <c r="I515" s="473"/>
      <c r="J515" s="622"/>
      <c r="K515" s="473"/>
      <c r="L515" s="473"/>
      <c r="M515" s="473"/>
      <c r="N515" s="473"/>
      <c r="O515" s="473"/>
      <c r="P515" s="473"/>
      <c r="Q515" s="473"/>
      <c r="R515" s="473"/>
      <c r="S515" s="473"/>
      <c r="T515" s="473"/>
      <c r="U515" s="473"/>
      <c r="V515" s="473"/>
      <c r="W515" s="473"/>
      <c r="X515" s="473"/>
      <c r="Y515" s="473"/>
      <c r="Z515" s="473"/>
    </row>
    <row r="516" spans="1:26" ht="20.25" customHeight="1" x14ac:dyDescent="0.75">
      <c r="A516" s="473"/>
      <c r="B516" s="473"/>
      <c r="C516" s="473"/>
      <c r="D516" s="473"/>
      <c r="E516" s="473"/>
      <c r="F516" s="473"/>
      <c r="G516" s="473"/>
      <c r="H516" s="473"/>
      <c r="I516" s="473"/>
      <c r="J516" s="622"/>
      <c r="K516" s="473"/>
      <c r="L516" s="473"/>
      <c r="M516" s="473"/>
      <c r="N516" s="473"/>
      <c r="O516" s="473"/>
      <c r="P516" s="473"/>
      <c r="Q516" s="473"/>
      <c r="R516" s="473"/>
      <c r="S516" s="473"/>
      <c r="T516" s="473"/>
      <c r="U516" s="473"/>
      <c r="V516" s="473"/>
      <c r="W516" s="473"/>
      <c r="X516" s="473"/>
      <c r="Y516" s="473"/>
      <c r="Z516" s="473"/>
    </row>
    <row r="517" spans="1:26" ht="20.25" customHeight="1" x14ac:dyDescent="0.75">
      <c r="A517" s="473"/>
      <c r="B517" s="473"/>
      <c r="C517" s="473"/>
      <c r="D517" s="473"/>
      <c r="E517" s="473"/>
      <c r="F517" s="473"/>
      <c r="G517" s="473"/>
      <c r="H517" s="473"/>
      <c r="I517" s="473"/>
      <c r="J517" s="622"/>
      <c r="K517" s="473"/>
      <c r="L517" s="473"/>
      <c r="M517" s="473"/>
      <c r="N517" s="473"/>
      <c r="O517" s="473"/>
      <c r="P517" s="473"/>
      <c r="Q517" s="473"/>
      <c r="R517" s="473"/>
      <c r="S517" s="473"/>
      <c r="T517" s="473"/>
      <c r="U517" s="473"/>
      <c r="V517" s="473"/>
      <c r="W517" s="473"/>
      <c r="X517" s="473"/>
      <c r="Y517" s="473"/>
      <c r="Z517" s="473"/>
    </row>
    <row r="518" spans="1:26" ht="20.25" customHeight="1" x14ac:dyDescent="0.75">
      <c r="A518" s="473"/>
      <c r="B518" s="473"/>
      <c r="C518" s="473"/>
      <c r="D518" s="473"/>
      <c r="E518" s="473"/>
      <c r="F518" s="473"/>
      <c r="G518" s="473"/>
      <c r="H518" s="473"/>
      <c r="I518" s="473"/>
      <c r="J518" s="622"/>
      <c r="K518" s="473"/>
      <c r="L518" s="473"/>
      <c r="M518" s="473"/>
      <c r="N518" s="473"/>
      <c r="O518" s="473"/>
      <c r="P518" s="473"/>
      <c r="Q518" s="473"/>
      <c r="R518" s="473"/>
      <c r="S518" s="473"/>
      <c r="T518" s="473"/>
      <c r="U518" s="473"/>
      <c r="V518" s="473"/>
      <c r="W518" s="473"/>
      <c r="X518" s="473"/>
      <c r="Y518" s="473"/>
      <c r="Z518" s="473"/>
    </row>
    <row r="519" spans="1:26" ht="20.25" customHeight="1" x14ac:dyDescent="0.75">
      <c r="A519" s="473"/>
      <c r="B519" s="473"/>
      <c r="C519" s="473"/>
      <c r="D519" s="473"/>
      <c r="E519" s="473"/>
      <c r="F519" s="473"/>
      <c r="G519" s="473"/>
      <c r="H519" s="473"/>
      <c r="I519" s="473"/>
      <c r="J519" s="622"/>
      <c r="K519" s="473"/>
      <c r="L519" s="473"/>
      <c r="M519" s="473"/>
      <c r="N519" s="473"/>
      <c r="O519" s="473"/>
      <c r="P519" s="473"/>
      <c r="Q519" s="473"/>
      <c r="R519" s="473"/>
      <c r="S519" s="473"/>
      <c r="T519" s="473"/>
      <c r="U519" s="473"/>
      <c r="V519" s="473"/>
      <c r="W519" s="473"/>
      <c r="X519" s="473"/>
      <c r="Y519" s="473"/>
      <c r="Z519" s="473"/>
    </row>
    <row r="520" spans="1:26" ht="20.25" customHeight="1" x14ac:dyDescent="0.75">
      <c r="A520" s="473"/>
      <c r="B520" s="473"/>
      <c r="C520" s="473"/>
      <c r="D520" s="473"/>
      <c r="E520" s="473"/>
      <c r="F520" s="473"/>
      <c r="G520" s="473"/>
      <c r="H520" s="473"/>
      <c r="I520" s="473"/>
      <c r="J520" s="622"/>
      <c r="K520" s="473"/>
      <c r="L520" s="473"/>
      <c r="M520" s="473"/>
      <c r="N520" s="473"/>
      <c r="O520" s="473"/>
      <c r="P520" s="473"/>
      <c r="Q520" s="473"/>
      <c r="R520" s="473"/>
      <c r="S520" s="473"/>
      <c r="T520" s="473"/>
      <c r="U520" s="473"/>
      <c r="V520" s="473"/>
      <c r="W520" s="473"/>
      <c r="X520" s="473"/>
      <c r="Y520" s="473"/>
      <c r="Z520" s="473"/>
    </row>
    <row r="521" spans="1:26" ht="20.25" customHeight="1" x14ac:dyDescent="0.75">
      <c r="A521" s="473"/>
      <c r="B521" s="473"/>
      <c r="C521" s="473"/>
      <c r="D521" s="473"/>
      <c r="E521" s="473"/>
      <c r="F521" s="473"/>
      <c r="G521" s="473"/>
      <c r="H521" s="473"/>
      <c r="I521" s="473"/>
      <c r="J521" s="622"/>
      <c r="K521" s="473"/>
      <c r="L521" s="473"/>
      <c r="M521" s="473"/>
      <c r="N521" s="473"/>
      <c r="O521" s="473"/>
      <c r="P521" s="473"/>
      <c r="Q521" s="473"/>
      <c r="R521" s="473"/>
      <c r="S521" s="473"/>
      <c r="T521" s="473"/>
      <c r="U521" s="473"/>
      <c r="V521" s="473"/>
      <c r="W521" s="473"/>
      <c r="X521" s="473"/>
      <c r="Y521" s="473"/>
      <c r="Z521" s="473"/>
    </row>
    <row r="522" spans="1:26" ht="20.25" customHeight="1" x14ac:dyDescent="0.75">
      <c r="A522" s="473"/>
      <c r="B522" s="473"/>
      <c r="C522" s="473"/>
      <c r="D522" s="473"/>
      <c r="E522" s="473"/>
      <c r="F522" s="473"/>
      <c r="G522" s="473"/>
      <c r="H522" s="473"/>
      <c r="I522" s="473"/>
      <c r="J522" s="622"/>
      <c r="K522" s="473"/>
      <c r="L522" s="473"/>
      <c r="M522" s="473"/>
      <c r="N522" s="473"/>
      <c r="O522" s="473"/>
      <c r="P522" s="473"/>
      <c r="Q522" s="473"/>
      <c r="R522" s="473"/>
      <c r="S522" s="473"/>
      <c r="T522" s="473"/>
      <c r="U522" s="473"/>
      <c r="V522" s="473"/>
      <c r="W522" s="473"/>
      <c r="X522" s="473"/>
      <c r="Y522" s="473"/>
      <c r="Z522" s="473"/>
    </row>
    <row r="523" spans="1:26" ht="20.25" customHeight="1" x14ac:dyDescent="0.75">
      <c r="A523" s="473"/>
      <c r="B523" s="473"/>
      <c r="C523" s="473"/>
      <c r="D523" s="473"/>
      <c r="E523" s="473"/>
      <c r="F523" s="473"/>
      <c r="G523" s="473"/>
      <c r="H523" s="473"/>
      <c r="I523" s="473"/>
      <c r="J523" s="622"/>
      <c r="K523" s="473"/>
      <c r="L523" s="473"/>
      <c r="M523" s="473"/>
      <c r="N523" s="473"/>
      <c r="O523" s="473"/>
      <c r="P523" s="473"/>
      <c r="Q523" s="473"/>
      <c r="R523" s="473"/>
      <c r="S523" s="473"/>
      <c r="T523" s="473"/>
      <c r="U523" s="473"/>
      <c r="V523" s="473"/>
      <c r="W523" s="473"/>
      <c r="X523" s="473"/>
      <c r="Y523" s="473"/>
      <c r="Z523" s="473"/>
    </row>
    <row r="524" spans="1:26" ht="20.25" customHeight="1" x14ac:dyDescent="0.75">
      <c r="A524" s="473"/>
      <c r="B524" s="473"/>
      <c r="C524" s="473"/>
      <c r="D524" s="473"/>
      <c r="E524" s="473"/>
      <c r="F524" s="473"/>
      <c r="G524" s="473"/>
      <c r="H524" s="473"/>
      <c r="I524" s="473"/>
      <c r="J524" s="622"/>
      <c r="K524" s="473"/>
      <c r="L524" s="473"/>
      <c r="M524" s="473"/>
      <c r="N524" s="473"/>
      <c r="O524" s="473"/>
      <c r="P524" s="473"/>
      <c r="Q524" s="473"/>
      <c r="R524" s="473"/>
      <c r="S524" s="473"/>
      <c r="T524" s="473"/>
      <c r="U524" s="473"/>
      <c r="V524" s="473"/>
      <c r="W524" s="473"/>
      <c r="X524" s="473"/>
      <c r="Y524" s="473"/>
      <c r="Z524" s="473"/>
    </row>
    <row r="525" spans="1:26" ht="20.25" customHeight="1" x14ac:dyDescent="0.75">
      <c r="A525" s="473"/>
      <c r="B525" s="473"/>
      <c r="C525" s="473"/>
      <c r="D525" s="473"/>
      <c r="E525" s="473"/>
      <c r="F525" s="473"/>
      <c r="G525" s="473"/>
      <c r="H525" s="473"/>
      <c r="I525" s="473"/>
      <c r="J525" s="622"/>
      <c r="K525" s="473"/>
      <c r="L525" s="473"/>
      <c r="M525" s="473"/>
      <c r="N525" s="473"/>
      <c r="O525" s="473"/>
      <c r="P525" s="473"/>
      <c r="Q525" s="473"/>
      <c r="R525" s="473"/>
      <c r="S525" s="473"/>
      <c r="T525" s="473"/>
      <c r="U525" s="473"/>
      <c r="V525" s="473"/>
      <c r="W525" s="473"/>
      <c r="X525" s="473"/>
      <c r="Y525" s="473"/>
      <c r="Z525" s="473"/>
    </row>
    <row r="526" spans="1:26" ht="20.25" customHeight="1" x14ac:dyDescent="0.75">
      <c r="A526" s="473"/>
      <c r="B526" s="473"/>
      <c r="C526" s="473"/>
      <c r="D526" s="473"/>
      <c r="E526" s="473"/>
      <c r="F526" s="473"/>
      <c r="G526" s="473"/>
      <c r="H526" s="473"/>
      <c r="I526" s="473"/>
      <c r="J526" s="622"/>
      <c r="K526" s="473"/>
      <c r="L526" s="473"/>
      <c r="M526" s="473"/>
      <c r="N526" s="473"/>
      <c r="O526" s="473"/>
      <c r="P526" s="473"/>
      <c r="Q526" s="473"/>
      <c r="R526" s="473"/>
      <c r="S526" s="473"/>
      <c r="T526" s="473"/>
      <c r="U526" s="473"/>
      <c r="V526" s="473"/>
      <c r="W526" s="473"/>
      <c r="X526" s="473"/>
      <c r="Y526" s="473"/>
      <c r="Z526" s="473"/>
    </row>
    <row r="527" spans="1:26" ht="20.25" customHeight="1" x14ac:dyDescent="0.75">
      <c r="A527" s="473"/>
      <c r="B527" s="473"/>
      <c r="C527" s="473"/>
      <c r="D527" s="473"/>
      <c r="E527" s="473"/>
      <c r="F527" s="473"/>
      <c r="G527" s="473"/>
      <c r="H527" s="473"/>
      <c r="I527" s="473"/>
      <c r="J527" s="622"/>
      <c r="K527" s="473"/>
      <c r="L527" s="473"/>
      <c r="M527" s="473"/>
      <c r="N527" s="473"/>
      <c r="O527" s="473"/>
      <c r="P527" s="473"/>
      <c r="Q527" s="473"/>
      <c r="R527" s="473"/>
      <c r="S527" s="473"/>
      <c r="T527" s="473"/>
      <c r="U527" s="473"/>
      <c r="V527" s="473"/>
      <c r="W527" s="473"/>
      <c r="X527" s="473"/>
      <c r="Y527" s="473"/>
      <c r="Z527" s="473"/>
    </row>
    <row r="528" spans="1:26" ht="20.25" customHeight="1" x14ac:dyDescent="0.75">
      <c r="A528" s="473"/>
      <c r="B528" s="473"/>
      <c r="C528" s="473"/>
      <c r="D528" s="473"/>
      <c r="E528" s="473"/>
      <c r="F528" s="473"/>
      <c r="G528" s="473"/>
      <c r="H528" s="473"/>
      <c r="I528" s="473"/>
      <c r="J528" s="622"/>
      <c r="K528" s="473"/>
      <c r="L528" s="473"/>
      <c r="M528" s="473"/>
      <c r="N528" s="473"/>
      <c r="O528" s="473"/>
      <c r="P528" s="473"/>
      <c r="Q528" s="473"/>
      <c r="R528" s="473"/>
      <c r="S528" s="473"/>
      <c r="T528" s="473"/>
      <c r="U528" s="473"/>
      <c r="V528" s="473"/>
      <c r="W528" s="473"/>
      <c r="X528" s="473"/>
      <c r="Y528" s="473"/>
      <c r="Z528" s="473"/>
    </row>
    <row r="529" spans="1:26" ht="20.25" customHeight="1" x14ac:dyDescent="0.75">
      <c r="A529" s="473"/>
      <c r="B529" s="473"/>
      <c r="C529" s="473"/>
      <c r="D529" s="473"/>
      <c r="E529" s="473"/>
      <c r="F529" s="473"/>
      <c r="G529" s="473"/>
      <c r="H529" s="473"/>
      <c r="I529" s="473"/>
      <c r="J529" s="622"/>
      <c r="K529" s="473"/>
      <c r="L529" s="473"/>
      <c r="M529" s="473"/>
      <c r="N529" s="473"/>
      <c r="O529" s="473"/>
      <c r="P529" s="473"/>
      <c r="Q529" s="473"/>
      <c r="R529" s="473"/>
      <c r="S529" s="473"/>
      <c r="T529" s="473"/>
      <c r="U529" s="473"/>
      <c r="V529" s="473"/>
      <c r="W529" s="473"/>
      <c r="X529" s="473"/>
      <c r="Y529" s="473"/>
      <c r="Z529" s="473"/>
    </row>
    <row r="530" spans="1:26" ht="20.25" customHeight="1" x14ac:dyDescent="0.75">
      <c r="A530" s="473"/>
      <c r="B530" s="473"/>
      <c r="C530" s="473"/>
      <c r="D530" s="473"/>
      <c r="E530" s="473"/>
      <c r="F530" s="473"/>
      <c r="G530" s="473"/>
      <c r="H530" s="473"/>
      <c r="I530" s="473"/>
      <c r="J530" s="622"/>
      <c r="K530" s="473"/>
      <c r="L530" s="473"/>
      <c r="M530" s="473"/>
      <c r="N530" s="473"/>
      <c r="O530" s="473"/>
      <c r="P530" s="473"/>
      <c r="Q530" s="473"/>
      <c r="R530" s="473"/>
      <c r="S530" s="473"/>
      <c r="T530" s="473"/>
      <c r="U530" s="473"/>
      <c r="V530" s="473"/>
      <c r="W530" s="473"/>
      <c r="X530" s="473"/>
      <c r="Y530" s="473"/>
      <c r="Z530" s="473"/>
    </row>
    <row r="531" spans="1:26" ht="20.25" customHeight="1" x14ac:dyDescent="0.75">
      <c r="A531" s="473"/>
      <c r="B531" s="473"/>
      <c r="C531" s="473"/>
      <c r="D531" s="473"/>
      <c r="E531" s="473"/>
      <c r="F531" s="473"/>
      <c r="G531" s="473"/>
      <c r="H531" s="473"/>
      <c r="I531" s="473"/>
      <c r="J531" s="622"/>
      <c r="K531" s="473"/>
      <c r="L531" s="473"/>
      <c r="M531" s="473"/>
      <c r="N531" s="473"/>
      <c r="O531" s="473"/>
      <c r="P531" s="473"/>
      <c r="Q531" s="473"/>
      <c r="R531" s="473"/>
      <c r="S531" s="473"/>
      <c r="T531" s="473"/>
      <c r="U531" s="473"/>
      <c r="V531" s="473"/>
      <c r="W531" s="473"/>
      <c r="X531" s="473"/>
      <c r="Y531" s="473"/>
      <c r="Z531" s="473"/>
    </row>
    <row r="532" spans="1:26" ht="20.25" customHeight="1" x14ac:dyDescent="0.75">
      <c r="A532" s="473"/>
      <c r="B532" s="473"/>
      <c r="C532" s="473"/>
      <c r="D532" s="473"/>
      <c r="E532" s="473"/>
      <c r="F532" s="473"/>
      <c r="G532" s="473"/>
      <c r="H532" s="473"/>
      <c r="I532" s="473"/>
      <c r="J532" s="622"/>
      <c r="K532" s="473"/>
      <c r="L532" s="473"/>
      <c r="M532" s="473"/>
      <c r="N532" s="473"/>
      <c r="O532" s="473"/>
      <c r="P532" s="473"/>
      <c r="Q532" s="473"/>
      <c r="R532" s="473"/>
      <c r="S532" s="473"/>
      <c r="T532" s="473"/>
      <c r="U532" s="473"/>
      <c r="V532" s="473"/>
      <c r="W532" s="473"/>
      <c r="X532" s="473"/>
      <c r="Y532" s="473"/>
      <c r="Z532" s="473"/>
    </row>
    <row r="533" spans="1:26" ht="20.25" customHeight="1" x14ac:dyDescent="0.75">
      <c r="A533" s="473"/>
      <c r="B533" s="473"/>
      <c r="C533" s="473"/>
      <c r="D533" s="473"/>
      <c r="E533" s="473"/>
      <c r="F533" s="473"/>
      <c r="G533" s="473"/>
      <c r="H533" s="473"/>
      <c r="I533" s="473"/>
      <c r="J533" s="622"/>
      <c r="K533" s="473"/>
      <c r="L533" s="473"/>
      <c r="M533" s="473"/>
      <c r="N533" s="473"/>
      <c r="O533" s="473"/>
      <c r="P533" s="473"/>
      <c r="Q533" s="473"/>
      <c r="R533" s="473"/>
      <c r="S533" s="473"/>
      <c r="T533" s="473"/>
      <c r="U533" s="473"/>
      <c r="V533" s="473"/>
      <c r="W533" s="473"/>
      <c r="X533" s="473"/>
      <c r="Y533" s="473"/>
      <c r="Z533" s="473"/>
    </row>
    <row r="534" spans="1:26" ht="20.25" customHeight="1" x14ac:dyDescent="0.75">
      <c r="A534" s="473"/>
      <c r="B534" s="473"/>
      <c r="C534" s="473"/>
      <c r="D534" s="473"/>
      <c r="E534" s="473"/>
      <c r="F534" s="473"/>
      <c r="G534" s="473"/>
      <c r="H534" s="473"/>
      <c r="I534" s="473"/>
      <c r="J534" s="622"/>
      <c r="K534" s="473"/>
      <c r="L534" s="473"/>
      <c r="M534" s="473"/>
      <c r="N534" s="473"/>
      <c r="O534" s="473"/>
      <c r="P534" s="473"/>
      <c r="Q534" s="473"/>
      <c r="R534" s="473"/>
      <c r="S534" s="473"/>
      <c r="T534" s="473"/>
      <c r="U534" s="473"/>
      <c r="V534" s="473"/>
      <c r="W534" s="473"/>
      <c r="X534" s="473"/>
      <c r="Y534" s="473"/>
      <c r="Z534" s="473"/>
    </row>
    <row r="535" spans="1:26" ht="20.25" customHeight="1" x14ac:dyDescent="0.75">
      <c r="A535" s="473"/>
      <c r="B535" s="473"/>
      <c r="C535" s="473"/>
      <c r="D535" s="473"/>
      <c r="E535" s="473"/>
      <c r="F535" s="473"/>
      <c r="G535" s="473"/>
      <c r="H535" s="473"/>
      <c r="I535" s="473"/>
      <c r="J535" s="622"/>
      <c r="K535" s="473"/>
      <c r="L535" s="473"/>
      <c r="M535" s="473"/>
      <c r="N535" s="473"/>
      <c r="O535" s="473"/>
      <c r="P535" s="473"/>
      <c r="Q535" s="473"/>
      <c r="R535" s="473"/>
      <c r="S535" s="473"/>
      <c r="T535" s="473"/>
      <c r="U535" s="473"/>
      <c r="V535" s="473"/>
      <c r="W535" s="473"/>
      <c r="X535" s="473"/>
      <c r="Y535" s="473"/>
      <c r="Z535" s="473"/>
    </row>
    <row r="536" spans="1:26" ht="20.25" customHeight="1" x14ac:dyDescent="0.75">
      <c r="A536" s="473"/>
      <c r="B536" s="473"/>
      <c r="C536" s="473"/>
      <c r="D536" s="473"/>
      <c r="E536" s="473"/>
      <c r="F536" s="473"/>
      <c r="G536" s="473"/>
      <c r="H536" s="473"/>
      <c r="I536" s="473"/>
      <c r="J536" s="622"/>
      <c r="K536" s="473"/>
      <c r="L536" s="473"/>
      <c r="M536" s="473"/>
      <c r="N536" s="473"/>
      <c r="O536" s="473"/>
      <c r="P536" s="473"/>
      <c r="Q536" s="473"/>
      <c r="R536" s="473"/>
      <c r="S536" s="473"/>
      <c r="T536" s="473"/>
      <c r="U536" s="473"/>
      <c r="V536" s="473"/>
      <c r="W536" s="473"/>
      <c r="X536" s="473"/>
      <c r="Y536" s="473"/>
      <c r="Z536" s="473"/>
    </row>
    <row r="537" spans="1:26" ht="20.25" customHeight="1" x14ac:dyDescent="0.75">
      <c r="A537" s="473"/>
      <c r="B537" s="473"/>
      <c r="C537" s="473"/>
      <c r="D537" s="473"/>
      <c r="E537" s="473"/>
      <c r="F537" s="473"/>
      <c r="G537" s="473"/>
      <c r="H537" s="473"/>
      <c r="I537" s="473"/>
      <c r="J537" s="622"/>
      <c r="K537" s="473"/>
      <c r="L537" s="473"/>
      <c r="M537" s="473"/>
      <c r="N537" s="473"/>
      <c r="O537" s="473"/>
      <c r="P537" s="473"/>
      <c r="Q537" s="473"/>
      <c r="R537" s="473"/>
      <c r="S537" s="473"/>
      <c r="T537" s="473"/>
      <c r="U537" s="473"/>
      <c r="V537" s="473"/>
      <c r="W537" s="473"/>
      <c r="X537" s="473"/>
      <c r="Y537" s="473"/>
      <c r="Z537" s="473"/>
    </row>
    <row r="538" spans="1:26" ht="20.25" customHeight="1" x14ac:dyDescent="0.75">
      <c r="A538" s="473"/>
      <c r="B538" s="473"/>
      <c r="C538" s="473"/>
      <c r="D538" s="473"/>
      <c r="E538" s="473"/>
      <c r="F538" s="473"/>
      <c r="G538" s="473"/>
      <c r="H538" s="473"/>
      <c r="I538" s="473"/>
      <c r="J538" s="622"/>
      <c r="K538" s="473"/>
      <c r="L538" s="473"/>
      <c r="M538" s="473"/>
      <c r="N538" s="473"/>
      <c r="O538" s="473"/>
      <c r="P538" s="473"/>
      <c r="Q538" s="473"/>
      <c r="R538" s="473"/>
      <c r="S538" s="473"/>
      <c r="T538" s="473"/>
      <c r="U538" s="473"/>
      <c r="V538" s="473"/>
      <c r="W538" s="473"/>
      <c r="X538" s="473"/>
      <c r="Y538" s="473"/>
      <c r="Z538" s="473"/>
    </row>
    <row r="539" spans="1:26" ht="20.25" customHeight="1" x14ac:dyDescent="0.75">
      <c r="A539" s="473"/>
      <c r="B539" s="473"/>
      <c r="C539" s="473"/>
      <c r="D539" s="473"/>
      <c r="E539" s="473"/>
      <c r="F539" s="473"/>
      <c r="G539" s="473"/>
      <c r="H539" s="473"/>
      <c r="I539" s="473"/>
      <c r="J539" s="622"/>
      <c r="K539" s="473"/>
      <c r="L539" s="473"/>
      <c r="M539" s="473"/>
      <c r="N539" s="473"/>
      <c r="O539" s="473"/>
      <c r="P539" s="473"/>
      <c r="Q539" s="473"/>
      <c r="R539" s="473"/>
      <c r="S539" s="473"/>
      <c r="T539" s="473"/>
      <c r="U539" s="473"/>
      <c r="V539" s="473"/>
      <c r="W539" s="473"/>
      <c r="X539" s="473"/>
      <c r="Y539" s="473"/>
      <c r="Z539" s="473"/>
    </row>
    <row r="540" spans="1:26" ht="20.25" customHeight="1" x14ac:dyDescent="0.75">
      <c r="A540" s="473"/>
      <c r="B540" s="473"/>
      <c r="C540" s="473"/>
      <c r="D540" s="473"/>
      <c r="E540" s="473"/>
      <c r="F540" s="473"/>
      <c r="G540" s="473"/>
      <c r="H540" s="473"/>
      <c r="I540" s="473"/>
      <c r="J540" s="622"/>
      <c r="K540" s="473"/>
      <c r="L540" s="473"/>
      <c r="M540" s="473"/>
      <c r="N540" s="473"/>
      <c r="O540" s="473"/>
      <c r="P540" s="473"/>
      <c r="Q540" s="473"/>
      <c r="R540" s="473"/>
      <c r="S540" s="473"/>
      <c r="T540" s="473"/>
      <c r="U540" s="473"/>
      <c r="V540" s="473"/>
      <c r="W540" s="473"/>
      <c r="X540" s="473"/>
      <c r="Y540" s="473"/>
      <c r="Z540" s="473"/>
    </row>
    <row r="541" spans="1:26" ht="20.25" customHeight="1" x14ac:dyDescent="0.75">
      <c r="A541" s="473"/>
      <c r="B541" s="473"/>
      <c r="C541" s="473"/>
      <c r="D541" s="473"/>
      <c r="E541" s="473"/>
      <c r="F541" s="473"/>
      <c r="G541" s="473"/>
      <c r="H541" s="473"/>
      <c r="I541" s="473"/>
      <c r="J541" s="622"/>
      <c r="K541" s="473"/>
      <c r="L541" s="473"/>
      <c r="M541" s="473"/>
      <c r="N541" s="473"/>
      <c r="O541" s="473"/>
      <c r="P541" s="473"/>
      <c r="Q541" s="473"/>
      <c r="R541" s="473"/>
      <c r="S541" s="473"/>
      <c r="T541" s="473"/>
      <c r="U541" s="473"/>
      <c r="V541" s="473"/>
      <c r="W541" s="473"/>
      <c r="X541" s="473"/>
      <c r="Y541" s="473"/>
      <c r="Z541" s="473"/>
    </row>
    <row r="542" spans="1:26" ht="20.25" customHeight="1" x14ac:dyDescent="0.75">
      <c r="A542" s="473"/>
      <c r="B542" s="473"/>
      <c r="C542" s="473"/>
      <c r="D542" s="473"/>
      <c r="E542" s="473"/>
      <c r="F542" s="473"/>
      <c r="G542" s="473"/>
      <c r="H542" s="473"/>
      <c r="I542" s="473"/>
      <c r="J542" s="622"/>
      <c r="K542" s="473"/>
      <c r="L542" s="473"/>
      <c r="M542" s="473"/>
      <c r="N542" s="473"/>
      <c r="O542" s="473"/>
      <c r="P542" s="473"/>
      <c r="Q542" s="473"/>
      <c r="R542" s="473"/>
      <c r="S542" s="473"/>
      <c r="T542" s="473"/>
      <c r="U542" s="473"/>
      <c r="V542" s="473"/>
      <c r="W542" s="473"/>
      <c r="X542" s="473"/>
      <c r="Y542" s="473"/>
      <c r="Z542" s="473"/>
    </row>
    <row r="543" spans="1:26" ht="20.25" customHeight="1" x14ac:dyDescent="0.75">
      <c r="A543" s="473"/>
      <c r="B543" s="473"/>
      <c r="C543" s="473"/>
      <c r="D543" s="473"/>
      <c r="E543" s="473"/>
      <c r="F543" s="473"/>
      <c r="G543" s="473"/>
      <c r="H543" s="473"/>
      <c r="I543" s="473"/>
      <c r="J543" s="622"/>
      <c r="K543" s="473"/>
      <c r="L543" s="473"/>
      <c r="M543" s="473"/>
      <c r="N543" s="473"/>
      <c r="O543" s="473"/>
      <c r="P543" s="473"/>
      <c r="Q543" s="473"/>
      <c r="R543" s="473"/>
      <c r="S543" s="473"/>
      <c r="T543" s="473"/>
      <c r="U543" s="473"/>
      <c r="V543" s="473"/>
      <c r="W543" s="473"/>
      <c r="X543" s="473"/>
      <c r="Y543" s="473"/>
      <c r="Z543" s="473"/>
    </row>
    <row r="544" spans="1:26" ht="20.25" customHeight="1" x14ac:dyDescent="0.75">
      <c r="A544" s="473"/>
      <c r="B544" s="473"/>
      <c r="C544" s="473"/>
      <c r="D544" s="473"/>
      <c r="E544" s="473"/>
      <c r="F544" s="473"/>
      <c r="G544" s="473"/>
      <c r="H544" s="473"/>
      <c r="I544" s="473"/>
      <c r="J544" s="622"/>
      <c r="K544" s="473"/>
      <c r="L544" s="473"/>
      <c r="M544" s="473"/>
      <c r="N544" s="473"/>
      <c r="O544" s="473"/>
      <c r="P544" s="473"/>
      <c r="Q544" s="473"/>
      <c r="R544" s="473"/>
      <c r="S544" s="473"/>
      <c r="T544" s="473"/>
      <c r="U544" s="473"/>
      <c r="V544" s="473"/>
      <c r="W544" s="473"/>
      <c r="X544" s="473"/>
      <c r="Y544" s="473"/>
      <c r="Z544" s="473"/>
    </row>
    <row r="545" spans="1:26" ht="20.25" customHeight="1" x14ac:dyDescent="0.75">
      <c r="A545" s="473"/>
      <c r="B545" s="473"/>
      <c r="C545" s="473"/>
      <c r="D545" s="473"/>
      <c r="E545" s="473"/>
      <c r="F545" s="473"/>
      <c r="G545" s="473"/>
      <c r="H545" s="473"/>
      <c r="I545" s="473"/>
      <c r="J545" s="622"/>
      <c r="K545" s="473"/>
      <c r="L545" s="473"/>
      <c r="M545" s="473"/>
      <c r="N545" s="473"/>
      <c r="O545" s="473"/>
      <c r="P545" s="473"/>
      <c r="Q545" s="473"/>
      <c r="R545" s="473"/>
      <c r="S545" s="473"/>
      <c r="T545" s="473"/>
      <c r="U545" s="473"/>
      <c r="V545" s="473"/>
      <c r="W545" s="473"/>
      <c r="X545" s="473"/>
      <c r="Y545" s="473"/>
      <c r="Z545" s="473"/>
    </row>
    <row r="546" spans="1:26" ht="20.25" customHeight="1" x14ac:dyDescent="0.75">
      <c r="A546" s="473"/>
      <c r="B546" s="473"/>
      <c r="C546" s="473"/>
      <c r="D546" s="473"/>
      <c r="E546" s="473"/>
      <c r="F546" s="473"/>
      <c r="G546" s="473"/>
      <c r="H546" s="473"/>
      <c r="I546" s="473"/>
      <c r="J546" s="622"/>
      <c r="K546" s="473"/>
      <c r="L546" s="473"/>
      <c r="M546" s="473"/>
      <c r="N546" s="473"/>
      <c r="O546" s="473"/>
      <c r="P546" s="473"/>
      <c r="Q546" s="473"/>
      <c r="R546" s="473"/>
      <c r="S546" s="473"/>
      <c r="T546" s="473"/>
      <c r="U546" s="473"/>
      <c r="V546" s="473"/>
      <c r="W546" s="473"/>
      <c r="X546" s="473"/>
      <c r="Y546" s="473"/>
      <c r="Z546" s="473"/>
    </row>
    <row r="547" spans="1:26" ht="20.25" customHeight="1" x14ac:dyDescent="0.75">
      <c r="A547" s="473"/>
      <c r="B547" s="473"/>
      <c r="C547" s="473"/>
      <c r="D547" s="473"/>
      <c r="E547" s="473"/>
      <c r="F547" s="473"/>
      <c r="G547" s="473"/>
      <c r="H547" s="473"/>
      <c r="I547" s="473"/>
      <c r="J547" s="622"/>
      <c r="K547" s="473"/>
      <c r="L547" s="473"/>
      <c r="M547" s="473"/>
      <c r="N547" s="473"/>
      <c r="O547" s="473"/>
      <c r="P547" s="473"/>
      <c r="Q547" s="473"/>
      <c r="R547" s="473"/>
      <c r="S547" s="473"/>
      <c r="T547" s="473"/>
      <c r="U547" s="473"/>
      <c r="V547" s="473"/>
      <c r="W547" s="473"/>
      <c r="X547" s="473"/>
      <c r="Y547" s="473"/>
      <c r="Z547" s="473"/>
    </row>
    <row r="548" spans="1:26" ht="20.25" customHeight="1" x14ac:dyDescent="0.75">
      <c r="A548" s="473"/>
      <c r="B548" s="473"/>
      <c r="C548" s="473"/>
      <c r="D548" s="473"/>
      <c r="E548" s="473"/>
      <c r="F548" s="473"/>
      <c r="G548" s="473"/>
      <c r="H548" s="473"/>
      <c r="I548" s="473"/>
      <c r="J548" s="622"/>
      <c r="K548" s="473"/>
      <c r="L548" s="473"/>
      <c r="M548" s="473"/>
      <c r="N548" s="473"/>
      <c r="O548" s="473"/>
      <c r="P548" s="473"/>
      <c r="Q548" s="473"/>
      <c r="R548" s="473"/>
      <c r="S548" s="473"/>
      <c r="T548" s="473"/>
      <c r="U548" s="473"/>
      <c r="V548" s="473"/>
      <c r="W548" s="473"/>
      <c r="X548" s="473"/>
      <c r="Y548" s="473"/>
      <c r="Z548" s="473"/>
    </row>
    <row r="549" spans="1:26" ht="20.25" customHeight="1" x14ac:dyDescent="0.75">
      <c r="A549" s="473"/>
      <c r="B549" s="473"/>
      <c r="C549" s="473"/>
      <c r="D549" s="473"/>
      <c r="E549" s="473"/>
      <c r="F549" s="473"/>
      <c r="G549" s="473"/>
      <c r="H549" s="473"/>
      <c r="I549" s="473"/>
      <c r="J549" s="622"/>
      <c r="K549" s="473"/>
      <c r="L549" s="473"/>
      <c r="M549" s="473"/>
      <c r="N549" s="473"/>
      <c r="O549" s="473"/>
      <c r="P549" s="473"/>
      <c r="Q549" s="473"/>
      <c r="R549" s="473"/>
      <c r="S549" s="473"/>
      <c r="T549" s="473"/>
      <c r="U549" s="473"/>
      <c r="V549" s="473"/>
      <c r="W549" s="473"/>
      <c r="X549" s="473"/>
      <c r="Y549" s="473"/>
      <c r="Z549" s="473"/>
    </row>
    <row r="550" spans="1:26" ht="20.25" customHeight="1" x14ac:dyDescent="0.75">
      <c r="A550" s="473"/>
      <c r="B550" s="473"/>
      <c r="C550" s="473"/>
      <c r="D550" s="473"/>
      <c r="E550" s="473"/>
      <c r="F550" s="473"/>
      <c r="G550" s="473"/>
      <c r="H550" s="473"/>
      <c r="I550" s="473"/>
      <c r="J550" s="622"/>
      <c r="K550" s="473"/>
      <c r="L550" s="473"/>
      <c r="M550" s="473"/>
      <c r="N550" s="473"/>
      <c r="O550" s="473"/>
      <c r="P550" s="473"/>
      <c r="Q550" s="473"/>
      <c r="R550" s="473"/>
      <c r="S550" s="473"/>
      <c r="T550" s="473"/>
      <c r="U550" s="473"/>
      <c r="V550" s="473"/>
      <c r="W550" s="473"/>
      <c r="X550" s="473"/>
      <c r="Y550" s="473"/>
      <c r="Z550" s="473"/>
    </row>
    <row r="551" spans="1:26" ht="20.25" customHeight="1" x14ac:dyDescent="0.75">
      <c r="A551" s="473"/>
      <c r="B551" s="473"/>
      <c r="C551" s="473"/>
      <c r="D551" s="473"/>
      <c r="E551" s="473"/>
      <c r="F551" s="473"/>
      <c r="G551" s="473"/>
      <c r="H551" s="473"/>
      <c r="I551" s="473"/>
      <c r="J551" s="622"/>
      <c r="K551" s="473"/>
      <c r="L551" s="473"/>
      <c r="M551" s="473"/>
      <c r="N551" s="473"/>
      <c r="O551" s="473"/>
      <c r="P551" s="473"/>
      <c r="Q551" s="473"/>
      <c r="R551" s="473"/>
      <c r="S551" s="473"/>
      <c r="T551" s="473"/>
      <c r="U551" s="473"/>
      <c r="V551" s="473"/>
      <c r="W551" s="473"/>
      <c r="X551" s="473"/>
      <c r="Y551" s="473"/>
      <c r="Z551" s="473"/>
    </row>
    <row r="552" spans="1:26" ht="20.25" customHeight="1" x14ac:dyDescent="0.75">
      <c r="A552" s="473"/>
      <c r="B552" s="473"/>
      <c r="C552" s="473"/>
      <c r="D552" s="473"/>
      <c r="E552" s="473"/>
      <c r="F552" s="473"/>
      <c r="G552" s="473"/>
      <c r="H552" s="473"/>
      <c r="I552" s="473"/>
      <c r="J552" s="622"/>
      <c r="K552" s="473"/>
      <c r="L552" s="473"/>
      <c r="M552" s="473"/>
      <c r="N552" s="473"/>
      <c r="O552" s="473"/>
      <c r="P552" s="473"/>
      <c r="Q552" s="473"/>
      <c r="R552" s="473"/>
      <c r="S552" s="473"/>
      <c r="T552" s="473"/>
      <c r="U552" s="473"/>
      <c r="V552" s="473"/>
      <c r="W552" s="473"/>
      <c r="X552" s="473"/>
      <c r="Y552" s="473"/>
      <c r="Z552" s="473"/>
    </row>
    <row r="553" spans="1:26" ht="20.25" customHeight="1" x14ac:dyDescent="0.75">
      <c r="A553" s="473"/>
      <c r="B553" s="473"/>
      <c r="C553" s="473"/>
      <c r="D553" s="473"/>
      <c r="E553" s="473"/>
      <c r="F553" s="473"/>
      <c r="G553" s="473"/>
      <c r="H553" s="473"/>
      <c r="I553" s="473"/>
      <c r="J553" s="622"/>
      <c r="K553" s="473"/>
      <c r="L553" s="473"/>
      <c r="M553" s="473"/>
      <c r="N553" s="473"/>
      <c r="O553" s="473"/>
      <c r="P553" s="473"/>
      <c r="Q553" s="473"/>
      <c r="R553" s="473"/>
      <c r="S553" s="473"/>
      <c r="T553" s="473"/>
      <c r="U553" s="473"/>
      <c r="V553" s="473"/>
      <c r="W553" s="473"/>
      <c r="X553" s="473"/>
      <c r="Y553" s="473"/>
      <c r="Z553" s="473"/>
    </row>
    <row r="554" spans="1:26" ht="20.25" customHeight="1" x14ac:dyDescent="0.75">
      <c r="A554" s="473"/>
      <c r="B554" s="473"/>
      <c r="C554" s="473"/>
      <c r="D554" s="473"/>
      <c r="E554" s="473"/>
      <c r="F554" s="473"/>
      <c r="G554" s="473"/>
      <c r="H554" s="473"/>
      <c r="I554" s="473"/>
      <c r="J554" s="622"/>
      <c r="K554" s="473"/>
      <c r="L554" s="473"/>
      <c r="M554" s="473"/>
      <c r="N554" s="473"/>
      <c r="O554" s="473"/>
      <c r="P554" s="473"/>
      <c r="Q554" s="473"/>
      <c r="R554" s="473"/>
      <c r="S554" s="473"/>
      <c r="T554" s="473"/>
      <c r="U554" s="473"/>
      <c r="V554" s="473"/>
      <c r="W554" s="473"/>
      <c r="X554" s="473"/>
      <c r="Y554" s="473"/>
      <c r="Z554" s="473"/>
    </row>
    <row r="555" spans="1:26" ht="20.25" customHeight="1" x14ac:dyDescent="0.75">
      <c r="A555" s="473"/>
      <c r="B555" s="473"/>
      <c r="C555" s="473"/>
      <c r="D555" s="473"/>
      <c r="E555" s="473"/>
      <c r="F555" s="473"/>
      <c r="G555" s="473"/>
      <c r="H555" s="473"/>
      <c r="I555" s="473"/>
      <c r="J555" s="622"/>
      <c r="K555" s="473"/>
      <c r="L555" s="473"/>
      <c r="M555" s="473"/>
      <c r="N555" s="473"/>
      <c r="O555" s="473"/>
      <c r="P555" s="473"/>
      <c r="Q555" s="473"/>
      <c r="R555" s="473"/>
      <c r="S555" s="473"/>
      <c r="T555" s="473"/>
      <c r="U555" s="473"/>
      <c r="V555" s="473"/>
      <c r="W555" s="473"/>
      <c r="X555" s="473"/>
      <c r="Y555" s="473"/>
      <c r="Z555" s="473"/>
    </row>
    <row r="556" spans="1:26" ht="20.25" customHeight="1" x14ac:dyDescent="0.75">
      <c r="A556" s="473"/>
      <c r="B556" s="473"/>
      <c r="C556" s="473"/>
      <c r="D556" s="473"/>
      <c r="E556" s="473"/>
      <c r="F556" s="473"/>
      <c r="G556" s="473"/>
      <c r="H556" s="473"/>
      <c r="I556" s="473"/>
      <c r="J556" s="622"/>
      <c r="K556" s="473"/>
      <c r="L556" s="473"/>
      <c r="M556" s="473"/>
      <c r="N556" s="473"/>
      <c r="O556" s="473"/>
      <c r="P556" s="473"/>
      <c r="Q556" s="473"/>
      <c r="R556" s="473"/>
      <c r="S556" s="473"/>
      <c r="T556" s="473"/>
      <c r="U556" s="473"/>
      <c r="V556" s="473"/>
      <c r="W556" s="473"/>
      <c r="X556" s="473"/>
      <c r="Y556" s="473"/>
      <c r="Z556" s="473"/>
    </row>
    <row r="557" spans="1:26" ht="20.25" customHeight="1" x14ac:dyDescent="0.75">
      <c r="A557" s="473"/>
      <c r="B557" s="473"/>
      <c r="C557" s="473"/>
      <c r="D557" s="473"/>
      <c r="E557" s="473"/>
      <c r="F557" s="473"/>
      <c r="G557" s="473"/>
      <c r="H557" s="473"/>
      <c r="I557" s="473"/>
      <c r="J557" s="622"/>
      <c r="K557" s="473"/>
      <c r="L557" s="473"/>
      <c r="M557" s="473"/>
      <c r="N557" s="473"/>
      <c r="O557" s="473"/>
      <c r="P557" s="473"/>
      <c r="Q557" s="473"/>
      <c r="R557" s="473"/>
      <c r="S557" s="473"/>
      <c r="T557" s="473"/>
      <c r="U557" s="473"/>
      <c r="V557" s="473"/>
      <c r="W557" s="473"/>
      <c r="X557" s="473"/>
      <c r="Y557" s="473"/>
      <c r="Z557" s="473"/>
    </row>
    <row r="558" spans="1:26" ht="20.25" customHeight="1" x14ac:dyDescent="0.75">
      <c r="A558" s="473"/>
      <c r="B558" s="473"/>
      <c r="C558" s="473"/>
      <c r="D558" s="473"/>
      <c r="E558" s="473"/>
      <c r="F558" s="473"/>
      <c r="G558" s="473"/>
      <c r="H558" s="473"/>
      <c r="I558" s="473"/>
      <c r="J558" s="622"/>
      <c r="K558" s="473"/>
      <c r="L558" s="473"/>
      <c r="M558" s="473"/>
      <c r="N558" s="473"/>
      <c r="O558" s="473"/>
      <c r="P558" s="473"/>
      <c r="Q558" s="473"/>
      <c r="R558" s="473"/>
      <c r="S558" s="473"/>
      <c r="T558" s="473"/>
      <c r="U558" s="473"/>
      <c r="V558" s="473"/>
      <c r="W558" s="473"/>
      <c r="X558" s="473"/>
      <c r="Y558" s="473"/>
      <c r="Z558" s="473"/>
    </row>
    <row r="559" spans="1:26" ht="20.25" customHeight="1" x14ac:dyDescent="0.75">
      <c r="A559" s="473"/>
      <c r="B559" s="473"/>
      <c r="C559" s="473"/>
      <c r="D559" s="473"/>
      <c r="E559" s="473"/>
      <c r="F559" s="473"/>
      <c r="G559" s="473"/>
      <c r="H559" s="473"/>
      <c r="I559" s="473"/>
      <c r="J559" s="622"/>
      <c r="K559" s="473"/>
      <c r="L559" s="473"/>
      <c r="M559" s="473"/>
      <c r="N559" s="473"/>
      <c r="O559" s="473"/>
      <c r="P559" s="473"/>
      <c r="Q559" s="473"/>
      <c r="R559" s="473"/>
      <c r="S559" s="473"/>
      <c r="T559" s="473"/>
      <c r="U559" s="473"/>
      <c r="V559" s="473"/>
      <c r="W559" s="473"/>
      <c r="X559" s="473"/>
      <c r="Y559" s="473"/>
      <c r="Z559" s="473"/>
    </row>
    <row r="560" spans="1:26" ht="20.25" customHeight="1" x14ac:dyDescent="0.75">
      <c r="A560" s="473"/>
      <c r="B560" s="473"/>
      <c r="C560" s="473"/>
      <c r="D560" s="473"/>
      <c r="E560" s="473"/>
      <c r="F560" s="473"/>
      <c r="G560" s="473"/>
      <c r="H560" s="473"/>
      <c r="I560" s="473"/>
      <c r="J560" s="622"/>
      <c r="K560" s="473"/>
      <c r="L560" s="473"/>
      <c r="M560" s="473"/>
      <c r="N560" s="473"/>
      <c r="O560" s="473"/>
      <c r="P560" s="473"/>
      <c r="Q560" s="473"/>
      <c r="R560" s="473"/>
      <c r="S560" s="473"/>
      <c r="T560" s="473"/>
      <c r="U560" s="473"/>
      <c r="V560" s="473"/>
      <c r="W560" s="473"/>
      <c r="X560" s="473"/>
      <c r="Y560" s="473"/>
      <c r="Z560" s="473"/>
    </row>
    <row r="561" spans="1:26" ht="20.25" customHeight="1" x14ac:dyDescent="0.75">
      <c r="A561" s="473"/>
      <c r="B561" s="473"/>
      <c r="C561" s="473"/>
      <c r="D561" s="473"/>
      <c r="E561" s="473"/>
      <c r="F561" s="473"/>
      <c r="G561" s="473"/>
      <c r="H561" s="473"/>
      <c r="I561" s="473"/>
      <c r="J561" s="622"/>
      <c r="K561" s="473"/>
      <c r="L561" s="473"/>
      <c r="M561" s="473"/>
      <c r="N561" s="473"/>
      <c r="O561" s="473"/>
      <c r="P561" s="473"/>
      <c r="Q561" s="473"/>
      <c r="R561" s="473"/>
      <c r="S561" s="473"/>
      <c r="T561" s="473"/>
      <c r="U561" s="473"/>
      <c r="V561" s="473"/>
      <c r="W561" s="473"/>
      <c r="X561" s="473"/>
      <c r="Y561" s="473"/>
      <c r="Z561" s="473"/>
    </row>
    <row r="562" spans="1:26" ht="20.25" customHeight="1" x14ac:dyDescent="0.75">
      <c r="A562" s="473"/>
      <c r="B562" s="473"/>
      <c r="C562" s="473"/>
      <c r="D562" s="473"/>
      <c r="E562" s="473"/>
      <c r="F562" s="473"/>
      <c r="G562" s="473"/>
      <c r="H562" s="473"/>
      <c r="I562" s="473"/>
      <c r="J562" s="622"/>
      <c r="K562" s="473"/>
      <c r="L562" s="473"/>
      <c r="M562" s="473"/>
      <c r="N562" s="473"/>
      <c r="O562" s="473"/>
      <c r="P562" s="473"/>
      <c r="Q562" s="473"/>
      <c r="R562" s="473"/>
      <c r="S562" s="473"/>
      <c r="T562" s="473"/>
      <c r="U562" s="473"/>
      <c r="V562" s="473"/>
      <c r="W562" s="473"/>
      <c r="X562" s="473"/>
      <c r="Y562" s="473"/>
      <c r="Z562" s="473"/>
    </row>
    <row r="563" spans="1:26" ht="20.25" customHeight="1" x14ac:dyDescent="0.75">
      <c r="A563" s="473"/>
      <c r="B563" s="473"/>
      <c r="C563" s="473"/>
      <c r="D563" s="473"/>
      <c r="E563" s="473"/>
      <c r="F563" s="473"/>
      <c r="G563" s="473"/>
      <c r="H563" s="473"/>
      <c r="I563" s="473"/>
      <c r="J563" s="622"/>
      <c r="K563" s="473"/>
      <c r="L563" s="473"/>
      <c r="M563" s="473"/>
      <c r="N563" s="473"/>
      <c r="O563" s="473"/>
      <c r="P563" s="473"/>
      <c r="Q563" s="473"/>
      <c r="R563" s="473"/>
      <c r="S563" s="473"/>
      <c r="T563" s="473"/>
      <c r="U563" s="473"/>
      <c r="V563" s="473"/>
      <c r="W563" s="473"/>
      <c r="X563" s="473"/>
      <c r="Y563" s="473"/>
      <c r="Z563" s="473"/>
    </row>
    <row r="564" spans="1:26" ht="20.25" customHeight="1" x14ac:dyDescent="0.75">
      <c r="A564" s="473"/>
      <c r="B564" s="473"/>
      <c r="C564" s="473"/>
      <c r="D564" s="473"/>
      <c r="E564" s="473"/>
      <c r="F564" s="473"/>
      <c r="G564" s="473"/>
      <c r="H564" s="473"/>
      <c r="I564" s="473"/>
      <c r="J564" s="622"/>
      <c r="K564" s="473"/>
      <c r="L564" s="473"/>
      <c r="M564" s="473"/>
      <c r="N564" s="473"/>
      <c r="O564" s="473"/>
      <c r="P564" s="473"/>
      <c r="Q564" s="473"/>
      <c r="R564" s="473"/>
      <c r="S564" s="473"/>
      <c r="T564" s="473"/>
      <c r="U564" s="473"/>
      <c r="V564" s="473"/>
      <c r="W564" s="473"/>
      <c r="X564" s="473"/>
      <c r="Y564" s="473"/>
      <c r="Z564" s="473"/>
    </row>
    <row r="565" spans="1:26" ht="20.25" customHeight="1" x14ac:dyDescent="0.75">
      <c r="A565" s="473"/>
      <c r="B565" s="473"/>
      <c r="C565" s="473"/>
      <c r="D565" s="473"/>
      <c r="E565" s="473"/>
      <c r="F565" s="473"/>
      <c r="G565" s="473"/>
      <c r="H565" s="473"/>
      <c r="I565" s="473"/>
      <c r="J565" s="622"/>
      <c r="K565" s="473"/>
      <c r="L565" s="473"/>
      <c r="M565" s="473"/>
      <c r="N565" s="473"/>
      <c r="O565" s="473"/>
      <c r="P565" s="473"/>
      <c r="Q565" s="473"/>
      <c r="R565" s="473"/>
      <c r="S565" s="473"/>
      <c r="T565" s="473"/>
      <c r="U565" s="473"/>
      <c r="V565" s="473"/>
      <c r="W565" s="473"/>
      <c r="X565" s="473"/>
      <c r="Y565" s="473"/>
      <c r="Z565" s="473"/>
    </row>
    <row r="566" spans="1:26" ht="20.25" customHeight="1" x14ac:dyDescent="0.75">
      <c r="A566" s="473"/>
      <c r="B566" s="473"/>
      <c r="C566" s="473"/>
      <c r="D566" s="473"/>
      <c r="E566" s="473"/>
      <c r="F566" s="473"/>
      <c r="G566" s="473"/>
      <c r="H566" s="473"/>
      <c r="I566" s="473"/>
      <c r="J566" s="622"/>
      <c r="K566" s="473"/>
      <c r="L566" s="473"/>
      <c r="M566" s="473"/>
      <c r="N566" s="473"/>
      <c r="O566" s="473"/>
      <c r="P566" s="473"/>
      <c r="Q566" s="473"/>
      <c r="R566" s="473"/>
      <c r="S566" s="473"/>
      <c r="T566" s="473"/>
      <c r="U566" s="473"/>
      <c r="V566" s="473"/>
      <c r="W566" s="473"/>
      <c r="X566" s="473"/>
      <c r="Y566" s="473"/>
      <c r="Z566" s="473"/>
    </row>
    <row r="567" spans="1:26" ht="20.25" customHeight="1" x14ac:dyDescent="0.75">
      <c r="A567" s="473"/>
      <c r="B567" s="473"/>
      <c r="C567" s="473"/>
      <c r="D567" s="473"/>
      <c r="E567" s="473"/>
      <c r="F567" s="473"/>
      <c r="G567" s="473"/>
      <c r="H567" s="473"/>
      <c r="I567" s="473"/>
      <c r="J567" s="622"/>
      <c r="K567" s="473"/>
      <c r="L567" s="473"/>
      <c r="M567" s="473"/>
      <c r="N567" s="473"/>
      <c r="O567" s="473"/>
      <c r="P567" s="473"/>
      <c r="Q567" s="473"/>
      <c r="R567" s="473"/>
      <c r="S567" s="473"/>
      <c r="T567" s="473"/>
      <c r="U567" s="473"/>
      <c r="V567" s="473"/>
      <c r="W567" s="473"/>
      <c r="X567" s="473"/>
      <c r="Y567" s="473"/>
      <c r="Z567" s="473"/>
    </row>
    <row r="568" spans="1:26" ht="20.25" customHeight="1" x14ac:dyDescent="0.75">
      <c r="A568" s="473"/>
      <c r="B568" s="473"/>
      <c r="C568" s="473"/>
      <c r="D568" s="473"/>
      <c r="E568" s="473"/>
      <c r="F568" s="473"/>
      <c r="G568" s="473"/>
      <c r="H568" s="473"/>
      <c r="I568" s="473"/>
      <c r="J568" s="622"/>
      <c r="K568" s="473"/>
      <c r="L568" s="473"/>
      <c r="M568" s="473"/>
      <c r="N568" s="473"/>
      <c r="O568" s="473"/>
      <c r="P568" s="473"/>
      <c r="Q568" s="473"/>
      <c r="R568" s="473"/>
      <c r="S568" s="473"/>
      <c r="T568" s="473"/>
      <c r="U568" s="473"/>
      <c r="V568" s="473"/>
      <c r="W568" s="473"/>
      <c r="X568" s="473"/>
      <c r="Y568" s="473"/>
      <c r="Z568" s="473"/>
    </row>
    <row r="569" spans="1:26" ht="20.25" customHeight="1" x14ac:dyDescent="0.75">
      <c r="A569" s="473"/>
      <c r="B569" s="473"/>
      <c r="C569" s="473"/>
      <c r="D569" s="473"/>
      <c r="E569" s="473"/>
      <c r="F569" s="473"/>
      <c r="G569" s="473"/>
      <c r="H569" s="473"/>
      <c r="I569" s="473"/>
      <c r="J569" s="622"/>
      <c r="K569" s="473"/>
      <c r="L569" s="473"/>
      <c r="M569" s="473"/>
      <c r="N569" s="473"/>
      <c r="O569" s="473"/>
      <c r="P569" s="473"/>
      <c r="Q569" s="473"/>
      <c r="R569" s="473"/>
      <c r="S569" s="473"/>
      <c r="T569" s="473"/>
      <c r="U569" s="473"/>
      <c r="V569" s="473"/>
      <c r="W569" s="473"/>
      <c r="X569" s="473"/>
      <c r="Y569" s="473"/>
      <c r="Z569" s="473"/>
    </row>
    <row r="570" spans="1:26" ht="20.25" customHeight="1" x14ac:dyDescent="0.75">
      <c r="A570" s="473"/>
      <c r="B570" s="473"/>
      <c r="C570" s="473"/>
      <c r="D570" s="473"/>
      <c r="E570" s="473"/>
      <c r="F570" s="473"/>
      <c r="G570" s="473"/>
      <c r="H570" s="473"/>
      <c r="I570" s="473"/>
      <c r="J570" s="622"/>
      <c r="K570" s="473"/>
      <c r="L570" s="473"/>
      <c r="M570" s="473"/>
      <c r="N570" s="473"/>
      <c r="O570" s="473"/>
      <c r="P570" s="473"/>
      <c r="Q570" s="473"/>
      <c r="R570" s="473"/>
      <c r="S570" s="473"/>
      <c r="T570" s="473"/>
      <c r="U570" s="473"/>
      <c r="V570" s="473"/>
      <c r="W570" s="473"/>
      <c r="X570" s="473"/>
      <c r="Y570" s="473"/>
      <c r="Z570" s="473"/>
    </row>
    <row r="571" spans="1:26" ht="20.25" customHeight="1" x14ac:dyDescent="0.75">
      <c r="A571" s="473"/>
      <c r="B571" s="473"/>
      <c r="C571" s="473"/>
      <c r="D571" s="473"/>
      <c r="E571" s="473"/>
      <c r="F571" s="473"/>
      <c r="G571" s="473"/>
      <c r="H571" s="473"/>
      <c r="I571" s="473"/>
      <c r="J571" s="622"/>
      <c r="K571" s="473"/>
      <c r="L571" s="473"/>
      <c r="M571" s="473"/>
      <c r="N571" s="473"/>
      <c r="O571" s="473"/>
      <c r="P571" s="473"/>
      <c r="Q571" s="473"/>
      <c r="R571" s="473"/>
      <c r="S571" s="473"/>
      <c r="T571" s="473"/>
      <c r="U571" s="473"/>
      <c r="V571" s="473"/>
      <c r="W571" s="473"/>
      <c r="X571" s="473"/>
      <c r="Y571" s="473"/>
      <c r="Z571" s="473"/>
    </row>
    <row r="572" spans="1:26" ht="20.25" customHeight="1" x14ac:dyDescent="0.75">
      <c r="A572" s="473"/>
      <c r="B572" s="473"/>
      <c r="C572" s="473"/>
      <c r="D572" s="473"/>
      <c r="E572" s="473"/>
      <c r="F572" s="473"/>
      <c r="G572" s="473"/>
      <c r="H572" s="473"/>
      <c r="I572" s="473"/>
      <c r="J572" s="622"/>
      <c r="K572" s="473"/>
      <c r="L572" s="473"/>
      <c r="M572" s="473"/>
      <c r="N572" s="473"/>
      <c r="O572" s="473"/>
      <c r="P572" s="473"/>
      <c r="Q572" s="473"/>
      <c r="R572" s="473"/>
      <c r="S572" s="473"/>
      <c r="T572" s="473"/>
      <c r="U572" s="473"/>
      <c r="V572" s="473"/>
      <c r="W572" s="473"/>
      <c r="X572" s="473"/>
      <c r="Y572" s="473"/>
      <c r="Z572" s="473"/>
    </row>
    <row r="573" spans="1:26" ht="20.25" customHeight="1" x14ac:dyDescent="0.75">
      <c r="A573" s="473"/>
      <c r="B573" s="473"/>
      <c r="C573" s="473"/>
      <c r="D573" s="473"/>
      <c r="E573" s="473"/>
      <c r="F573" s="473"/>
      <c r="G573" s="473"/>
      <c r="H573" s="473"/>
      <c r="I573" s="473"/>
      <c r="J573" s="622"/>
      <c r="K573" s="473"/>
      <c r="L573" s="473"/>
      <c r="M573" s="473"/>
      <c r="N573" s="473"/>
      <c r="O573" s="473"/>
      <c r="P573" s="473"/>
      <c r="Q573" s="473"/>
      <c r="R573" s="473"/>
      <c r="S573" s="473"/>
      <c r="T573" s="473"/>
      <c r="U573" s="473"/>
      <c r="V573" s="473"/>
      <c r="W573" s="473"/>
      <c r="X573" s="473"/>
      <c r="Y573" s="473"/>
      <c r="Z573" s="473"/>
    </row>
    <row r="574" spans="1:26" ht="20.25" customHeight="1" x14ac:dyDescent="0.75">
      <c r="A574" s="473"/>
      <c r="B574" s="473"/>
      <c r="C574" s="473"/>
      <c r="D574" s="473"/>
      <c r="E574" s="473"/>
      <c r="F574" s="473"/>
      <c r="G574" s="473"/>
      <c r="H574" s="473"/>
      <c r="I574" s="473"/>
      <c r="J574" s="622"/>
      <c r="K574" s="473"/>
      <c r="L574" s="473"/>
      <c r="M574" s="473"/>
      <c r="N574" s="473"/>
      <c r="O574" s="473"/>
      <c r="P574" s="473"/>
      <c r="Q574" s="473"/>
      <c r="R574" s="473"/>
      <c r="S574" s="473"/>
      <c r="T574" s="473"/>
      <c r="U574" s="473"/>
      <c r="V574" s="473"/>
      <c r="W574" s="473"/>
      <c r="X574" s="473"/>
      <c r="Y574" s="473"/>
      <c r="Z574" s="473"/>
    </row>
    <row r="575" spans="1:26" ht="20.25" customHeight="1" x14ac:dyDescent="0.75">
      <c r="A575" s="473"/>
      <c r="B575" s="473"/>
      <c r="C575" s="473"/>
      <c r="D575" s="473"/>
      <c r="E575" s="473"/>
      <c r="F575" s="473"/>
      <c r="G575" s="473"/>
      <c r="H575" s="473"/>
      <c r="I575" s="473"/>
      <c r="J575" s="622"/>
      <c r="K575" s="473"/>
      <c r="L575" s="473"/>
      <c r="M575" s="473"/>
      <c r="N575" s="473"/>
      <c r="O575" s="473"/>
      <c r="P575" s="473"/>
      <c r="Q575" s="473"/>
      <c r="R575" s="473"/>
      <c r="S575" s="473"/>
      <c r="T575" s="473"/>
      <c r="U575" s="473"/>
      <c r="V575" s="473"/>
      <c r="W575" s="473"/>
      <c r="X575" s="473"/>
      <c r="Y575" s="473"/>
      <c r="Z575" s="473"/>
    </row>
    <row r="576" spans="1:26" ht="20.25" customHeight="1" x14ac:dyDescent="0.75">
      <c r="A576" s="473"/>
      <c r="B576" s="473"/>
      <c r="C576" s="473"/>
      <c r="D576" s="473"/>
      <c r="E576" s="473"/>
      <c r="F576" s="473"/>
      <c r="G576" s="473"/>
      <c r="H576" s="473"/>
      <c r="I576" s="473"/>
      <c r="J576" s="622"/>
      <c r="K576" s="473"/>
      <c r="L576" s="473"/>
      <c r="M576" s="473"/>
      <c r="N576" s="473"/>
      <c r="O576" s="473"/>
      <c r="P576" s="473"/>
      <c r="Q576" s="473"/>
      <c r="R576" s="473"/>
      <c r="S576" s="473"/>
      <c r="T576" s="473"/>
      <c r="U576" s="473"/>
      <c r="V576" s="473"/>
      <c r="W576" s="473"/>
      <c r="X576" s="473"/>
      <c r="Y576" s="473"/>
      <c r="Z576" s="473"/>
    </row>
    <row r="577" spans="1:26" ht="20.25" customHeight="1" x14ac:dyDescent="0.75">
      <c r="A577" s="473"/>
      <c r="B577" s="473"/>
      <c r="C577" s="473"/>
      <c r="D577" s="473"/>
      <c r="E577" s="473"/>
      <c r="F577" s="473"/>
      <c r="G577" s="473"/>
      <c r="H577" s="473"/>
      <c r="I577" s="473"/>
      <c r="J577" s="622"/>
      <c r="K577" s="473"/>
      <c r="L577" s="473"/>
      <c r="M577" s="473"/>
      <c r="N577" s="473"/>
      <c r="O577" s="473"/>
      <c r="P577" s="473"/>
      <c r="Q577" s="473"/>
      <c r="R577" s="473"/>
      <c r="S577" s="473"/>
      <c r="T577" s="473"/>
      <c r="U577" s="473"/>
      <c r="V577" s="473"/>
      <c r="W577" s="473"/>
      <c r="X577" s="473"/>
      <c r="Y577" s="473"/>
      <c r="Z577" s="473"/>
    </row>
    <row r="578" spans="1:26" ht="20.25" customHeight="1" x14ac:dyDescent="0.75">
      <c r="A578" s="473"/>
      <c r="B578" s="473"/>
      <c r="C578" s="473"/>
      <c r="D578" s="473"/>
      <c r="E578" s="473"/>
      <c r="F578" s="473"/>
      <c r="G578" s="473"/>
      <c r="H578" s="473"/>
      <c r="I578" s="473"/>
      <c r="J578" s="622"/>
      <c r="K578" s="473"/>
      <c r="L578" s="473"/>
      <c r="M578" s="473"/>
      <c r="N578" s="473"/>
      <c r="O578" s="473"/>
      <c r="P578" s="473"/>
      <c r="Q578" s="473"/>
      <c r="R578" s="473"/>
      <c r="S578" s="473"/>
      <c r="T578" s="473"/>
      <c r="U578" s="473"/>
      <c r="V578" s="473"/>
      <c r="W578" s="473"/>
      <c r="X578" s="473"/>
      <c r="Y578" s="473"/>
      <c r="Z578" s="473"/>
    </row>
    <row r="579" spans="1:26" ht="20.25" customHeight="1" x14ac:dyDescent="0.75">
      <c r="A579" s="473"/>
      <c r="B579" s="473"/>
      <c r="C579" s="473"/>
      <c r="D579" s="473"/>
      <c r="E579" s="473"/>
      <c r="F579" s="473"/>
      <c r="G579" s="473"/>
      <c r="H579" s="473"/>
      <c r="I579" s="473"/>
      <c r="J579" s="622"/>
      <c r="K579" s="473"/>
      <c r="L579" s="473"/>
      <c r="M579" s="473"/>
      <c r="N579" s="473"/>
      <c r="O579" s="473"/>
      <c r="P579" s="473"/>
      <c r="Q579" s="473"/>
      <c r="R579" s="473"/>
      <c r="S579" s="473"/>
      <c r="T579" s="473"/>
      <c r="U579" s="473"/>
      <c r="V579" s="473"/>
      <c r="W579" s="473"/>
      <c r="X579" s="473"/>
      <c r="Y579" s="473"/>
      <c r="Z579" s="473"/>
    </row>
    <row r="580" spans="1:26" ht="20.25" customHeight="1" x14ac:dyDescent="0.75">
      <c r="A580" s="473"/>
      <c r="B580" s="473"/>
      <c r="C580" s="473"/>
      <c r="D580" s="473"/>
      <c r="E580" s="473"/>
      <c r="F580" s="473"/>
      <c r="G580" s="473"/>
      <c r="H580" s="473"/>
      <c r="I580" s="473"/>
      <c r="J580" s="622"/>
      <c r="K580" s="473"/>
      <c r="L580" s="473"/>
      <c r="M580" s="473"/>
      <c r="N580" s="473"/>
      <c r="O580" s="473"/>
      <c r="P580" s="473"/>
      <c r="Q580" s="473"/>
      <c r="R580" s="473"/>
      <c r="S580" s="473"/>
      <c r="T580" s="473"/>
      <c r="U580" s="473"/>
      <c r="V580" s="473"/>
      <c r="W580" s="473"/>
      <c r="X580" s="473"/>
      <c r="Y580" s="473"/>
      <c r="Z580" s="473"/>
    </row>
    <row r="581" spans="1:26" ht="20.25" customHeight="1" x14ac:dyDescent="0.75">
      <c r="A581" s="473"/>
      <c r="B581" s="473"/>
      <c r="C581" s="473"/>
      <c r="D581" s="473"/>
      <c r="E581" s="473"/>
      <c r="F581" s="473"/>
      <c r="G581" s="473"/>
      <c r="H581" s="473"/>
      <c r="I581" s="473"/>
      <c r="J581" s="622"/>
      <c r="K581" s="473"/>
      <c r="L581" s="473"/>
      <c r="M581" s="473"/>
      <c r="N581" s="473"/>
      <c r="O581" s="473"/>
      <c r="P581" s="473"/>
      <c r="Q581" s="473"/>
      <c r="R581" s="473"/>
      <c r="S581" s="473"/>
      <c r="T581" s="473"/>
      <c r="U581" s="473"/>
      <c r="V581" s="473"/>
      <c r="W581" s="473"/>
      <c r="X581" s="473"/>
      <c r="Y581" s="473"/>
      <c r="Z581" s="473"/>
    </row>
    <row r="582" spans="1:26" ht="20.25" customHeight="1" x14ac:dyDescent="0.75">
      <c r="A582" s="473"/>
      <c r="B582" s="473"/>
      <c r="C582" s="473"/>
      <c r="D582" s="473"/>
      <c r="E582" s="473"/>
      <c r="F582" s="473"/>
      <c r="G582" s="473"/>
      <c r="H582" s="473"/>
      <c r="I582" s="473"/>
      <c r="J582" s="622"/>
      <c r="K582" s="473"/>
      <c r="L582" s="473"/>
      <c r="M582" s="473"/>
      <c r="N582" s="473"/>
      <c r="O582" s="473"/>
      <c r="P582" s="473"/>
      <c r="Q582" s="473"/>
      <c r="R582" s="473"/>
      <c r="S582" s="473"/>
      <c r="T582" s="473"/>
      <c r="U582" s="473"/>
      <c r="V582" s="473"/>
      <c r="W582" s="473"/>
      <c r="X582" s="473"/>
      <c r="Y582" s="473"/>
      <c r="Z582" s="473"/>
    </row>
    <row r="583" spans="1:26" ht="20.25" customHeight="1" x14ac:dyDescent="0.75">
      <c r="A583" s="473"/>
      <c r="B583" s="473"/>
      <c r="C583" s="473"/>
      <c r="D583" s="473"/>
      <c r="E583" s="473"/>
      <c r="F583" s="473"/>
      <c r="G583" s="473"/>
      <c r="H583" s="473"/>
      <c r="I583" s="473"/>
      <c r="J583" s="622"/>
      <c r="K583" s="473"/>
      <c r="L583" s="473"/>
      <c r="M583" s="473"/>
      <c r="N583" s="473"/>
      <c r="O583" s="473"/>
      <c r="P583" s="473"/>
      <c r="Q583" s="473"/>
      <c r="R583" s="473"/>
      <c r="S583" s="473"/>
      <c r="T583" s="473"/>
      <c r="U583" s="473"/>
      <c r="V583" s="473"/>
      <c r="W583" s="473"/>
      <c r="X583" s="473"/>
      <c r="Y583" s="473"/>
      <c r="Z583" s="473"/>
    </row>
    <row r="584" spans="1:26" ht="20.25" customHeight="1" x14ac:dyDescent="0.75">
      <c r="A584" s="473"/>
      <c r="B584" s="473"/>
      <c r="C584" s="473"/>
      <c r="D584" s="473"/>
      <c r="E584" s="473"/>
      <c r="F584" s="473"/>
      <c r="G584" s="473"/>
      <c r="H584" s="473"/>
      <c r="I584" s="473"/>
      <c r="J584" s="622"/>
      <c r="K584" s="473"/>
      <c r="L584" s="473"/>
      <c r="M584" s="473"/>
      <c r="N584" s="473"/>
      <c r="O584" s="473"/>
      <c r="P584" s="473"/>
      <c r="Q584" s="473"/>
      <c r="R584" s="473"/>
      <c r="S584" s="473"/>
      <c r="T584" s="473"/>
      <c r="U584" s="473"/>
      <c r="V584" s="473"/>
      <c r="W584" s="473"/>
      <c r="X584" s="473"/>
      <c r="Y584" s="473"/>
      <c r="Z584" s="473"/>
    </row>
    <row r="585" spans="1:26" ht="20.25" customHeight="1" x14ac:dyDescent="0.75">
      <c r="A585" s="473"/>
      <c r="B585" s="473"/>
      <c r="C585" s="473"/>
      <c r="D585" s="473"/>
      <c r="E585" s="473"/>
      <c r="F585" s="473"/>
      <c r="G585" s="473"/>
      <c r="H585" s="473"/>
      <c r="I585" s="473"/>
      <c r="J585" s="622"/>
      <c r="K585" s="473"/>
      <c r="L585" s="473"/>
      <c r="M585" s="473"/>
      <c r="N585" s="473"/>
      <c r="O585" s="473"/>
      <c r="P585" s="473"/>
      <c r="Q585" s="473"/>
      <c r="R585" s="473"/>
      <c r="S585" s="473"/>
      <c r="T585" s="473"/>
      <c r="U585" s="473"/>
      <c r="V585" s="473"/>
      <c r="W585" s="473"/>
      <c r="X585" s="473"/>
      <c r="Y585" s="473"/>
      <c r="Z585" s="473"/>
    </row>
    <row r="586" spans="1:26" ht="20.25" customHeight="1" x14ac:dyDescent="0.75">
      <c r="A586" s="473"/>
      <c r="B586" s="473"/>
      <c r="C586" s="473"/>
      <c r="D586" s="473"/>
      <c r="E586" s="473"/>
      <c r="F586" s="473"/>
      <c r="G586" s="473"/>
      <c r="H586" s="473"/>
      <c r="I586" s="473"/>
      <c r="J586" s="622"/>
      <c r="K586" s="473"/>
      <c r="L586" s="473"/>
      <c r="M586" s="473"/>
      <c r="N586" s="473"/>
      <c r="O586" s="473"/>
      <c r="P586" s="473"/>
      <c r="Q586" s="473"/>
      <c r="R586" s="473"/>
      <c r="S586" s="473"/>
      <c r="T586" s="473"/>
      <c r="U586" s="473"/>
      <c r="V586" s="473"/>
      <c r="W586" s="473"/>
      <c r="X586" s="473"/>
      <c r="Y586" s="473"/>
      <c r="Z586" s="473"/>
    </row>
    <row r="587" spans="1:26" ht="20.25" customHeight="1" x14ac:dyDescent="0.75">
      <c r="A587" s="473"/>
      <c r="B587" s="473"/>
      <c r="C587" s="473"/>
      <c r="D587" s="473"/>
      <c r="E587" s="473"/>
      <c r="F587" s="473"/>
      <c r="G587" s="473"/>
      <c r="H587" s="473"/>
      <c r="I587" s="473"/>
      <c r="J587" s="622"/>
      <c r="K587" s="473"/>
      <c r="L587" s="473"/>
      <c r="M587" s="473"/>
      <c r="N587" s="473"/>
      <c r="O587" s="473"/>
      <c r="P587" s="473"/>
      <c r="Q587" s="473"/>
      <c r="R587" s="473"/>
      <c r="S587" s="473"/>
      <c r="T587" s="473"/>
      <c r="U587" s="473"/>
      <c r="V587" s="473"/>
      <c r="W587" s="473"/>
      <c r="X587" s="473"/>
      <c r="Y587" s="473"/>
      <c r="Z587" s="473"/>
    </row>
    <row r="588" spans="1:26" ht="20.25" customHeight="1" x14ac:dyDescent="0.75">
      <c r="A588" s="473"/>
      <c r="B588" s="473"/>
      <c r="C588" s="473"/>
      <c r="D588" s="473"/>
      <c r="E588" s="473"/>
      <c r="F588" s="473"/>
      <c r="G588" s="473"/>
      <c r="H588" s="473"/>
      <c r="I588" s="473"/>
      <c r="J588" s="622"/>
      <c r="K588" s="473"/>
      <c r="L588" s="473"/>
      <c r="M588" s="473"/>
      <c r="N588" s="473"/>
      <c r="O588" s="473"/>
      <c r="P588" s="473"/>
      <c r="Q588" s="473"/>
      <c r="R588" s="473"/>
      <c r="S588" s="473"/>
      <c r="T588" s="473"/>
      <c r="U588" s="473"/>
      <c r="V588" s="473"/>
      <c r="W588" s="473"/>
      <c r="X588" s="473"/>
      <c r="Y588" s="473"/>
      <c r="Z588" s="473"/>
    </row>
    <row r="589" spans="1:26" ht="20.25" customHeight="1" x14ac:dyDescent="0.75">
      <c r="A589" s="473"/>
      <c r="B589" s="473"/>
      <c r="C589" s="473"/>
      <c r="D589" s="473"/>
      <c r="E589" s="473"/>
      <c r="F589" s="473"/>
      <c r="G589" s="473"/>
      <c r="H589" s="473"/>
      <c r="I589" s="473"/>
      <c r="J589" s="622"/>
      <c r="K589" s="473"/>
      <c r="L589" s="473"/>
      <c r="M589" s="473"/>
      <c r="N589" s="473"/>
      <c r="O589" s="473"/>
      <c r="P589" s="473"/>
      <c r="Q589" s="473"/>
      <c r="R589" s="473"/>
      <c r="S589" s="473"/>
      <c r="T589" s="473"/>
      <c r="U589" s="473"/>
      <c r="V589" s="473"/>
      <c r="W589" s="473"/>
      <c r="X589" s="473"/>
      <c r="Y589" s="473"/>
      <c r="Z589" s="473"/>
    </row>
    <row r="590" spans="1:26" ht="20.25" customHeight="1" x14ac:dyDescent="0.75">
      <c r="A590" s="473"/>
      <c r="B590" s="473"/>
      <c r="C590" s="473"/>
      <c r="D590" s="473"/>
      <c r="E590" s="473"/>
      <c r="F590" s="473"/>
      <c r="G590" s="473"/>
      <c r="H590" s="473"/>
      <c r="I590" s="473"/>
      <c r="J590" s="622"/>
      <c r="K590" s="473"/>
      <c r="L590" s="473"/>
      <c r="M590" s="473"/>
      <c r="N590" s="473"/>
      <c r="O590" s="473"/>
      <c r="P590" s="473"/>
      <c r="Q590" s="473"/>
      <c r="R590" s="473"/>
      <c r="S590" s="473"/>
      <c r="T590" s="473"/>
      <c r="U590" s="473"/>
      <c r="V590" s="473"/>
      <c r="W590" s="473"/>
      <c r="X590" s="473"/>
      <c r="Y590" s="473"/>
      <c r="Z590" s="473"/>
    </row>
    <row r="591" spans="1:26" ht="20.25" customHeight="1" x14ac:dyDescent="0.75">
      <c r="A591" s="473"/>
      <c r="B591" s="473"/>
      <c r="C591" s="473"/>
      <c r="D591" s="473"/>
      <c r="E591" s="473"/>
      <c r="F591" s="473"/>
      <c r="G591" s="473"/>
      <c r="H591" s="473"/>
      <c r="I591" s="473"/>
      <c r="J591" s="622"/>
      <c r="K591" s="473"/>
      <c r="L591" s="473"/>
      <c r="M591" s="473"/>
      <c r="N591" s="473"/>
      <c r="O591" s="473"/>
      <c r="P591" s="473"/>
      <c r="Q591" s="473"/>
      <c r="R591" s="473"/>
      <c r="S591" s="473"/>
      <c r="T591" s="473"/>
      <c r="U591" s="473"/>
      <c r="V591" s="473"/>
      <c r="W591" s="473"/>
      <c r="X591" s="473"/>
      <c r="Y591" s="473"/>
      <c r="Z591" s="473"/>
    </row>
    <row r="592" spans="1:26" ht="20.25" customHeight="1" x14ac:dyDescent="0.75">
      <c r="A592" s="473"/>
      <c r="B592" s="473"/>
      <c r="C592" s="473"/>
      <c r="D592" s="473"/>
      <c r="E592" s="473"/>
      <c r="F592" s="473"/>
      <c r="G592" s="473"/>
      <c r="H592" s="473"/>
      <c r="I592" s="473"/>
      <c r="J592" s="622"/>
      <c r="K592" s="473"/>
      <c r="L592" s="473"/>
      <c r="M592" s="473"/>
      <c r="N592" s="473"/>
      <c r="O592" s="473"/>
      <c r="P592" s="473"/>
      <c r="Q592" s="473"/>
      <c r="R592" s="473"/>
      <c r="S592" s="473"/>
      <c r="T592" s="473"/>
      <c r="U592" s="473"/>
      <c r="V592" s="473"/>
      <c r="W592" s="473"/>
      <c r="X592" s="473"/>
      <c r="Y592" s="473"/>
      <c r="Z592" s="473"/>
    </row>
    <row r="593" spans="1:26" ht="20.25" customHeight="1" x14ac:dyDescent="0.75">
      <c r="A593" s="473"/>
      <c r="B593" s="473"/>
      <c r="C593" s="473"/>
      <c r="D593" s="473"/>
      <c r="E593" s="473"/>
      <c r="F593" s="473"/>
      <c r="G593" s="473"/>
      <c r="H593" s="473"/>
      <c r="I593" s="473"/>
      <c r="J593" s="622"/>
      <c r="K593" s="473"/>
      <c r="L593" s="473"/>
      <c r="M593" s="473"/>
      <c r="N593" s="473"/>
      <c r="O593" s="473"/>
      <c r="P593" s="473"/>
      <c r="Q593" s="473"/>
      <c r="R593" s="473"/>
      <c r="S593" s="473"/>
      <c r="T593" s="473"/>
      <c r="U593" s="473"/>
      <c r="V593" s="473"/>
      <c r="W593" s="473"/>
      <c r="X593" s="473"/>
      <c r="Y593" s="473"/>
      <c r="Z593" s="473"/>
    </row>
    <row r="594" spans="1:26" ht="20.25" customHeight="1" x14ac:dyDescent="0.75">
      <c r="A594" s="473"/>
      <c r="B594" s="473"/>
      <c r="C594" s="473"/>
      <c r="D594" s="473"/>
      <c r="E594" s="473"/>
      <c r="F594" s="473"/>
      <c r="G594" s="473"/>
      <c r="H594" s="473"/>
      <c r="I594" s="473"/>
      <c r="J594" s="622"/>
      <c r="K594" s="473"/>
      <c r="L594" s="473"/>
      <c r="M594" s="473"/>
      <c r="N594" s="473"/>
      <c r="O594" s="473"/>
      <c r="P594" s="473"/>
      <c r="Q594" s="473"/>
      <c r="R594" s="473"/>
      <c r="S594" s="473"/>
      <c r="T594" s="473"/>
      <c r="U594" s="473"/>
      <c r="V594" s="473"/>
      <c r="W594" s="473"/>
      <c r="X594" s="473"/>
      <c r="Y594" s="473"/>
      <c r="Z594" s="473"/>
    </row>
    <row r="595" spans="1:26" ht="20.25" customHeight="1" x14ac:dyDescent="0.75">
      <c r="A595" s="473"/>
      <c r="B595" s="473"/>
      <c r="C595" s="473"/>
      <c r="D595" s="473"/>
      <c r="E595" s="473"/>
      <c r="F595" s="473"/>
      <c r="G595" s="473"/>
      <c r="H595" s="473"/>
      <c r="I595" s="473"/>
      <c r="J595" s="622"/>
      <c r="K595" s="473"/>
      <c r="L595" s="473"/>
      <c r="M595" s="473"/>
      <c r="N595" s="473"/>
      <c r="O595" s="473"/>
      <c r="P595" s="473"/>
      <c r="Q595" s="473"/>
      <c r="R595" s="473"/>
      <c r="S595" s="473"/>
      <c r="T595" s="473"/>
      <c r="U595" s="473"/>
      <c r="V595" s="473"/>
      <c r="W595" s="473"/>
      <c r="X595" s="473"/>
      <c r="Y595" s="473"/>
      <c r="Z595" s="473"/>
    </row>
    <row r="596" spans="1:26" ht="20.25" customHeight="1" x14ac:dyDescent="0.75">
      <c r="A596" s="473"/>
      <c r="B596" s="473"/>
      <c r="C596" s="473"/>
      <c r="D596" s="473"/>
      <c r="E596" s="473"/>
      <c r="F596" s="473"/>
      <c r="G596" s="473"/>
      <c r="H596" s="473"/>
      <c r="I596" s="473"/>
      <c r="J596" s="622"/>
      <c r="K596" s="473"/>
      <c r="L596" s="473"/>
      <c r="M596" s="473"/>
      <c r="N596" s="473"/>
      <c r="O596" s="473"/>
      <c r="P596" s="473"/>
      <c r="Q596" s="473"/>
      <c r="R596" s="473"/>
      <c r="S596" s="473"/>
      <c r="T596" s="473"/>
      <c r="U596" s="473"/>
      <c r="V596" s="473"/>
      <c r="W596" s="473"/>
      <c r="X596" s="473"/>
      <c r="Y596" s="473"/>
      <c r="Z596" s="473"/>
    </row>
    <row r="597" spans="1:26" ht="20.25" customHeight="1" x14ac:dyDescent="0.75">
      <c r="A597" s="473"/>
      <c r="B597" s="473"/>
      <c r="C597" s="473"/>
      <c r="D597" s="473"/>
      <c r="E597" s="473"/>
      <c r="F597" s="473"/>
      <c r="G597" s="473"/>
      <c r="H597" s="473"/>
      <c r="I597" s="473"/>
      <c r="J597" s="622"/>
      <c r="K597" s="473"/>
      <c r="L597" s="473"/>
      <c r="M597" s="473"/>
      <c r="N597" s="473"/>
      <c r="O597" s="473"/>
      <c r="P597" s="473"/>
      <c r="Q597" s="473"/>
      <c r="R597" s="473"/>
      <c r="S597" s="473"/>
      <c r="T597" s="473"/>
      <c r="U597" s="473"/>
      <c r="V597" s="473"/>
      <c r="W597" s="473"/>
      <c r="X597" s="473"/>
      <c r="Y597" s="473"/>
      <c r="Z597" s="473"/>
    </row>
    <row r="598" spans="1:26" ht="20.25" customHeight="1" x14ac:dyDescent="0.75">
      <c r="A598" s="473"/>
      <c r="B598" s="473"/>
      <c r="C598" s="473"/>
      <c r="D598" s="473"/>
      <c r="E598" s="473"/>
      <c r="F598" s="473"/>
      <c r="G598" s="473"/>
      <c r="H598" s="473"/>
      <c r="I598" s="473"/>
      <c r="J598" s="622"/>
      <c r="K598" s="473"/>
      <c r="L598" s="473"/>
      <c r="M598" s="473"/>
      <c r="N598" s="473"/>
      <c r="O598" s="473"/>
      <c r="P598" s="473"/>
      <c r="Q598" s="473"/>
      <c r="R598" s="473"/>
      <c r="S598" s="473"/>
      <c r="T598" s="473"/>
      <c r="U598" s="473"/>
      <c r="V598" s="473"/>
      <c r="W598" s="473"/>
      <c r="X598" s="473"/>
      <c r="Y598" s="473"/>
      <c r="Z598" s="473"/>
    </row>
    <row r="599" spans="1:26" ht="20.25" customHeight="1" x14ac:dyDescent="0.75">
      <c r="A599" s="473"/>
      <c r="B599" s="473"/>
      <c r="C599" s="473"/>
      <c r="D599" s="473"/>
      <c r="E599" s="473"/>
      <c r="F599" s="473"/>
      <c r="G599" s="473"/>
      <c r="H599" s="473"/>
      <c r="I599" s="473"/>
      <c r="J599" s="622"/>
      <c r="K599" s="473"/>
      <c r="L599" s="473"/>
      <c r="M599" s="473"/>
      <c r="N599" s="473"/>
      <c r="O599" s="473"/>
      <c r="P599" s="473"/>
      <c r="Q599" s="473"/>
      <c r="R599" s="473"/>
      <c r="S599" s="473"/>
      <c r="T599" s="473"/>
      <c r="U599" s="473"/>
      <c r="V599" s="473"/>
      <c r="W599" s="473"/>
      <c r="X599" s="473"/>
      <c r="Y599" s="473"/>
      <c r="Z599" s="473"/>
    </row>
    <row r="600" spans="1:26" ht="20.25" customHeight="1" x14ac:dyDescent="0.75">
      <c r="A600" s="473"/>
      <c r="B600" s="473"/>
      <c r="C600" s="473"/>
      <c r="D600" s="473"/>
      <c r="E600" s="473"/>
      <c r="F600" s="473"/>
      <c r="G600" s="473"/>
      <c r="H600" s="473"/>
      <c r="I600" s="473"/>
      <c r="J600" s="622"/>
      <c r="K600" s="473"/>
      <c r="L600" s="473"/>
      <c r="M600" s="473"/>
      <c r="N600" s="473"/>
      <c r="O600" s="473"/>
      <c r="P600" s="473"/>
      <c r="Q600" s="473"/>
      <c r="R600" s="473"/>
      <c r="S600" s="473"/>
      <c r="T600" s="473"/>
      <c r="U600" s="473"/>
      <c r="V600" s="473"/>
      <c r="W600" s="473"/>
      <c r="X600" s="473"/>
      <c r="Y600" s="473"/>
      <c r="Z600" s="473"/>
    </row>
    <row r="601" spans="1:26" ht="20.25" customHeight="1" x14ac:dyDescent="0.75">
      <c r="A601" s="473"/>
      <c r="B601" s="473"/>
      <c r="C601" s="473"/>
      <c r="D601" s="473"/>
      <c r="E601" s="473"/>
      <c r="F601" s="473"/>
      <c r="G601" s="473"/>
      <c r="H601" s="473"/>
      <c r="I601" s="473"/>
      <c r="J601" s="622"/>
      <c r="K601" s="473"/>
      <c r="L601" s="473"/>
      <c r="M601" s="473"/>
      <c r="N601" s="473"/>
      <c r="O601" s="473"/>
      <c r="P601" s="473"/>
      <c r="Q601" s="473"/>
      <c r="R601" s="473"/>
      <c r="S601" s="473"/>
      <c r="T601" s="473"/>
      <c r="U601" s="473"/>
      <c r="V601" s="473"/>
      <c r="W601" s="473"/>
      <c r="X601" s="473"/>
      <c r="Y601" s="473"/>
      <c r="Z601" s="473"/>
    </row>
    <row r="602" spans="1:26" ht="20.25" customHeight="1" x14ac:dyDescent="0.75">
      <c r="A602" s="473"/>
      <c r="B602" s="473"/>
      <c r="C602" s="473"/>
      <c r="D602" s="473"/>
      <c r="E602" s="473"/>
      <c r="F602" s="473"/>
      <c r="G602" s="473"/>
      <c r="H602" s="473"/>
      <c r="I602" s="473"/>
      <c r="J602" s="622"/>
      <c r="K602" s="473"/>
      <c r="L602" s="473"/>
      <c r="M602" s="473"/>
      <c r="N602" s="473"/>
      <c r="O602" s="473"/>
      <c r="P602" s="473"/>
      <c r="Q602" s="473"/>
      <c r="R602" s="473"/>
      <c r="S602" s="473"/>
      <c r="T602" s="473"/>
      <c r="U602" s="473"/>
      <c r="V602" s="473"/>
      <c r="W602" s="473"/>
      <c r="X602" s="473"/>
      <c r="Y602" s="473"/>
      <c r="Z602" s="473"/>
    </row>
    <row r="603" spans="1:26" ht="20.25" customHeight="1" x14ac:dyDescent="0.75">
      <c r="A603" s="473"/>
      <c r="B603" s="473"/>
      <c r="C603" s="473"/>
      <c r="D603" s="473"/>
      <c r="E603" s="473"/>
      <c r="F603" s="473"/>
      <c r="G603" s="473"/>
      <c r="H603" s="473"/>
      <c r="I603" s="473"/>
      <c r="J603" s="622"/>
      <c r="K603" s="473"/>
      <c r="L603" s="473"/>
      <c r="M603" s="473"/>
      <c r="N603" s="473"/>
      <c r="O603" s="473"/>
      <c r="P603" s="473"/>
      <c r="Q603" s="473"/>
      <c r="R603" s="473"/>
      <c r="S603" s="473"/>
      <c r="T603" s="473"/>
      <c r="U603" s="473"/>
      <c r="V603" s="473"/>
      <c r="W603" s="473"/>
      <c r="X603" s="473"/>
      <c r="Y603" s="473"/>
      <c r="Z603" s="473"/>
    </row>
    <row r="604" spans="1:26" ht="20.25" customHeight="1" x14ac:dyDescent="0.75">
      <c r="A604" s="473"/>
      <c r="B604" s="473"/>
      <c r="C604" s="473"/>
      <c r="D604" s="473"/>
      <c r="E604" s="473"/>
      <c r="F604" s="473"/>
      <c r="G604" s="473"/>
      <c r="H604" s="473"/>
      <c r="I604" s="473"/>
      <c r="J604" s="622"/>
      <c r="K604" s="473"/>
      <c r="L604" s="473"/>
      <c r="M604" s="473"/>
      <c r="N604" s="473"/>
      <c r="O604" s="473"/>
      <c r="P604" s="473"/>
      <c r="Q604" s="473"/>
      <c r="R604" s="473"/>
      <c r="S604" s="473"/>
      <c r="T604" s="473"/>
      <c r="U604" s="473"/>
      <c r="V604" s="473"/>
      <c r="W604" s="473"/>
      <c r="X604" s="473"/>
      <c r="Y604" s="473"/>
      <c r="Z604" s="473"/>
    </row>
    <row r="605" spans="1:26" ht="20.25" customHeight="1" x14ac:dyDescent="0.75">
      <c r="A605" s="473"/>
      <c r="B605" s="473"/>
      <c r="C605" s="473"/>
      <c r="D605" s="473"/>
      <c r="E605" s="473"/>
      <c r="F605" s="473"/>
      <c r="G605" s="473"/>
      <c r="H605" s="473"/>
      <c r="I605" s="473"/>
      <c r="J605" s="622"/>
      <c r="K605" s="473"/>
      <c r="L605" s="473"/>
      <c r="M605" s="473"/>
      <c r="N605" s="473"/>
      <c r="O605" s="473"/>
      <c r="P605" s="473"/>
      <c r="Q605" s="473"/>
      <c r="R605" s="473"/>
      <c r="S605" s="473"/>
      <c r="T605" s="473"/>
      <c r="U605" s="473"/>
      <c r="V605" s="473"/>
      <c r="W605" s="473"/>
      <c r="X605" s="473"/>
      <c r="Y605" s="473"/>
      <c r="Z605" s="473"/>
    </row>
    <row r="606" spans="1:26" ht="20.25" customHeight="1" x14ac:dyDescent="0.75">
      <c r="A606" s="473"/>
      <c r="B606" s="473"/>
      <c r="C606" s="473"/>
      <c r="D606" s="473"/>
      <c r="E606" s="473"/>
      <c r="F606" s="473"/>
      <c r="G606" s="473"/>
      <c r="H606" s="473"/>
      <c r="I606" s="473"/>
      <c r="J606" s="622"/>
      <c r="K606" s="473"/>
      <c r="L606" s="473"/>
      <c r="M606" s="473"/>
      <c r="N606" s="473"/>
      <c r="O606" s="473"/>
      <c r="P606" s="473"/>
      <c r="Q606" s="473"/>
      <c r="R606" s="473"/>
      <c r="S606" s="473"/>
      <c r="T606" s="473"/>
      <c r="U606" s="473"/>
      <c r="V606" s="473"/>
      <c r="W606" s="473"/>
      <c r="X606" s="473"/>
      <c r="Y606" s="473"/>
      <c r="Z606" s="473"/>
    </row>
    <row r="607" spans="1:26" ht="20.25" customHeight="1" x14ac:dyDescent="0.75">
      <c r="A607" s="473"/>
      <c r="B607" s="473"/>
      <c r="C607" s="473"/>
      <c r="D607" s="473"/>
      <c r="E607" s="473"/>
      <c r="F607" s="473"/>
      <c r="G607" s="473"/>
      <c r="H607" s="473"/>
      <c r="I607" s="473"/>
      <c r="J607" s="622"/>
      <c r="K607" s="473"/>
      <c r="L607" s="473"/>
      <c r="M607" s="473"/>
      <c r="N607" s="473"/>
      <c r="O607" s="473"/>
      <c r="P607" s="473"/>
      <c r="Q607" s="473"/>
      <c r="R607" s="473"/>
      <c r="S607" s="473"/>
      <c r="T607" s="473"/>
      <c r="U607" s="473"/>
      <c r="V607" s="473"/>
      <c r="W607" s="473"/>
      <c r="X607" s="473"/>
      <c r="Y607" s="473"/>
      <c r="Z607" s="473"/>
    </row>
    <row r="608" spans="1:26" ht="20.25" customHeight="1" x14ac:dyDescent="0.75">
      <c r="A608" s="473"/>
      <c r="B608" s="473"/>
      <c r="C608" s="473"/>
      <c r="D608" s="473"/>
      <c r="E608" s="473"/>
      <c r="F608" s="473"/>
      <c r="G608" s="473"/>
      <c r="H608" s="473"/>
      <c r="I608" s="473"/>
      <c r="J608" s="622"/>
      <c r="K608" s="473"/>
      <c r="L608" s="473"/>
      <c r="M608" s="473"/>
      <c r="N608" s="473"/>
      <c r="O608" s="473"/>
      <c r="P608" s="473"/>
      <c r="Q608" s="473"/>
      <c r="R608" s="473"/>
      <c r="S608" s="473"/>
      <c r="T608" s="473"/>
      <c r="U608" s="473"/>
      <c r="V608" s="473"/>
      <c r="W608" s="473"/>
      <c r="X608" s="473"/>
      <c r="Y608" s="473"/>
      <c r="Z608" s="473"/>
    </row>
    <row r="609" spans="1:26" ht="20.25" customHeight="1" x14ac:dyDescent="0.75">
      <c r="A609" s="473"/>
      <c r="B609" s="473"/>
      <c r="C609" s="473"/>
      <c r="D609" s="473"/>
      <c r="E609" s="473"/>
      <c r="F609" s="473"/>
      <c r="G609" s="473"/>
      <c r="H609" s="473"/>
      <c r="I609" s="473"/>
      <c r="J609" s="622"/>
      <c r="K609" s="473"/>
      <c r="L609" s="473"/>
      <c r="M609" s="473"/>
      <c r="N609" s="473"/>
      <c r="O609" s="473"/>
      <c r="P609" s="473"/>
      <c r="Q609" s="473"/>
      <c r="R609" s="473"/>
      <c r="S609" s="473"/>
      <c r="T609" s="473"/>
      <c r="U609" s="473"/>
      <c r="V609" s="473"/>
      <c r="W609" s="473"/>
      <c r="X609" s="473"/>
      <c r="Y609" s="473"/>
      <c r="Z609" s="473"/>
    </row>
    <row r="610" spans="1:26" ht="20.25" customHeight="1" x14ac:dyDescent="0.75">
      <c r="A610" s="473"/>
      <c r="B610" s="473"/>
      <c r="C610" s="473"/>
      <c r="D610" s="473"/>
      <c r="E610" s="473"/>
      <c r="F610" s="473"/>
      <c r="G610" s="473"/>
      <c r="H610" s="473"/>
      <c r="I610" s="473"/>
      <c r="J610" s="622"/>
      <c r="K610" s="473"/>
      <c r="L610" s="473"/>
      <c r="M610" s="473"/>
      <c r="N610" s="473"/>
      <c r="O610" s="473"/>
      <c r="P610" s="473"/>
      <c r="Q610" s="473"/>
      <c r="R610" s="473"/>
      <c r="S610" s="473"/>
      <c r="T610" s="473"/>
      <c r="U610" s="473"/>
      <c r="V610" s="473"/>
      <c r="W610" s="473"/>
      <c r="X610" s="473"/>
      <c r="Y610" s="473"/>
      <c r="Z610" s="473"/>
    </row>
    <row r="611" spans="1:26" ht="20.25" customHeight="1" x14ac:dyDescent="0.75">
      <c r="A611" s="473"/>
      <c r="B611" s="473"/>
      <c r="C611" s="473"/>
      <c r="D611" s="473"/>
      <c r="E611" s="473"/>
      <c r="F611" s="473"/>
      <c r="G611" s="473"/>
      <c r="H611" s="473"/>
      <c r="I611" s="473"/>
      <c r="J611" s="622"/>
      <c r="K611" s="473"/>
      <c r="L611" s="473"/>
      <c r="M611" s="473"/>
      <c r="N611" s="473"/>
      <c r="O611" s="473"/>
      <c r="P611" s="473"/>
      <c r="Q611" s="473"/>
      <c r="R611" s="473"/>
      <c r="S611" s="473"/>
      <c r="T611" s="473"/>
      <c r="U611" s="473"/>
      <c r="V611" s="473"/>
      <c r="W611" s="473"/>
      <c r="X611" s="473"/>
      <c r="Y611" s="473"/>
      <c r="Z611" s="473"/>
    </row>
    <row r="612" spans="1:26" ht="20.25" customHeight="1" x14ac:dyDescent="0.75">
      <c r="A612" s="473"/>
      <c r="B612" s="473"/>
      <c r="C612" s="473"/>
      <c r="D612" s="473"/>
      <c r="E612" s="473"/>
      <c r="F612" s="473"/>
      <c r="G612" s="473"/>
      <c r="H612" s="473"/>
      <c r="I612" s="473"/>
      <c r="J612" s="622"/>
      <c r="K612" s="473"/>
      <c r="L612" s="473"/>
      <c r="M612" s="473"/>
      <c r="N612" s="473"/>
      <c r="O612" s="473"/>
      <c r="P612" s="473"/>
      <c r="Q612" s="473"/>
      <c r="R612" s="473"/>
      <c r="S612" s="473"/>
      <c r="T612" s="473"/>
      <c r="U612" s="473"/>
      <c r="V612" s="473"/>
      <c r="W612" s="473"/>
      <c r="X612" s="473"/>
      <c r="Y612" s="473"/>
      <c r="Z612" s="473"/>
    </row>
    <row r="613" spans="1:26" ht="20.25" customHeight="1" x14ac:dyDescent="0.75">
      <c r="A613" s="473"/>
      <c r="B613" s="473"/>
      <c r="C613" s="473"/>
      <c r="D613" s="473"/>
      <c r="E613" s="473"/>
      <c r="F613" s="473"/>
      <c r="G613" s="473"/>
      <c r="H613" s="473"/>
      <c r="I613" s="473"/>
      <c r="J613" s="622"/>
      <c r="K613" s="473"/>
      <c r="L613" s="473"/>
      <c r="M613" s="473"/>
      <c r="N613" s="473"/>
      <c r="O613" s="473"/>
      <c r="P613" s="473"/>
      <c r="Q613" s="473"/>
      <c r="R613" s="473"/>
      <c r="S613" s="473"/>
      <c r="T613" s="473"/>
      <c r="U613" s="473"/>
      <c r="V613" s="473"/>
      <c r="W613" s="473"/>
      <c r="X613" s="473"/>
      <c r="Y613" s="473"/>
      <c r="Z613" s="473"/>
    </row>
    <row r="614" spans="1:26" ht="20.25" customHeight="1" x14ac:dyDescent="0.75">
      <c r="A614" s="473"/>
      <c r="B614" s="473"/>
      <c r="C614" s="473"/>
      <c r="D614" s="473"/>
      <c r="E614" s="473"/>
      <c r="F614" s="473"/>
      <c r="G614" s="473"/>
      <c r="H614" s="473"/>
      <c r="I614" s="473"/>
      <c r="J614" s="622"/>
      <c r="K614" s="473"/>
      <c r="L614" s="473"/>
      <c r="M614" s="473"/>
      <c r="N614" s="473"/>
      <c r="O614" s="473"/>
      <c r="P614" s="473"/>
      <c r="Q614" s="473"/>
      <c r="R614" s="473"/>
      <c r="S614" s="473"/>
      <c r="T614" s="473"/>
      <c r="U614" s="473"/>
      <c r="V614" s="473"/>
      <c r="W614" s="473"/>
      <c r="X614" s="473"/>
      <c r="Y614" s="473"/>
      <c r="Z614" s="473"/>
    </row>
    <row r="615" spans="1:26" ht="20.25" customHeight="1" x14ac:dyDescent="0.75">
      <c r="A615" s="473"/>
      <c r="B615" s="473"/>
      <c r="C615" s="473"/>
      <c r="D615" s="473"/>
      <c r="E615" s="473"/>
      <c r="F615" s="473"/>
      <c r="G615" s="473"/>
      <c r="H615" s="473"/>
      <c r="I615" s="473"/>
      <c r="J615" s="622"/>
      <c r="K615" s="473"/>
      <c r="L615" s="473"/>
      <c r="M615" s="473"/>
      <c r="N615" s="473"/>
      <c r="O615" s="473"/>
      <c r="P615" s="473"/>
      <c r="Q615" s="473"/>
      <c r="R615" s="473"/>
      <c r="S615" s="473"/>
      <c r="T615" s="473"/>
      <c r="U615" s="473"/>
      <c r="V615" s="473"/>
      <c r="W615" s="473"/>
      <c r="X615" s="473"/>
      <c r="Y615" s="473"/>
      <c r="Z615" s="473"/>
    </row>
    <row r="616" spans="1:26" ht="20.25" customHeight="1" x14ac:dyDescent="0.75">
      <c r="A616" s="473"/>
      <c r="B616" s="473"/>
      <c r="C616" s="473"/>
      <c r="D616" s="473"/>
      <c r="E616" s="473"/>
      <c r="F616" s="473"/>
      <c r="G616" s="473"/>
      <c r="H616" s="473"/>
      <c r="I616" s="473"/>
      <c r="J616" s="622"/>
      <c r="K616" s="473"/>
      <c r="L616" s="473"/>
      <c r="M616" s="473"/>
      <c r="N616" s="473"/>
      <c r="O616" s="473"/>
      <c r="P616" s="473"/>
      <c r="Q616" s="473"/>
      <c r="R616" s="473"/>
      <c r="S616" s="473"/>
      <c r="T616" s="473"/>
      <c r="U616" s="473"/>
      <c r="V616" s="473"/>
      <c r="W616" s="473"/>
      <c r="X616" s="473"/>
      <c r="Y616" s="473"/>
      <c r="Z616" s="473"/>
    </row>
    <row r="617" spans="1:26" ht="20.25" customHeight="1" x14ac:dyDescent="0.75">
      <c r="A617" s="473"/>
      <c r="B617" s="473"/>
      <c r="C617" s="473"/>
      <c r="D617" s="473"/>
      <c r="E617" s="473"/>
      <c r="F617" s="473"/>
      <c r="G617" s="473"/>
      <c r="H617" s="473"/>
      <c r="I617" s="473"/>
      <c r="J617" s="622"/>
      <c r="K617" s="473"/>
      <c r="L617" s="473"/>
      <c r="M617" s="473"/>
      <c r="N617" s="473"/>
      <c r="O617" s="473"/>
      <c r="P617" s="473"/>
      <c r="Q617" s="473"/>
      <c r="R617" s="473"/>
      <c r="S617" s="473"/>
      <c r="T617" s="473"/>
      <c r="U617" s="473"/>
      <c r="V617" s="473"/>
      <c r="W617" s="473"/>
      <c r="X617" s="473"/>
      <c r="Y617" s="473"/>
      <c r="Z617" s="473"/>
    </row>
    <row r="618" spans="1:26" ht="20.25" customHeight="1" x14ac:dyDescent="0.75">
      <c r="A618" s="473"/>
      <c r="B618" s="473"/>
      <c r="C618" s="473"/>
      <c r="D618" s="473"/>
      <c r="E618" s="473"/>
      <c r="F618" s="473"/>
      <c r="G618" s="473"/>
      <c r="H618" s="473"/>
      <c r="I618" s="473"/>
      <c r="J618" s="622"/>
      <c r="K618" s="473"/>
      <c r="L618" s="473"/>
      <c r="M618" s="473"/>
      <c r="N618" s="473"/>
      <c r="O618" s="473"/>
      <c r="P618" s="473"/>
      <c r="Q618" s="473"/>
      <c r="R618" s="473"/>
      <c r="S618" s="473"/>
      <c r="T618" s="473"/>
      <c r="U618" s="473"/>
      <c r="V618" s="473"/>
      <c r="W618" s="473"/>
      <c r="X618" s="473"/>
      <c r="Y618" s="473"/>
      <c r="Z618" s="473"/>
    </row>
    <row r="619" spans="1:26" ht="20.25" customHeight="1" x14ac:dyDescent="0.75">
      <c r="A619" s="473"/>
      <c r="B619" s="473"/>
      <c r="C619" s="473"/>
      <c r="D619" s="473"/>
      <c r="E619" s="473"/>
      <c r="F619" s="473"/>
      <c r="G619" s="473"/>
      <c r="H619" s="473"/>
      <c r="I619" s="473"/>
      <c r="J619" s="622"/>
      <c r="K619" s="473"/>
      <c r="L619" s="473"/>
      <c r="M619" s="473"/>
      <c r="N619" s="473"/>
      <c r="O619" s="473"/>
      <c r="P619" s="473"/>
      <c r="Q619" s="473"/>
      <c r="R619" s="473"/>
      <c r="S619" s="473"/>
      <c r="T619" s="473"/>
      <c r="U619" s="473"/>
      <c r="V619" s="473"/>
      <c r="W619" s="473"/>
      <c r="X619" s="473"/>
      <c r="Y619" s="473"/>
      <c r="Z619" s="473"/>
    </row>
    <row r="620" spans="1:26" ht="20.25" customHeight="1" x14ac:dyDescent="0.75">
      <c r="A620" s="473"/>
      <c r="B620" s="473"/>
      <c r="C620" s="473"/>
      <c r="D620" s="473"/>
      <c r="E620" s="473"/>
      <c r="F620" s="473"/>
      <c r="G620" s="473"/>
      <c r="H620" s="473"/>
      <c r="I620" s="473"/>
      <c r="J620" s="622"/>
      <c r="K620" s="473"/>
      <c r="L620" s="473"/>
      <c r="M620" s="473"/>
      <c r="N620" s="473"/>
      <c r="O620" s="473"/>
      <c r="P620" s="473"/>
      <c r="Q620" s="473"/>
      <c r="R620" s="473"/>
      <c r="S620" s="473"/>
      <c r="T620" s="473"/>
      <c r="U620" s="473"/>
      <c r="V620" s="473"/>
      <c r="W620" s="473"/>
      <c r="X620" s="473"/>
      <c r="Y620" s="473"/>
      <c r="Z620" s="473"/>
    </row>
    <row r="621" spans="1:26" ht="20.25" customHeight="1" x14ac:dyDescent="0.75">
      <c r="A621" s="473"/>
      <c r="B621" s="473"/>
      <c r="C621" s="473"/>
      <c r="D621" s="473"/>
      <c r="E621" s="473"/>
      <c r="F621" s="473"/>
      <c r="G621" s="473"/>
      <c r="H621" s="473"/>
      <c r="I621" s="473"/>
      <c r="J621" s="622"/>
      <c r="K621" s="473"/>
      <c r="L621" s="473"/>
      <c r="M621" s="473"/>
      <c r="N621" s="473"/>
      <c r="O621" s="473"/>
      <c r="P621" s="473"/>
      <c r="Q621" s="473"/>
      <c r="R621" s="473"/>
      <c r="S621" s="473"/>
      <c r="T621" s="473"/>
      <c r="U621" s="473"/>
      <c r="V621" s="473"/>
      <c r="W621" s="473"/>
      <c r="X621" s="473"/>
      <c r="Y621" s="473"/>
      <c r="Z621" s="473"/>
    </row>
    <row r="622" spans="1:26" ht="20.25" customHeight="1" x14ac:dyDescent="0.75">
      <c r="A622" s="473"/>
      <c r="B622" s="473"/>
      <c r="C622" s="473"/>
      <c r="D622" s="473"/>
      <c r="E622" s="473"/>
      <c r="F622" s="473"/>
      <c r="G622" s="473"/>
      <c r="H622" s="473"/>
      <c r="I622" s="473"/>
      <c r="J622" s="622"/>
      <c r="K622" s="473"/>
      <c r="L622" s="473"/>
      <c r="M622" s="473"/>
      <c r="N622" s="473"/>
      <c r="O622" s="473"/>
      <c r="P622" s="473"/>
      <c r="Q622" s="473"/>
      <c r="R622" s="473"/>
      <c r="S622" s="473"/>
      <c r="T622" s="473"/>
      <c r="U622" s="473"/>
      <c r="V622" s="473"/>
      <c r="W622" s="473"/>
      <c r="X622" s="473"/>
      <c r="Y622" s="473"/>
      <c r="Z622" s="473"/>
    </row>
    <row r="623" spans="1:26" ht="20.25" customHeight="1" x14ac:dyDescent="0.75">
      <c r="A623" s="473"/>
      <c r="B623" s="473"/>
      <c r="C623" s="473"/>
      <c r="D623" s="473"/>
      <c r="E623" s="473"/>
      <c r="F623" s="473"/>
      <c r="G623" s="473"/>
      <c r="H623" s="473"/>
      <c r="I623" s="473"/>
      <c r="J623" s="622"/>
      <c r="K623" s="473"/>
      <c r="L623" s="473"/>
      <c r="M623" s="473"/>
      <c r="N623" s="473"/>
      <c r="O623" s="473"/>
      <c r="P623" s="473"/>
      <c r="Q623" s="473"/>
      <c r="R623" s="473"/>
      <c r="S623" s="473"/>
      <c r="T623" s="473"/>
      <c r="U623" s="473"/>
      <c r="V623" s="473"/>
      <c r="W623" s="473"/>
      <c r="X623" s="473"/>
      <c r="Y623" s="473"/>
      <c r="Z623" s="473"/>
    </row>
    <row r="624" spans="1:26" ht="20.25" customHeight="1" x14ac:dyDescent="0.75">
      <c r="A624" s="473"/>
      <c r="B624" s="473"/>
      <c r="C624" s="473"/>
      <c r="D624" s="473"/>
      <c r="E624" s="473"/>
      <c r="F624" s="473"/>
      <c r="G624" s="473"/>
      <c r="H624" s="473"/>
      <c r="I624" s="473"/>
      <c r="J624" s="622"/>
      <c r="K624" s="473"/>
      <c r="L624" s="473"/>
      <c r="M624" s="473"/>
      <c r="N624" s="473"/>
      <c r="O624" s="473"/>
      <c r="P624" s="473"/>
      <c r="Q624" s="473"/>
      <c r="R624" s="473"/>
      <c r="S624" s="473"/>
      <c r="T624" s="473"/>
      <c r="U624" s="473"/>
      <c r="V624" s="473"/>
      <c r="W624" s="473"/>
      <c r="X624" s="473"/>
      <c r="Y624" s="473"/>
      <c r="Z624" s="473"/>
    </row>
    <row r="625" spans="1:26" ht="20.25" customHeight="1" x14ac:dyDescent="0.75">
      <c r="A625" s="473"/>
      <c r="B625" s="473"/>
      <c r="C625" s="473"/>
      <c r="D625" s="473"/>
      <c r="E625" s="473"/>
      <c r="F625" s="473"/>
      <c r="G625" s="473"/>
      <c r="H625" s="473"/>
      <c r="I625" s="473"/>
      <c r="J625" s="622"/>
      <c r="K625" s="473"/>
      <c r="L625" s="473"/>
      <c r="M625" s="473"/>
      <c r="N625" s="473"/>
      <c r="O625" s="473"/>
      <c r="P625" s="473"/>
      <c r="Q625" s="473"/>
      <c r="R625" s="473"/>
      <c r="S625" s="473"/>
      <c r="T625" s="473"/>
      <c r="U625" s="473"/>
      <c r="V625" s="473"/>
      <c r="W625" s="473"/>
      <c r="X625" s="473"/>
      <c r="Y625" s="473"/>
      <c r="Z625" s="473"/>
    </row>
    <row r="626" spans="1:26" ht="20.25" customHeight="1" x14ac:dyDescent="0.75">
      <c r="A626" s="473"/>
      <c r="B626" s="473"/>
      <c r="C626" s="473"/>
      <c r="D626" s="473"/>
      <c r="E626" s="473"/>
      <c r="F626" s="473"/>
      <c r="G626" s="473"/>
      <c r="H626" s="473"/>
      <c r="I626" s="473"/>
      <c r="J626" s="622"/>
      <c r="K626" s="473"/>
      <c r="L626" s="473"/>
      <c r="M626" s="473"/>
      <c r="N626" s="473"/>
      <c r="O626" s="473"/>
      <c r="P626" s="473"/>
      <c r="Q626" s="473"/>
      <c r="R626" s="473"/>
      <c r="S626" s="473"/>
      <c r="T626" s="473"/>
      <c r="U626" s="473"/>
      <c r="V626" s="473"/>
      <c r="W626" s="473"/>
      <c r="X626" s="473"/>
      <c r="Y626" s="473"/>
      <c r="Z626" s="473"/>
    </row>
    <row r="627" spans="1:26" ht="20.25" customHeight="1" x14ac:dyDescent="0.75">
      <c r="A627" s="473"/>
      <c r="B627" s="473"/>
      <c r="C627" s="473"/>
      <c r="D627" s="473"/>
      <c r="E627" s="473"/>
      <c r="F627" s="473"/>
      <c r="G627" s="473"/>
      <c r="H627" s="473"/>
      <c r="I627" s="473"/>
      <c r="J627" s="622"/>
      <c r="K627" s="473"/>
      <c r="L627" s="473"/>
      <c r="M627" s="473"/>
      <c r="N627" s="473"/>
      <c r="O627" s="473"/>
      <c r="P627" s="473"/>
      <c r="Q627" s="473"/>
      <c r="R627" s="473"/>
      <c r="S627" s="473"/>
      <c r="T627" s="473"/>
      <c r="U627" s="473"/>
      <c r="V627" s="473"/>
      <c r="W627" s="473"/>
      <c r="X627" s="473"/>
      <c r="Y627" s="473"/>
      <c r="Z627" s="473"/>
    </row>
    <row r="628" spans="1:26" ht="20.25" customHeight="1" x14ac:dyDescent="0.75">
      <c r="A628" s="473"/>
      <c r="B628" s="473"/>
      <c r="C628" s="473"/>
      <c r="D628" s="473"/>
      <c r="E628" s="473"/>
      <c r="F628" s="473"/>
      <c r="G628" s="473"/>
      <c r="H628" s="473"/>
      <c r="I628" s="473"/>
      <c r="J628" s="622"/>
      <c r="K628" s="473"/>
      <c r="L628" s="473"/>
      <c r="M628" s="473"/>
      <c r="N628" s="473"/>
      <c r="O628" s="473"/>
      <c r="P628" s="473"/>
      <c r="Q628" s="473"/>
      <c r="R628" s="473"/>
      <c r="S628" s="473"/>
      <c r="T628" s="473"/>
      <c r="U628" s="473"/>
      <c r="V628" s="473"/>
      <c r="W628" s="473"/>
      <c r="X628" s="473"/>
      <c r="Y628" s="473"/>
      <c r="Z628" s="473"/>
    </row>
    <row r="629" spans="1:26" ht="20.25" customHeight="1" x14ac:dyDescent="0.75">
      <c r="A629" s="473"/>
      <c r="B629" s="473"/>
      <c r="C629" s="473"/>
      <c r="D629" s="473"/>
      <c r="E629" s="473"/>
      <c r="F629" s="473"/>
      <c r="G629" s="473"/>
      <c r="H629" s="473"/>
      <c r="I629" s="473"/>
      <c r="J629" s="622"/>
      <c r="K629" s="473"/>
      <c r="L629" s="473"/>
      <c r="M629" s="473"/>
      <c r="N629" s="473"/>
      <c r="O629" s="473"/>
      <c r="P629" s="473"/>
      <c r="Q629" s="473"/>
      <c r="R629" s="473"/>
      <c r="S629" s="473"/>
      <c r="T629" s="473"/>
      <c r="U629" s="473"/>
      <c r="V629" s="473"/>
      <c r="W629" s="473"/>
      <c r="X629" s="473"/>
      <c r="Y629" s="473"/>
      <c r="Z629" s="473"/>
    </row>
    <row r="630" spans="1:26" ht="20.25" customHeight="1" x14ac:dyDescent="0.75">
      <c r="A630" s="473"/>
      <c r="B630" s="473"/>
      <c r="C630" s="473"/>
      <c r="D630" s="473"/>
      <c r="E630" s="473"/>
      <c r="F630" s="473"/>
      <c r="G630" s="473"/>
      <c r="H630" s="473"/>
      <c r="I630" s="473"/>
      <c r="J630" s="622"/>
      <c r="K630" s="473"/>
      <c r="L630" s="473"/>
      <c r="M630" s="473"/>
      <c r="N630" s="473"/>
      <c r="O630" s="473"/>
      <c r="P630" s="473"/>
      <c r="Q630" s="473"/>
      <c r="R630" s="473"/>
      <c r="S630" s="473"/>
      <c r="T630" s="473"/>
      <c r="U630" s="473"/>
      <c r="V630" s="473"/>
      <c r="W630" s="473"/>
      <c r="X630" s="473"/>
      <c r="Y630" s="473"/>
      <c r="Z630" s="473"/>
    </row>
    <row r="631" spans="1:26" ht="20.25" customHeight="1" x14ac:dyDescent="0.75">
      <c r="A631" s="473"/>
      <c r="B631" s="473"/>
      <c r="C631" s="473"/>
      <c r="D631" s="473"/>
      <c r="E631" s="473"/>
      <c r="F631" s="473"/>
      <c r="G631" s="473"/>
      <c r="H631" s="473"/>
      <c r="I631" s="473"/>
      <c r="J631" s="622"/>
      <c r="K631" s="473"/>
      <c r="L631" s="473"/>
      <c r="M631" s="473"/>
      <c r="N631" s="473"/>
      <c r="O631" s="473"/>
      <c r="P631" s="473"/>
      <c r="Q631" s="473"/>
      <c r="R631" s="473"/>
      <c r="S631" s="473"/>
      <c r="T631" s="473"/>
      <c r="U631" s="473"/>
      <c r="V631" s="473"/>
      <c r="W631" s="473"/>
      <c r="X631" s="473"/>
      <c r="Y631" s="473"/>
      <c r="Z631" s="473"/>
    </row>
    <row r="632" spans="1:26" ht="20.25" customHeight="1" x14ac:dyDescent="0.75">
      <c r="A632" s="473"/>
      <c r="B632" s="473"/>
      <c r="C632" s="473"/>
      <c r="D632" s="473"/>
      <c r="E632" s="473"/>
      <c r="F632" s="473"/>
      <c r="G632" s="473"/>
      <c r="H632" s="473"/>
      <c r="I632" s="473"/>
      <c r="J632" s="622"/>
      <c r="K632" s="473"/>
      <c r="L632" s="473"/>
      <c r="M632" s="473"/>
      <c r="N632" s="473"/>
      <c r="O632" s="473"/>
      <c r="P632" s="473"/>
      <c r="Q632" s="473"/>
      <c r="R632" s="473"/>
      <c r="S632" s="473"/>
      <c r="T632" s="473"/>
      <c r="U632" s="473"/>
      <c r="V632" s="473"/>
      <c r="W632" s="473"/>
      <c r="X632" s="473"/>
      <c r="Y632" s="473"/>
      <c r="Z632" s="473"/>
    </row>
    <row r="633" spans="1:26" ht="20.25" customHeight="1" x14ac:dyDescent="0.75">
      <c r="A633" s="473"/>
      <c r="B633" s="473"/>
      <c r="C633" s="473"/>
      <c r="D633" s="473"/>
      <c r="E633" s="473"/>
      <c r="F633" s="473"/>
      <c r="G633" s="473"/>
      <c r="H633" s="473"/>
      <c r="I633" s="473"/>
      <c r="J633" s="622"/>
      <c r="K633" s="473"/>
      <c r="L633" s="473"/>
      <c r="M633" s="473"/>
      <c r="N633" s="473"/>
      <c r="O633" s="473"/>
      <c r="P633" s="473"/>
      <c r="Q633" s="473"/>
      <c r="R633" s="473"/>
      <c r="S633" s="473"/>
      <c r="T633" s="473"/>
      <c r="U633" s="473"/>
      <c r="V633" s="473"/>
      <c r="W633" s="473"/>
      <c r="X633" s="473"/>
      <c r="Y633" s="473"/>
      <c r="Z633" s="473"/>
    </row>
    <row r="634" spans="1:26" ht="20.25" customHeight="1" x14ac:dyDescent="0.75">
      <c r="A634" s="473"/>
      <c r="B634" s="473"/>
      <c r="C634" s="473"/>
      <c r="D634" s="473"/>
      <c r="E634" s="473"/>
      <c r="F634" s="473"/>
      <c r="G634" s="473"/>
      <c r="H634" s="473"/>
      <c r="I634" s="473"/>
      <c r="J634" s="622"/>
      <c r="K634" s="473"/>
      <c r="L634" s="473"/>
      <c r="M634" s="473"/>
      <c r="N634" s="473"/>
      <c r="O634" s="473"/>
      <c r="P634" s="473"/>
      <c r="Q634" s="473"/>
      <c r="R634" s="473"/>
      <c r="S634" s="473"/>
      <c r="T634" s="473"/>
      <c r="U634" s="473"/>
      <c r="V634" s="473"/>
      <c r="W634" s="473"/>
      <c r="X634" s="473"/>
      <c r="Y634" s="473"/>
      <c r="Z634" s="473"/>
    </row>
    <row r="635" spans="1:26" ht="20.25" customHeight="1" x14ac:dyDescent="0.75">
      <c r="A635" s="473"/>
      <c r="B635" s="473"/>
      <c r="C635" s="473"/>
      <c r="D635" s="473"/>
      <c r="E635" s="473"/>
      <c r="F635" s="473"/>
      <c r="G635" s="473"/>
      <c r="H635" s="473"/>
      <c r="I635" s="473"/>
      <c r="J635" s="622"/>
      <c r="K635" s="473"/>
      <c r="L635" s="473"/>
      <c r="M635" s="473"/>
      <c r="N635" s="473"/>
      <c r="O635" s="473"/>
      <c r="P635" s="473"/>
      <c r="Q635" s="473"/>
      <c r="R635" s="473"/>
      <c r="S635" s="473"/>
      <c r="T635" s="473"/>
      <c r="U635" s="473"/>
      <c r="V635" s="473"/>
      <c r="W635" s="473"/>
      <c r="X635" s="473"/>
      <c r="Y635" s="473"/>
      <c r="Z635" s="473"/>
    </row>
    <row r="636" spans="1:26" ht="20.25" customHeight="1" x14ac:dyDescent="0.75">
      <c r="A636" s="473"/>
      <c r="B636" s="473"/>
      <c r="C636" s="473"/>
      <c r="D636" s="473"/>
      <c r="E636" s="473"/>
      <c r="F636" s="473"/>
      <c r="G636" s="473"/>
      <c r="H636" s="473"/>
      <c r="I636" s="473"/>
      <c r="J636" s="622"/>
      <c r="K636" s="473"/>
      <c r="L636" s="473"/>
      <c r="M636" s="473"/>
      <c r="N636" s="473"/>
      <c r="O636" s="473"/>
      <c r="P636" s="473"/>
      <c r="Q636" s="473"/>
      <c r="R636" s="473"/>
      <c r="S636" s="473"/>
      <c r="T636" s="473"/>
      <c r="U636" s="473"/>
      <c r="V636" s="473"/>
      <c r="W636" s="473"/>
      <c r="X636" s="473"/>
      <c r="Y636" s="473"/>
      <c r="Z636" s="473"/>
    </row>
    <row r="637" spans="1:26" ht="20.25" customHeight="1" x14ac:dyDescent="0.75">
      <c r="A637" s="473"/>
      <c r="B637" s="473"/>
      <c r="C637" s="473"/>
      <c r="D637" s="473"/>
      <c r="E637" s="473"/>
      <c r="F637" s="473"/>
      <c r="G637" s="473"/>
      <c r="H637" s="473"/>
      <c r="I637" s="473"/>
      <c r="J637" s="622"/>
      <c r="K637" s="473"/>
      <c r="L637" s="473"/>
      <c r="M637" s="473"/>
      <c r="N637" s="473"/>
      <c r="O637" s="473"/>
      <c r="P637" s="473"/>
      <c r="Q637" s="473"/>
      <c r="R637" s="473"/>
      <c r="S637" s="473"/>
      <c r="T637" s="473"/>
      <c r="U637" s="473"/>
      <c r="V637" s="473"/>
      <c r="W637" s="473"/>
      <c r="X637" s="473"/>
      <c r="Y637" s="473"/>
      <c r="Z637" s="473"/>
    </row>
    <row r="638" spans="1:26" ht="20.25" customHeight="1" x14ac:dyDescent="0.75">
      <c r="A638" s="473"/>
      <c r="B638" s="473"/>
      <c r="C638" s="473"/>
      <c r="D638" s="473"/>
      <c r="E638" s="473"/>
      <c r="F638" s="473"/>
      <c r="G638" s="473"/>
      <c r="H638" s="473"/>
      <c r="I638" s="473"/>
      <c r="J638" s="622"/>
      <c r="K638" s="473"/>
      <c r="L638" s="473"/>
      <c r="M638" s="473"/>
      <c r="N638" s="473"/>
      <c r="O638" s="473"/>
      <c r="P638" s="473"/>
      <c r="Q638" s="473"/>
      <c r="R638" s="473"/>
      <c r="S638" s="473"/>
      <c r="T638" s="473"/>
      <c r="U638" s="473"/>
      <c r="V638" s="473"/>
      <c r="W638" s="473"/>
      <c r="X638" s="473"/>
      <c r="Y638" s="473"/>
      <c r="Z638" s="473"/>
    </row>
    <row r="639" spans="1:26" ht="20.25" customHeight="1" x14ac:dyDescent="0.75">
      <c r="A639" s="473"/>
      <c r="B639" s="473"/>
      <c r="C639" s="473"/>
      <c r="D639" s="473"/>
      <c r="E639" s="473"/>
      <c r="F639" s="473"/>
      <c r="G639" s="473"/>
      <c r="H639" s="473"/>
      <c r="I639" s="473"/>
      <c r="J639" s="622"/>
      <c r="K639" s="473"/>
      <c r="L639" s="473"/>
      <c r="M639" s="473"/>
      <c r="N639" s="473"/>
      <c r="O639" s="473"/>
      <c r="P639" s="473"/>
      <c r="Q639" s="473"/>
      <c r="R639" s="473"/>
      <c r="S639" s="473"/>
      <c r="T639" s="473"/>
      <c r="U639" s="473"/>
      <c r="V639" s="473"/>
      <c r="W639" s="473"/>
      <c r="X639" s="473"/>
      <c r="Y639" s="473"/>
      <c r="Z639" s="473"/>
    </row>
    <row r="640" spans="1:26" ht="20.25" customHeight="1" x14ac:dyDescent="0.75">
      <c r="A640" s="473"/>
      <c r="B640" s="473"/>
      <c r="C640" s="473"/>
      <c r="D640" s="473"/>
      <c r="E640" s="473"/>
      <c r="F640" s="473"/>
      <c r="G640" s="473"/>
      <c r="H640" s="473"/>
      <c r="I640" s="473"/>
      <c r="J640" s="622"/>
      <c r="K640" s="473"/>
      <c r="L640" s="473"/>
      <c r="M640" s="473"/>
      <c r="N640" s="473"/>
      <c r="O640" s="473"/>
      <c r="P640" s="473"/>
      <c r="Q640" s="473"/>
      <c r="R640" s="473"/>
      <c r="S640" s="473"/>
      <c r="T640" s="473"/>
      <c r="U640" s="473"/>
      <c r="V640" s="473"/>
      <c r="W640" s="473"/>
      <c r="X640" s="473"/>
      <c r="Y640" s="473"/>
      <c r="Z640" s="473"/>
    </row>
    <row r="641" spans="1:26" ht="20.25" customHeight="1" x14ac:dyDescent="0.75">
      <c r="A641" s="473"/>
      <c r="B641" s="473"/>
      <c r="C641" s="473"/>
      <c r="D641" s="473"/>
      <c r="E641" s="473"/>
      <c r="F641" s="473"/>
      <c r="G641" s="473"/>
      <c r="H641" s="473"/>
      <c r="I641" s="473"/>
      <c r="J641" s="622"/>
      <c r="K641" s="473"/>
      <c r="L641" s="473"/>
      <c r="M641" s="473"/>
      <c r="N641" s="473"/>
      <c r="O641" s="473"/>
      <c r="P641" s="473"/>
      <c r="Q641" s="473"/>
      <c r="R641" s="473"/>
      <c r="S641" s="473"/>
      <c r="T641" s="473"/>
      <c r="U641" s="473"/>
      <c r="V641" s="473"/>
      <c r="W641" s="473"/>
      <c r="X641" s="473"/>
      <c r="Y641" s="473"/>
      <c r="Z641" s="473"/>
    </row>
    <row r="642" spans="1:26" ht="20.25" customHeight="1" x14ac:dyDescent="0.75">
      <c r="A642" s="473"/>
      <c r="B642" s="473"/>
      <c r="C642" s="473"/>
      <c r="D642" s="473"/>
      <c r="E642" s="473"/>
      <c r="F642" s="473"/>
      <c r="G642" s="473"/>
      <c r="H642" s="473"/>
      <c r="I642" s="473"/>
      <c r="J642" s="622"/>
      <c r="K642" s="473"/>
      <c r="L642" s="473"/>
      <c r="M642" s="473"/>
      <c r="N642" s="473"/>
      <c r="O642" s="473"/>
      <c r="P642" s="473"/>
      <c r="Q642" s="473"/>
      <c r="R642" s="473"/>
      <c r="S642" s="473"/>
      <c r="T642" s="473"/>
      <c r="U642" s="473"/>
      <c r="V642" s="473"/>
      <c r="W642" s="473"/>
      <c r="X642" s="473"/>
      <c r="Y642" s="473"/>
      <c r="Z642" s="473"/>
    </row>
    <row r="643" spans="1:26" ht="20.25" customHeight="1" x14ac:dyDescent="0.75">
      <c r="A643" s="473"/>
      <c r="B643" s="473"/>
      <c r="C643" s="473"/>
      <c r="D643" s="473"/>
      <c r="E643" s="473"/>
      <c r="F643" s="473"/>
      <c r="G643" s="473"/>
      <c r="H643" s="473"/>
      <c r="I643" s="473"/>
      <c r="J643" s="622"/>
      <c r="K643" s="473"/>
      <c r="L643" s="473"/>
      <c r="M643" s="473"/>
      <c r="N643" s="473"/>
      <c r="O643" s="473"/>
      <c r="P643" s="473"/>
      <c r="Q643" s="473"/>
      <c r="R643" s="473"/>
      <c r="S643" s="473"/>
      <c r="T643" s="473"/>
      <c r="U643" s="473"/>
      <c r="V643" s="473"/>
      <c r="W643" s="473"/>
      <c r="X643" s="473"/>
      <c r="Y643" s="473"/>
      <c r="Z643" s="473"/>
    </row>
    <row r="644" spans="1:26" ht="20.25" customHeight="1" x14ac:dyDescent="0.75">
      <c r="A644" s="473"/>
      <c r="B644" s="473"/>
      <c r="C644" s="473"/>
      <c r="D644" s="473"/>
      <c r="E644" s="473"/>
      <c r="F644" s="473"/>
      <c r="G644" s="473"/>
      <c r="H644" s="473"/>
      <c r="I644" s="473"/>
      <c r="J644" s="622"/>
      <c r="K644" s="473"/>
      <c r="L644" s="473"/>
      <c r="M644" s="473"/>
      <c r="N644" s="473"/>
      <c r="O644" s="473"/>
      <c r="P644" s="473"/>
      <c r="Q644" s="473"/>
      <c r="R644" s="473"/>
      <c r="S644" s="473"/>
      <c r="T644" s="473"/>
      <c r="U644" s="473"/>
      <c r="V644" s="473"/>
      <c r="W644" s="473"/>
      <c r="X644" s="473"/>
      <c r="Y644" s="473"/>
      <c r="Z644" s="473"/>
    </row>
    <row r="645" spans="1:26" ht="20.25" customHeight="1" x14ac:dyDescent="0.75">
      <c r="A645" s="473"/>
      <c r="B645" s="473"/>
      <c r="C645" s="473"/>
      <c r="D645" s="473"/>
      <c r="E645" s="473"/>
      <c r="F645" s="473"/>
      <c r="G645" s="473"/>
      <c r="H645" s="473"/>
      <c r="I645" s="473"/>
      <c r="J645" s="622"/>
      <c r="K645" s="473"/>
      <c r="L645" s="473"/>
      <c r="M645" s="473"/>
      <c r="N645" s="473"/>
      <c r="O645" s="473"/>
      <c r="P645" s="473"/>
      <c r="Q645" s="473"/>
      <c r="R645" s="473"/>
      <c r="S645" s="473"/>
      <c r="T645" s="473"/>
      <c r="U645" s="473"/>
      <c r="V645" s="473"/>
      <c r="W645" s="473"/>
      <c r="X645" s="473"/>
      <c r="Y645" s="473"/>
      <c r="Z645" s="473"/>
    </row>
    <row r="646" spans="1:26" ht="20.25" customHeight="1" x14ac:dyDescent="0.75">
      <c r="A646" s="473"/>
      <c r="B646" s="473"/>
      <c r="C646" s="473"/>
      <c r="D646" s="473"/>
      <c r="E646" s="473"/>
      <c r="F646" s="473"/>
      <c r="G646" s="473"/>
      <c r="H646" s="473"/>
      <c r="I646" s="473"/>
      <c r="J646" s="622"/>
      <c r="K646" s="473"/>
      <c r="L646" s="473"/>
      <c r="M646" s="473"/>
      <c r="N646" s="473"/>
      <c r="O646" s="473"/>
      <c r="P646" s="473"/>
      <c r="Q646" s="473"/>
      <c r="R646" s="473"/>
      <c r="S646" s="473"/>
      <c r="T646" s="473"/>
      <c r="U646" s="473"/>
      <c r="V646" s="473"/>
      <c r="W646" s="473"/>
      <c r="X646" s="473"/>
      <c r="Y646" s="473"/>
      <c r="Z646" s="473"/>
    </row>
    <row r="647" spans="1:26" ht="20.25" customHeight="1" x14ac:dyDescent="0.75">
      <c r="A647" s="473"/>
      <c r="B647" s="473"/>
      <c r="C647" s="473"/>
      <c r="D647" s="473"/>
      <c r="E647" s="473"/>
      <c r="F647" s="473"/>
      <c r="G647" s="473"/>
      <c r="H647" s="473"/>
      <c r="I647" s="473"/>
      <c r="J647" s="622"/>
      <c r="K647" s="473"/>
      <c r="L647" s="473"/>
      <c r="M647" s="473"/>
      <c r="N647" s="473"/>
      <c r="O647" s="473"/>
      <c r="P647" s="473"/>
      <c r="Q647" s="473"/>
      <c r="R647" s="473"/>
      <c r="S647" s="473"/>
      <c r="T647" s="473"/>
      <c r="U647" s="473"/>
      <c r="V647" s="473"/>
      <c r="W647" s="473"/>
      <c r="X647" s="473"/>
      <c r="Y647" s="473"/>
      <c r="Z647" s="473"/>
    </row>
    <row r="648" spans="1:26" ht="20.25" customHeight="1" x14ac:dyDescent="0.75">
      <c r="A648" s="473"/>
      <c r="B648" s="473"/>
      <c r="C648" s="473"/>
      <c r="D648" s="473"/>
      <c r="E648" s="473"/>
      <c r="F648" s="473"/>
      <c r="G648" s="473"/>
      <c r="H648" s="473"/>
      <c r="I648" s="473"/>
      <c r="J648" s="622"/>
      <c r="K648" s="473"/>
      <c r="L648" s="473"/>
      <c r="M648" s="473"/>
      <c r="N648" s="473"/>
      <c r="O648" s="473"/>
      <c r="P648" s="473"/>
      <c r="Q648" s="473"/>
      <c r="R648" s="473"/>
      <c r="S648" s="473"/>
      <c r="T648" s="473"/>
      <c r="U648" s="473"/>
      <c r="V648" s="473"/>
      <c r="W648" s="473"/>
      <c r="X648" s="473"/>
      <c r="Y648" s="473"/>
      <c r="Z648" s="473"/>
    </row>
    <row r="649" spans="1:26" ht="20.25" customHeight="1" x14ac:dyDescent="0.75">
      <c r="A649" s="473"/>
      <c r="B649" s="473"/>
      <c r="C649" s="473"/>
      <c r="D649" s="473"/>
      <c r="E649" s="473"/>
      <c r="F649" s="473"/>
      <c r="G649" s="473"/>
      <c r="H649" s="473"/>
      <c r="I649" s="473"/>
      <c r="J649" s="622"/>
      <c r="K649" s="473"/>
      <c r="L649" s="473"/>
      <c r="M649" s="473"/>
      <c r="N649" s="473"/>
      <c r="O649" s="473"/>
      <c r="P649" s="473"/>
      <c r="Q649" s="473"/>
      <c r="R649" s="473"/>
      <c r="S649" s="473"/>
      <c r="T649" s="473"/>
      <c r="U649" s="473"/>
      <c r="V649" s="473"/>
      <c r="W649" s="473"/>
      <c r="X649" s="473"/>
      <c r="Y649" s="473"/>
      <c r="Z649" s="473"/>
    </row>
    <row r="650" spans="1:26" ht="20.25" customHeight="1" x14ac:dyDescent="0.75">
      <c r="A650" s="473"/>
      <c r="B650" s="473"/>
      <c r="C650" s="473"/>
      <c r="D650" s="473"/>
      <c r="E650" s="473"/>
      <c r="F650" s="473"/>
      <c r="G650" s="473"/>
      <c r="H650" s="473"/>
      <c r="I650" s="473"/>
      <c r="J650" s="622"/>
      <c r="K650" s="473"/>
      <c r="L650" s="473"/>
      <c r="M650" s="473"/>
      <c r="N650" s="473"/>
      <c r="O650" s="473"/>
      <c r="P650" s="473"/>
      <c r="Q650" s="473"/>
      <c r="R650" s="473"/>
      <c r="S650" s="473"/>
      <c r="T650" s="473"/>
      <c r="U650" s="473"/>
      <c r="V650" s="473"/>
      <c r="W650" s="473"/>
      <c r="X650" s="473"/>
      <c r="Y650" s="473"/>
      <c r="Z650" s="473"/>
    </row>
    <row r="651" spans="1:26" ht="20.25" customHeight="1" x14ac:dyDescent="0.75">
      <c r="A651" s="473"/>
      <c r="B651" s="473"/>
      <c r="C651" s="473"/>
      <c r="D651" s="473"/>
      <c r="E651" s="473"/>
      <c r="F651" s="473"/>
      <c r="G651" s="473"/>
      <c r="H651" s="473"/>
      <c r="I651" s="473"/>
      <c r="J651" s="622"/>
      <c r="K651" s="473"/>
      <c r="L651" s="473"/>
      <c r="M651" s="473"/>
      <c r="N651" s="473"/>
      <c r="O651" s="473"/>
      <c r="P651" s="473"/>
      <c r="Q651" s="473"/>
      <c r="R651" s="473"/>
      <c r="S651" s="473"/>
      <c r="T651" s="473"/>
      <c r="U651" s="473"/>
      <c r="V651" s="473"/>
      <c r="W651" s="473"/>
      <c r="X651" s="473"/>
      <c r="Y651" s="473"/>
      <c r="Z651" s="473"/>
    </row>
    <row r="652" spans="1:26" ht="20.25" customHeight="1" x14ac:dyDescent="0.75">
      <c r="A652" s="473"/>
      <c r="B652" s="473"/>
      <c r="C652" s="473"/>
      <c r="D652" s="473"/>
      <c r="E652" s="473"/>
      <c r="F652" s="473"/>
      <c r="G652" s="473"/>
      <c r="H652" s="473"/>
      <c r="I652" s="473"/>
      <c r="J652" s="622"/>
      <c r="K652" s="473"/>
      <c r="L652" s="473"/>
      <c r="M652" s="473"/>
      <c r="N652" s="473"/>
      <c r="O652" s="473"/>
      <c r="P652" s="473"/>
      <c r="Q652" s="473"/>
      <c r="R652" s="473"/>
      <c r="S652" s="473"/>
      <c r="T652" s="473"/>
      <c r="U652" s="473"/>
      <c r="V652" s="473"/>
      <c r="W652" s="473"/>
      <c r="X652" s="473"/>
      <c r="Y652" s="473"/>
      <c r="Z652" s="473"/>
    </row>
    <row r="653" spans="1:26" ht="20.25" customHeight="1" x14ac:dyDescent="0.75">
      <c r="A653" s="473"/>
      <c r="B653" s="473"/>
      <c r="C653" s="473"/>
      <c r="D653" s="473"/>
      <c r="E653" s="473"/>
      <c r="F653" s="473"/>
      <c r="G653" s="473"/>
      <c r="H653" s="473"/>
      <c r="I653" s="473"/>
      <c r="J653" s="622"/>
      <c r="K653" s="473"/>
      <c r="L653" s="473"/>
      <c r="M653" s="473"/>
      <c r="N653" s="473"/>
      <c r="O653" s="473"/>
      <c r="P653" s="473"/>
      <c r="Q653" s="473"/>
      <c r="R653" s="473"/>
      <c r="S653" s="473"/>
      <c r="T653" s="473"/>
      <c r="U653" s="473"/>
      <c r="V653" s="473"/>
      <c r="W653" s="473"/>
      <c r="X653" s="473"/>
      <c r="Y653" s="473"/>
      <c r="Z653" s="473"/>
    </row>
    <row r="654" spans="1:26" ht="20.25" customHeight="1" x14ac:dyDescent="0.75">
      <c r="A654" s="473"/>
      <c r="B654" s="473"/>
      <c r="C654" s="473"/>
      <c r="D654" s="473"/>
      <c r="E654" s="473"/>
      <c r="F654" s="473"/>
      <c r="G654" s="473"/>
      <c r="H654" s="473"/>
      <c r="I654" s="473"/>
      <c r="J654" s="622"/>
      <c r="K654" s="473"/>
      <c r="L654" s="473"/>
      <c r="M654" s="473"/>
      <c r="N654" s="473"/>
      <c r="O654" s="473"/>
      <c r="P654" s="473"/>
      <c r="Q654" s="473"/>
      <c r="R654" s="473"/>
      <c r="S654" s="473"/>
      <c r="T654" s="473"/>
      <c r="U654" s="473"/>
      <c r="V654" s="473"/>
      <c r="W654" s="473"/>
      <c r="X654" s="473"/>
      <c r="Y654" s="473"/>
      <c r="Z654" s="473"/>
    </row>
    <row r="655" spans="1:26" ht="20.25" customHeight="1" x14ac:dyDescent="0.75">
      <c r="A655" s="473"/>
      <c r="B655" s="473"/>
      <c r="C655" s="473"/>
      <c r="D655" s="473"/>
      <c r="E655" s="473"/>
      <c r="F655" s="473"/>
      <c r="G655" s="473"/>
      <c r="H655" s="473"/>
      <c r="I655" s="473"/>
      <c r="J655" s="622"/>
      <c r="K655" s="473"/>
      <c r="L655" s="473"/>
      <c r="M655" s="473"/>
      <c r="N655" s="473"/>
      <c r="O655" s="473"/>
      <c r="P655" s="473"/>
      <c r="Q655" s="473"/>
      <c r="R655" s="473"/>
      <c r="S655" s="473"/>
      <c r="T655" s="473"/>
      <c r="U655" s="473"/>
      <c r="V655" s="473"/>
      <c r="W655" s="473"/>
      <c r="X655" s="473"/>
      <c r="Y655" s="473"/>
      <c r="Z655" s="473"/>
    </row>
    <row r="656" spans="1:26" ht="20.25" customHeight="1" x14ac:dyDescent="0.75">
      <c r="A656" s="473"/>
      <c r="B656" s="473"/>
      <c r="C656" s="473"/>
      <c r="D656" s="473"/>
      <c r="E656" s="473"/>
      <c r="F656" s="473"/>
      <c r="G656" s="473"/>
      <c r="H656" s="473"/>
      <c r="I656" s="473"/>
      <c r="J656" s="622"/>
      <c r="K656" s="473"/>
      <c r="L656" s="473"/>
      <c r="M656" s="473"/>
      <c r="N656" s="473"/>
      <c r="O656" s="473"/>
      <c r="P656" s="473"/>
      <c r="Q656" s="473"/>
      <c r="R656" s="473"/>
      <c r="S656" s="473"/>
      <c r="T656" s="473"/>
      <c r="U656" s="473"/>
      <c r="V656" s="473"/>
      <c r="W656" s="473"/>
      <c r="X656" s="473"/>
      <c r="Y656" s="473"/>
      <c r="Z656" s="473"/>
    </row>
    <row r="657" spans="1:26" ht="20.25" customHeight="1" x14ac:dyDescent="0.75">
      <c r="A657" s="473"/>
      <c r="B657" s="473"/>
      <c r="C657" s="473"/>
      <c r="D657" s="473"/>
      <c r="E657" s="473"/>
      <c r="F657" s="473"/>
      <c r="G657" s="473"/>
      <c r="H657" s="473"/>
      <c r="I657" s="473"/>
      <c r="J657" s="622"/>
      <c r="K657" s="473"/>
      <c r="L657" s="473"/>
      <c r="M657" s="473"/>
      <c r="N657" s="473"/>
      <c r="O657" s="473"/>
      <c r="P657" s="473"/>
      <c r="Q657" s="473"/>
      <c r="R657" s="473"/>
      <c r="S657" s="473"/>
      <c r="T657" s="473"/>
      <c r="U657" s="473"/>
      <c r="V657" s="473"/>
      <c r="W657" s="473"/>
      <c r="X657" s="473"/>
      <c r="Y657" s="473"/>
      <c r="Z657" s="473"/>
    </row>
    <row r="658" spans="1:26" ht="20.25" customHeight="1" x14ac:dyDescent="0.75">
      <c r="A658" s="473"/>
      <c r="B658" s="473"/>
      <c r="C658" s="473"/>
      <c r="D658" s="473"/>
      <c r="E658" s="473"/>
      <c r="F658" s="473"/>
      <c r="G658" s="473"/>
      <c r="H658" s="473"/>
      <c r="I658" s="473"/>
      <c r="J658" s="622"/>
      <c r="K658" s="473"/>
      <c r="L658" s="473"/>
      <c r="M658" s="473"/>
      <c r="N658" s="473"/>
      <c r="O658" s="473"/>
      <c r="P658" s="473"/>
      <c r="Q658" s="473"/>
      <c r="R658" s="473"/>
      <c r="S658" s="473"/>
      <c r="T658" s="473"/>
      <c r="U658" s="473"/>
      <c r="V658" s="473"/>
      <c r="W658" s="473"/>
      <c r="X658" s="473"/>
      <c r="Y658" s="473"/>
      <c r="Z658" s="473"/>
    </row>
    <row r="659" spans="1:26" ht="20.25" customHeight="1" x14ac:dyDescent="0.75">
      <c r="A659" s="473"/>
      <c r="B659" s="473"/>
      <c r="C659" s="473"/>
      <c r="D659" s="473"/>
      <c r="E659" s="473"/>
      <c r="F659" s="473"/>
      <c r="G659" s="473"/>
      <c r="H659" s="473"/>
      <c r="I659" s="473"/>
      <c r="J659" s="622"/>
      <c r="K659" s="473"/>
      <c r="L659" s="473"/>
      <c r="M659" s="473"/>
      <c r="N659" s="473"/>
      <c r="O659" s="473"/>
      <c r="P659" s="473"/>
      <c r="Q659" s="473"/>
      <c r="R659" s="473"/>
      <c r="S659" s="473"/>
      <c r="T659" s="473"/>
      <c r="U659" s="473"/>
      <c r="V659" s="473"/>
      <c r="W659" s="473"/>
      <c r="X659" s="473"/>
      <c r="Y659" s="473"/>
      <c r="Z659" s="473"/>
    </row>
    <row r="660" spans="1:26" ht="20.25" customHeight="1" x14ac:dyDescent="0.75">
      <c r="A660" s="473"/>
      <c r="B660" s="473"/>
      <c r="C660" s="473"/>
      <c r="D660" s="473"/>
      <c r="E660" s="473"/>
      <c r="F660" s="473"/>
      <c r="G660" s="473"/>
      <c r="H660" s="473"/>
      <c r="I660" s="473"/>
      <c r="J660" s="622"/>
      <c r="K660" s="473"/>
      <c r="L660" s="473"/>
      <c r="M660" s="473"/>
      <c r="N660" s="473"/>
      <c r="O660" s="473"/>
      <c r="P660" s="473"/>
      <c r="Q660" s="473"/>
      <c r="R660" s="473"/>
      <c r="S660" s="473"/>
      <c r="T660" s="473"/>
      <c r="U660" s="473"/>
      <c r="V660" s="473"/>
      <c r="W660" s="473"/>
      <c r="X660" s="473"/>
      <c r="Y660" s="473"/>
      <c r="Z660" s="473"/>
    </row>
    <row r="661" spans="1:26" ht="20.25" customHeight="1" x14ac:dyDescent="0.75">
      <c r="A661" s="473"/>
      <c r="B661" s="473"/>
      <c r="C661" s="473"/>
      <c r="D661" s="473"/>
      <c r="E661" s="473"/>
      <c r="F661" s="473"/>
      <c r="G661" s="473"/>
      <c r="H661" s="473"/>
      <c r="I661" s="473"/>
      <c r="J661" s="622"/>
      <c r="K661" s="473"/>
      <c r="L661" s="473"/>
      <c r="M661" s="473"/>
      <c r="N661" s="473"/>
      <c r="O661" s="473"/>
      <c r="P661" s="473"/>
      <c r="Q661" s="473"/>
      <c r="R661" s="473"/>
      <c r="S661" s="473"/>
      <c r="T661" s="473"/>
      <c r="U661" s="473"/>
      <c r="V661" s="473"/>
      <c r="W661" s="473"/>
      <c r="X661" s="473"/>
      <c r="Y661" s="473"/>
      <c r="Z661" s="473"/>
    </row>
    <row r="662" spans="1:26" ht="20.25" customHeight="1" x14ac:dyDescent="0.75">
      <c r="A662" s="473"/>
      <c r="B662" s="473"/>
      <c r="C662" s="473"/>
      <c r="D662" s="473"/>
      <c r="E662" s="473"/>
      <c r="F662" s="473"/>
      <c r="G662" s="473"/>
      <c r="H662" s="473"/>
      <c r="I662" s="473"/>
      <c r="J662" s="622"/>
      <c r="K662" s="473"/>
      <c r="L662" s="473"/>
      <c r="M662" s="473"/>
      <c r="N662" s="473"/>
      <c r="O662" s="473"/>
      <c r="P662" s="473"/>
      <c r="Q662" s="473"/>
      <c r="R662" s="473"/>
      <c r="S662" s="473"/>
      <c r="T662" s="473"/>
      <c r="U662" s="473"/>
      <c r="V662" s="473"/>
      <c r="W662" s="473"/>
      <c r="X662" s="473"/>
      <c r="Y662" s="473"/>
      <c r="Z662" s="473"/>
    </row>
    <row r="663" spans="1:26" ht="20.25" customHeight="1" x14ac:dyDescent="0.75">
      <c r="A663" s="473"/>
      <c r="B663" s="473"/>
      <c r="C663" s="473"/>
      <c r="D663" s="473"/>
      <c r="E663" s="473"/>
      <c r="F663" s="473"/>
      <c r="G663" s="473"/>
      <c r="H663" s="473"/>
      <c r="I663" s="473"/>
      <c r="J663" s="622"/>
      <c r="K663" s="473"/>
      <c r="L663" s="473"/>
      <c r="M663" s="473"/>
      <c r="N663" s="473"/>
      <c r="O663" s="473"/>
      <c r="P663" s="473"/>
      <c r="Q663" s="473"/>
      <c r="R663" s="473"/>
      <c r="S663" s="473"/>
      <c r="T663" s="473"/>
      <c r="U663" s="473"/>
      <c r="V663" s="473"/>
      <c r="W663" s="473"/>
      <c r="X663" s="473"/>
      <c r="Y663" s="473"/>
      <c r="Z663" s="473"/>
    </row>
    <row r="664" spans="1:26" ht="20.25" customHeight="1" x14ac:dyDescent="0.75">
      <c r="A664" s="473"/>
      <c r="B664" s="473"/>
      <c r="C664" s="473"/>
      <c r="D664" s="473"/>
      <c r="E664" s="473"/>
      <c r="F664" s="473"/>
      <c r="G664" s="473"/>
      <c r="H664" s="473"/>
      <c r="I664" s="473"/>
      <c r="J664" s="622"/>
      <c r="K664" s="473"/>
      <c r="L664" s="473"/>
      <c r="M664" s="473"/>
      <c r="N664" s="473"/>
      <c r="O664" s="473"/>
      <c r="P664" s="473"/>
      <c r="Q664" s="473"/>
      <c r="R664" s="473"/>
      <c r="S664" s="473"/>
      <c r="T664" s="473"/>
      <c r="U664" s="473"/>
      <c r="V664" s="473"/>
      <c r="W664" s="473"/>
      <c r="X664" s="473"/>
      <c r="Y664" s="473"/>
      <c r="Z664" s="473"/>
    </row>
    <row r="665" spans="1:26" ht="20.25" customHeight="1" x14ac:dyDescent="0.75">
      <c r="A665" s="473"/>
      <c r="B665" s="473"/>
      <c r="C665" s="473"/>
      <c r="D665" s="473"/>
      <c r="E665" s="473"/>
      <c r="F665" s="473"/>
      <c r="G665" s="473"/>
      <c r="H665" s="473"/>
      <c r="I665" s="473"/>
      <c r="J665" s="622"/>
      <c r="K665" s="473"/>
      <c r="L665" s="473"/>
      <c r="M665" s="473"/>
      <c r="N665" s="473"/>
      <c r="O665" s="473"/>
      <c r="P665" s="473"/>
      <c r="Q665" s="473"/>
      <c r="R665" s="473"/>
      <c r="S665" s="473"/>
      <c r="T665" s="473"/>
      <c r="U665" s="473"/>
      <c r="V665" s="473"/>
      <c r="W665" s="473"/>
      <c r="X665" s="473"/>
      <c r="Y665" s="473"/>
      <c r="Z665" s="473"/>
    </row>
    <row r="666" spans="1:26" ht="20.25" customHeight="1" x14ac:dyDescent="0.75">
      <c r="A666" s="473"/>
      <c r="B666" s="473"/>
      <c r="C666" s="473"/>
      <c r="D666" s="473"/>
      <c r="E666" s="473"/>
      <c r="F666" s="473"/>
      <c r="G666" s="473"/>
      <c r="H666" s="473"/>
      <c r="I666" s="473"/>
      <c r="J666" s="622"/>
      <c r="K666" s="473"/>
      <c r="L666" s="473"/>
      <c r="M666" s="473"/>
      <c r="N666" s="473"/>
      <c r="O666" s="473"/>
      <c r="P666" s="473"/>
      <c r="Q666" s="473"/>
      <c r="R666" s="473"/>
      <c r="S666" s="473"/>
      <c r="T666" s="473"/>
      <c r="U666" s="473"/>
      <c r="V666" s="473"/>
      <c r="W666" s="473"/>
      <c r="X666" s="473"/>
      <c r="Y666" s="473"/>
      <c r="Z666" s="473"/>
    </row>
    <row r="667" spans="1:26" ht="20.25" customHeight="1" x14ac:dyDescent="0.75">
      <c r="A667" s="473"/>
      <c r="B667" s="473"/>
      <c r="C667" s="473"/>
      <c r="D667" s="473"/>
      <c r="E667" s="473"/>
      <c r="F667" s="473"/>
      <c r="G667" s="473"/>
      <c r="H667" s="473"/>
      <c r="I667" s="473"/>
      <c r="J667" s="622"/>
      <c r="K667" s="473"/>
      <c r="L667" s="473"/>
      <c r="M667" s="473"/>
      <c r="N667" s="473"/>
      <c r="O667" s="473"/>
      <c r="P667" s="473"/>
      <c r="Q667" s="473"/>
      <c r="R667" s="473"/>
      <c r="S667" s="473"/>
      <c r="T667" s="473"/>
      <c r="U667" s="473"/>
      <c r="V667" s="473"/>
      <c r="W667" s="473"/>
      <c r="X667" s="473"/>
      <c r="Y667" s="473"/>
      <c r="Z667" s="473"/>
    </row>
    <row r="668" spans="1:26" ht="20.25" customHeight="1" x14ac:dyDescent="0.75">
      <c r="A668" s="473"/>
      <c r="B668" s="473"/>
      <c r="C668" s="473"/>
      <c r="D668" s="473"/>
      <c r="E668" s="473"/>
      <c r="F668" s="473"/>
      <c r="G668" s="473"/>
      <c r="H668" s="473"/>
      <c r="I668" s="473"/>
      <c r="J668" s="622"/>
      <c r="K668" s="473"/>
      <c r="L668" s="473"/>
      <c r="M668" s="473"/>
      <c r="N668" s="473"/>
      <c r="O668" s="473"/>
      <c r="P668" s="473"/>
      <c r="Q668" s="473"/>
      <c r="R668" s="473"/>
      <c r="S668" s="473"/>
      <c r="T668" s="473"/>
      <c r="U668" s="473"/>
      <c r="V668" s="473"/>
      <c r="W668" s="473"/>
      <c r="X668" s="473"/>
      <c r="Y668" s="473"/>
      <c r="Z668" s="473"/>
    </row>
    <row r="669" spans="1:26" ht="20.25" customHeight="1" x14ac:dyDescent="0.75">
      <c r="A669" s="473"/>
      <c r="B669" s="473"/>
      <c r="C669" s="473"/>
      <c r="D669" s="473"/>
      <c r="E669" s="473"/>
      <c r="F669" s="473"/>
      <c r="G669" s="473"/>
      <c r="H669" s="473"/>
      <c r="I669" s="473"/>
      <c r="J669" s="622"/>
      <c r="K669" s="473"/>
      <c r="L669" s="473"/>
      <c r="M669" s="473"/>
      <c r="N669" s="473"/>
      <c r="O669" s="473"/>
      <c r="P669" s="473"/>
      <c r="Q669" s="473"/>
      <c r="R669" s="473"/>
      <c r="S669" s="473"/>
      <c r="T669" s="473"/>
      <c r="U669" s="473"/>
      <c r="V669" s="473"/>
      <c r="W669" s="473"/>
      <c r="X669" s="473"/>
      <c r="Y669" s="473"/>
      <c r="Z669" s="473"/>
    </row>
    <row r="670" spans="1:26" ht="20.25" customHeight="1" x14ac:dyDescent="0.75">
      <c r="A670" s="473"/>
      <c r="B670" s="473"/>
      <c r="C670" s="473"/>
      <c r="D670" s="473"/>
      <c r="E670" s="473"/>
      <c r="F670" s="473"/>
      <c r="G670" s="473"/>
      <c r="H670" s="473"/>
      <c r="I670" s="473"/>
      <c r="J670" s="622"/>
      <c r="K670" s="473"/>
      <c r="L670" s="473"/>
      <c r="M670" s="473"/>
      <c r="N670" s="473"/>
      <c r="O670" s="473"/>
      <c r="P670" s="473"/>
      <c r="Q670" s="473"/>
      <c r="R670" s="473"/>
      <c r="S670" s="473"/>
      <c r="T670" s="473"/>
      <c r="U670" s="473"/>
      <c r="V670" s="473"/>
      <c r="W670" s="473"/>
      <c r="X670" s="473"/>
      <c r="Y670" s="473"/>
      <c r="Z670" s="473"/>
    </row>
    <row r="671" spans="1:26" ht="20.25" customHeight="1" x14ac:dyDescent="0.75">
      <c r="A671" s="473"/>
      <c r="B671" s="473"/>
      <c r="C671" s="473"/>
      <c r="D671" s="473"/>
      <c r="E671" s="473"/>
      <c r="F671" s="473"/>
      <c r="G671" s="473"/>
      <c r="H671" s="473"/>
      <c r="I671" s="473"/>
      <c r="J671" s="622"/>
      <c r="K671" s="473"/>
      <c r="L671" s="473"/>
      <c r="M671" s="473"/>
      <c r="N671" s="473"/>
      <c r="O671" s="473"/>
      <c r="P671" s="473"/>
      <c r="Q671" s="473"/>
      <c r="R671" s="473"/>
      <c r="S671" s="473"/>
      <c r="T671" s="473"/>
      <c r="U671" s="473"/>
      <c r="V671" s="473"/>
      <c r="W671" s="473"/>
      <c r="X671" s="473"/>
      <c r="Y671" s="473"/>
      <c r="Z671" s="473"/>
    </row>
    <row r="672" spans="1:26" ht="20.25" customHeight="1" x14ac:dyDescent="0.75">
      <c r="A672" s="473"/>
      <c r="B672" s="473"/>
      <c r="C672" s="473"/>
      <c r="D672" s="473"/>
      <c r="E672" s="473"/>
      <c r="F672" s="473"/>
      <c r="G672" s="473"/>
      <c r="H672" s="473"/>
      <c r="I672" s="473"/>
      <c r="J672" s="622"/>
      <c r="K672" s="473"/>
      <c r="L672" s="473"/>
      <c r="M672" s="473"/>
      <c r="N672" s="473"/>
      <c r="O672" s="473"/>
      <c r="P672" s="473"/>
      <c r="Q672" s="473"/>
      <c r="R672" s="473"/>
      <c r="S672" s="473"/>
      <c r="T672" s="473"/>
      <c r="U672" s="473"/>
      <c r="V672" s="473"/>
      <c r="W672" s="473"/>
      <c r="X672" s="473"/>
      <c r="Y672" s="473"/>
      <c r="Z672" s="473"/>
    </row>
    <row r="673" spans="1:26" ht="20.25" customHeight="1" x14ac:dyDescent="0.75">
      <c r="A673" s="473"/>
      <c r="B673" s="473"/>
      <c r="C673" s="473"/>
      <c r="D673" s="473"/>
      <c r="E673" s="473"/>
      <c r="F673" s="473"/>
      <c r="G673" s="473"/>
      <c r="H673" s="473"/>
      <c r="I673" s="473"/>
      <c r="J673" s="622"/>
      <c r="K673" s="473"/>
      <c r="L673" s="473"/>
      <c r="M673" s="473"/>
      <c r="N673" s="473"/>
      <c r="O673" s="473"/>
      <c r="P673" s="473"/>
      <c r="Q673" s="473"/>
      <c r="R673" s="473"/>
      <c r="S673" s="473"/>
      <c r="T673" s="473"/>
      <c r="U673" s="473"/>
      <c r="V673" s="473"/>
      <c r="W673" s="473"/>
      <c r="X673" s="473"/>
      <c r="Y673" s="473"/>
      <c r="Z673" s="473"/>
    </row>
    <row r="674" spans="1:26" ht="20.25" customHeight="1" x14ac:dyDescent="0.75">
      <c r="A674" s="473"/>
      <c r="B674" s="473"/>
      <c r="C674" s="473"/>
      <c r="D674" s="473"/>
      <c r="E674" s="473"/>
      <c r="F674" s="473"/>
      <c r="G674" s="473"/>
      <c r="H674" s="473"/>
      <c r="I674" s="473"/>
      <c r="J674" s="622"/>
      <c r="K674" s="473"/>
      <c r="L674" s="473"/>
      <c r="M674" s="473"/>
      <c r="N674" s="473"/>
      <c r="O674" s="473"/>
      <c r="P674" s="473"/>
      <c r="Q674" s="473"/>
      <c r="R674" s="473"/>
      <c r="S674" s="473"/>
      <c r="T674" s="473"/>
      <c r="U674" s="473"/>
      <c r="V674" s="473"/>
      <c r="W674" s="473"/>
      <c r="X674" s="473"/>
      <c r="Y674" s="473"/>
      <c r="Z674" s="473"/>
    </row>
    <row r="675" spans="1:26" ht="20.25" customHeight="1" x14ac:dyDescent="0.75">
      <c r="A675" s="473"/>
      <c r="B675" s="473"/>
      <c r="C675" s="473"/>
      <c r="D675" s="473"/>
      <c r="E675" s="473"/>
      <c r="F675" s="473"/>
      <c r="G675" s="473"/>
      <c r="H675" s="473"/>
      <c r="I675" s="473"/>
      <c r="J675" s="622"/>
      <c r="K675" s="473"/>
      <c r="L675" s="473"/>
      <c r="M675" s="473"/>
      <c r="N675" s="473"/>
      <c r="O675" s="473"/>
      <c r="P675" s="473"/>
      <c r="Q675" s="473"/>
      <c r="R675" s="473"/>
      <c r="S675" s="473"/>
      <c r="T675" s="473"/>
      <c r="U675" s="473"/>
      <c r="V675" s="473"/>
      <c r="W675" s="473"/>
      <c r="X675" s="473"/>
      <c r="Y675" s="473"/>
      <c r="Z675" s="473"/>
    </row>
    <row r="676" spans="1:26" ht="20.25" customHeight="1" x14ac:dyDescent="0.75">
      <c r="A676" s="473"/>
      <c r="B676" s="473"/>
      <c r="C676" s="473"/>
      <c r="D676" s="473"/>
      <c r="E676" s="473"/>
      <c r="F676" s="473"/>
      <c r="G676" s="473"/>
      <c r="H676" s="473"/>
      <c r="I676" s="473"/>
      <c r="J676" s="622"/>
      <c r="K676" s="473"/>
      <c r="L676" s="473"/>
      <c r="M676" s="473"/>
      <c r="N676" s="473"/>
      <c r="O676" s="473"/>
      <c r="P676" s="473"/>
      <c r="Q676" s="473"/>
      <c r="R676" s="473"/>
      <c r="S676" s="473"/>
      <c r="T676" s="473"/>
      <c r="U676" s="473"/>
      <c r="V676" s="473"/>
      <c r="W676" s="473"/>
      <c r="X676" s="473"/>
      <c r="Y676" s="473"/>
      <c r="Z676" s="473"/>
    </row>
    <row r="677" spans="1:26" ht="20.25" customHeight="1" x14ac:dyDescent="0.75">
      <c r="A677" s="473"/>
      <c r="B677" s="473"/>
      <c r="C677" s="473"/>
      <c r="D677" s="473"/>
      <c r="E677" s="473"/>
      <c r="F677" s="473"/>
      <c r="G677" s="473"/>
      <c r="H677" s="473"/>
      <c r="I677" s="473"/>
      <c r="J677" s="622"/>
      <c r="K677" s="473"/>
      <c r="L677" s="473"/>
      <c r="M677" s="473"/>
      <c r="N677" s="473"/>
      <c r="O677" s="473"/>
      <c r="P677" s="473"/>
      <c r="Q677" s="473"/>
      <c r="R677" s="473"/>
      <c r="S677" s="473"/>
      <c r="T677" s="473"/>
      <c r="U677" s="473"/>
      <c r="V677" s="473"/>
      <c r="W677" s="473"/>
      <c r="X677" s="473"/>
      <c r="Y677" s="473"/>
      <c r="Z677" s="473"/>
    </row>
    <row r="678" spans="1:26" ht="20.25" customHeight="1" x14ac:dyDescent="0.75">
      <c r="A678" s="473"/>
      <c r="B678" s="473"/>
      <c r="C678" s="473"/>
      <c r="D678" s="473"/>
      <c r="E678" s="473"/>
      <c r="F678" s="473"/>
      <c r="G678" s="473"/>
      <c r="H678" s="473"/>
      <c r="I678" s="473"/>
      <c r="J678" s="622"/>
      <c r="K678" s="473"/>
      <c r="L678" s="473"/>
      <c r="M678" s="473"/>
      <c r="N678" s="473"/>
      <c r="O678" s="473"/>
      <c r="P678" s="473"/>
      <c r="Q678" s="473"/>
      <c r="R678" s="473"/>
      <c r="S678" s="473"/>
      <c r="T678" s="473"/>
      <c r="U678" s="473"/>
      <c r="V678" s="473"/>
      <c r="W678" s="473"/>
      <c r="X678" s="473"/>
      <c r="Y678" s="473"/>
      <c r="Z678" s="473"/>
    </row>
    <row r="679" spans="1:26" ht="20.25" customHeight="1" x14ac:dyDescent="0.75">
      <c r="A679" s="473"/>
      <c r="B679" s="473"/>
      <c r="C679" s="473"/>
      <c r="D679" s="473"/>
      <c r="E679" s="473"/>
      <c r="F679" s="473"/>
      <c r="G679" s="473"/>
      <c r="H679" s="473"/>
      <c r="I679" s="473"/>
      <c r="J679" s="622"/>
      <c r="K679" s="473"/>
      <c r="L679" s="473"/>
      <c r="M679" s="473"/>
      <c r="N679" s="473"/>
      <c r="O679" s="473"/>
      <c r="P679" s="473"/>
      <c r="Q679" s="473"/>
      <c r="R679" s="473"/>
      <c r="S679" s="473"/>
      <c r="T679" s="473"/>
      <c r="U679" s="473"/>
      <c r="V679" s="473"/>
      <c r="W679" s="473"/>
      <c r="X679" s="473"/>
      <c r="Y679" s="473"/>
      <c r="Z679" s="473"/>
    </row>
    <row r="680" spans="1:26" ht="20.25" customHeight="1" x14ac:dyDescent="0.75">
      <c r="A680" s="473"/>
      <c r="B680" s="473"/>
      <c r="C680" s="473"/>
      <c r="D680" s="473"/>
      <c r="E680" s="473"/>
      <c r="F680" s="473"/>
      <c r="G680" s="473"/>
      <c r="H680" s="473"/>
      <c r="I680" s="473"/>
      <c r="J680" s="622"/>
      <c r="K680" s="473"/>
      <c r="L680" s="473"/>
      <c r="M680" s="473"/>
      <c r="N680" s="473"/>
      <c r="O680" s="473"/>
      <c r="P680" s="473"/>
      <c r="Q680" s="473"/>
      <c r="R680" s="473"/>
      <c r="S680" s="473"/>
      <c r="T680" s="473"/>
      <c r="U680" s="473"/>
      <c r="V680" s="473"/>
      <c r="W680" s="473"/>
      <c r="X680" s="473"/>
      <c r="Y680" s="473"/>
      <c r="Z680" s="473"/>
    </row>
    <row r="681" spans="1:26" ht="20.25" customHeight="1" x14ac:dyDescent="0.75">
      <c r="A681" s="473"/>
      <c r="B681" s="473"/>
      <c r="C681" s="473"/>
      <c r="D681" s="473"/>
      <c r="E681" s="473"/>
      <c r="F681" s="473"/>
      <c r="G681" s="473"/>
      <c r="H681" s="473"/>
      <c r="I681" s="473"/>
      <c r="J681" s="622"/>
      <c r="K681" s="473"/>
      <c r="L681" s="473"/>
      <c r="M681" s="473"/>
      <c r="N681" s="473"/>
      <c r="O681" s="473"/>
      <c r="P681" s="473"/>
      <c r="Q681" s="473"/>
      <c r="R681" s="473"/>
      <c r="S681" s="473"/>
      <c r="T681" s="473"/>
      <c r="U681" s="473"/>
      <c r="V681" s="473"/>
      <c r="W681" s="473"/>
      <c r="X681" s="473"/>
      <c r="Y681" s="473"/>
      <c r="Z681" s="473"/>
    </row>
    <row r="682" spans="1:26" ht="20.25" customHeight="1" x14ac:dyDescent="0.75">
      <c r="A682" s="473"/>
      <c r="B682" s="473"/>
      <c r="C682" s="473"/>
      <c r="D682" s="473"/>
      <c r="E682" s="473"/>
      <c r="F682" s="473"/>
      <c r="G682" s="473"/>
      <c r="H682" s="473"/>
      <c r="I682" s="473"/>
      <c r="J682" s="622"/>
      <c r="K682" s="473"/>
      <c r="L682" s="473"/>
      <c r="M682" s="473"/>
      <c r="N682" s="473"/>
      <c r="O682" s="473"/>
      <c r="P682" s="473"/>
      <c r="Q682" s="473"/>
      <c r="R682" s="473"/>
      <c r="S682" s="473"/>
      <c r="T682" s="473"/>
      <c r="U682" s="473"/>
      <c r="V682" s="473"/>
      <c r="W682" s="473"/>
      <c r="X682" s="473"/>
      <c r="Y682" s="473"/>
      <c r="Z682" s="473"/>
    </row>
    <row r="683" spans="1:26" ht="20.25" customHeight="1" x14ac:dyDescent="0.75">
      <c r="A683" s="473"/>
      <c r="B683" s="473"/>
      <c r="C683" s="473"/>
      <c r="D683" s="473"/>
      <c r="E683" s="473"/>
      <c r="F683" s="473"/>
      <c r="G683" s="473"/>
      <c r="H683" s="473"/>
      <c r="I683" s="473"/>
      <c r="J683" s="622"/>
      <c r="K683" s="473"/>
      <c r="L683" s="473"/>
      <c r="M683" s="473"/>
      <c r="N683" s="473"/>
      <c r="O683" s="473"/>
      <c r="P683" s="473"/>
      <c r="Q683" s="473"/>
      <c r="R683" s="473"/>
      <c r="S683" s="473"/>
      <c r="T683" s="473"/>
      <c r="U683" s="473"/>
      <c r="V683" s="473"/>
      <c r="W683" s="473"/>
      <c r="X683" s="473"/>
      <c r="Y683" s="473"/>
      <c r="Z683" s="473"/>
    </row>
    <row r="684" spans="1:26" ht="20.25" customHeight="1" x14ac:dyDescent="0.75">
      <c r="A684" s="473"/>
      <c r="B684" s="473"/>
      <c r="C684" s="473"/>
      <c r="D684" s="473"/>
      <c r="E684" s="473"/>
      <c r="F684" s="473"/>
      <c r="G684" s="473"/>
      <c r="H684" s="473"/>
      <c r="I684" s="473"/>
      <c r="J684" s="622"/>
      <c r="K684" s="473"/>
      <c r="L684" s="473"/>
      <c r="M684" s="473"/>
      <c r="N684" s="473"/>
      <c r="O684" s="473"/>
      <c r="P684" s="473"/>
      <c r="Q684" s="473"/>
      <c r="R684" s="473"/>
      <c r="S684" s="473"/>
      <c r="T684" s="473"/>
      <c r="U684" s="473"/>
      <c r="V684" s="473"/>
      <c r="W684" s="473"/>
      <c r="X684" s="473"/>
      <c r="Y684" s="473"/>
      <c r="Z684" s="473"/>
    </row>
    <row r="685" spans="1:26" ht="20.25" customHeight="1" x14ac:dyDescent="0.75">
      <c r="A685" s="473"/>
      <c r="B685" s="473"/>
      <c r="C685" s="473"/>
      <c r="D685" s="473"/>
      <c r="E685" s="473"/>
      <c r="F685" s="473"/>
      <c r="G685" s="473"/>
      <c r="H685" s="473"/>
      <c r="I685" s="473"/>
      <c r="J685" s="622"/>
      <c r="K685" s="473"/>
      <c r="L685" s="473"/>
      <c r="M685" s="473"/>
      <c r="N685" s="473"/>
      <c r="O685" s="473"/>
      <c r="P685" s="473"/>
      <c r="Q685" s="473"/>
      <c r="R685" s="473"/>
      <c r="S685" s="473"/>
      <c r="T685" s="473"/>
      <c r="U685" s="473"/>
      <c r="V685" s="473"/>
      <c r="W685" s="473"/>
      <c r="X685" s="473"/>
      <c r="Y685" s="473"/>
      <c r="Z685" s="473"/>
    </row>
    <row r="686" spans="1:26" ht="20.25" customHeight="1" x14ac:dyDescent="0.75">
      <c r="A686" s="473"/>
      <c r="B686" s="473"/>
      <c r="C686" s="473"/>
      <c r="D686" s="473"/>
      <c r="E686" s="473"/>
      <c r="F686" s="473"/>
      <c r="G686" s="473"/>
      <c r="H686" s="473"/>
      <c r="I686" s="473"/>
      <c r="J686" s="622"/>
      <c r="K686" s="473"/>
      <c r="L686" s="473"/>
      <c r="M686" s="473"/>
      <c r="N686" s="473"/>
      <c r="O686" s="473"/>
      <c r="P686" s="473"/>
      <c r="Q686" s="473"/>
      <c r="R686" s="473"/>
      <c r="S686" s="473"/>
      <c r="T686" s="473"/>
      <c r="U686" s="473"/>
      <c r="V686" s="473"/>
      <c r="W686" s="473"/>
      <c r="X686" s="473"/>
      <c r="Y686" s="473"/>
      <c r="Z686" s="473"/>
    </row>
    <row r="687" spans="1:26" ht="20.25" customHeight="1" x14ac:dyDescent="0.75">
      <c r="A687" s="473"/>
      <c r="B687" s="473"/>
      <c r="C687" s="473"/>
      <c r="D687" s="473"/>
      <c r="E687" s="473"/>
      <c r="F687" s="473"/>
      <c r="G687" s="473"/>
      <c r="H687" s="473"/>
      <c r="I687" s="473"/>
      <c r="J687" s="622"/>
      <c r="K687" s="473"/>
      <c r="L687" s="473"/>
      <c r="M687" s="473"/>
      <c r="N687" s="473"/>
      <c r="O687" s="473"/>
      <c r="P687" s="473"/>
      <c r="Q687" s="473"/>
      <c r="R687" s="473"/>
      <c r="S687" s="473"/>
      <c r="T687" s="473"/>
      <c r="U687" s="473"/>
      <c r="V687" s="473"/>
      <c r="W687" s="473"/>
      <c r="X687" s="473"/>
      <c r="Y687" s="473"/>
      <c r="Z687" s="473"/>
    </row>
    <row r="688" spans="1:26" ht="20.25" customHeight="1" x14ac:dyDescent="0.75">
      <c r="A688" s="473"/>
      <c r="B688" s="473"/>
      <c r="C688" s="473"/>
      <c r="D688" s="473"/>
      <c r="E688" s="473"/>
      <c r="F688" s="473"/>
      <c r="G688" s="473"/>
      <c r="H688" s="473"/>
      <c r="I688" s="473"/>
      <c r="J688" s="622"/>
      <c r="K688" s="473"/>
      <c r="L688" s="473"/>
      <c r="M688" s="473"/>
      <c r="N688" s="473"/>
      <c r="O688" s="473"/>
      <c r="P688" s="473"/>
      <c r="Q688" s="473"/>
      <c r="R688" s="473"/>
      <c r="S688" s="473"/>
      <c r="T688" s="473"/>
      <c r="U688" s="473"/>
      <c r="V688" s="473"/>
      <c r="W688" s="473"/>
      <c r="X688" s="473"/>
      <c r="Y688" s="473"/>
      <c r="Z688" s="473"/>
    </row>
    <row r="689" spans="1:26" ht="20.25" customHeight="1" x14ac:dyDescent="0.75">
      <c r="A689" s="473"/>
      <c r="B689" s="473"/>
      <c r="C689" s="473"/>
      <c r="D689" s="473"/>
      <c r="E689" s="473"/>
      <c r="F689" s="473"/>
      <c r="G689" s="473"/>
      <c r="H689" s="473"/>
      <c r="I689" s="473"/>
      <c r="J689" s="622"/>
      <c r="K689" s="473"/>
      <c r="L689" s="473"/>
      <c r="M689" s="473"/>
      <c r="N689" s="473"/>
      <c r="O689" s="473"/>
      <c r="P689" s="473"/>
      <c r="Q689" s="473"/>
      <c r="R689" s="473"/>
      <c r="S689" s="473"/>
      <c r="T689" s="473"/>
      <c r="U689" s="473"/>
      <c r="V689" s="473"/>
      <c r="W689" s="473"/>
      <c r="X689" s="473"/>
      <c r="Y689" s="473"/>
      <c r="Z689" s="473"/>
    </row>
    <row r="690" spans="1:26" ht="20.25" customHeight="1" x14ac:dyDescent="0.75">
      <c r="A690" s="473"/>
      <c r="B690" s="473"/>
      <c r="C690" s="473"/>
      <c r="D690" s="473"/>
      <c r="E690" s="473"/>
      <c r="F690" s="473"/>
      <c r="G690" s="473"/>
      <c r="H690" s="473"/>
      <c r="I690" s="473"/>
      <c r="J690" s="622"/>
      <c r="K690" s="473"/>
      <c r="L690" s="473"/>
      <c r="M690" s="473"/>
      <c r="N690" s="473"/>
      <c r="O690" s="473"/>
      <c r="P690" s="473"/>
      <c r="Q690" s="473"/>
      <c r="R690" s="473"/>
      <c r="S690" s="473"/>
      <c r="T690" s="473"/>
      <c r="U690" s="473"/>
      <c r="V690" s="473"/>
      <c r="W690" s="473"/>
      <c r="X690" s="473"/>
      <c r="Y690" s="473"/>
      <c r="Z690" s="473"/>
    </row>
    <row r="691" spans="1:26" ht="20.25" customHeight="1" x14ac:dyDescent="0.75">
      <c r="A691" s="473"/>
      <c r="B691" s="473"/>
      <c r="C691" s="473"/>
      <c r="D691" s="473"/>
      <c r="E691" s="473"/>
      <c r="F691" s="473"/>
      <c r="G691" s="473"/>
      <c r="H691" s="473"/>
      <c r="I691" s="473"/>
      <c r="J691" s="622"/>
      <c r="K691" s="473"/>
      <c r="L691" s="473"/>
      <c r="M691" s="473"/>
      <c r="N691" s="473"/>
      <c r="O691" s="473"/>
      <c r="P691" s="473"/>
      <c r="Q691" s="473"/>
      <c r="R691" s="473"/>
      <c r="S691" s="473"/>
      <c r="T691" s="473"/>
      <c r="U691" s="473"/>
      <c r="V691" s="473"/>
      <c r="W691" s="473"/>
      <c r="X691" s="473"/>
      <c r="Y691" s="473"/>
      <c r="Z691" s="473"/>
    </row>
    <row r="692" spans="1:26" ht="20.25" customHeight="1" x14ac:dyDescent="0.75">
      <c r="A692" s="473"/>
      <c r="B692" s="473"/>
      <c r="C692" s="473"/>
      <c r="D692" s="473"/>
      <c r="E692" s="473"/>
      <c r="F692" s="473"/>
      <c r="G692" s="473"/>
      <c r="H692" s="473"/>
      <c r="I692" s="473"/>
      <c r="J692" s="622"/>
      <c r="K692" s="473"/>
      <c r="L692" s="473"/>
      <c r="M692" s="473"/>
      <c r="N692" s="473"/>
      <c r="O692" s="473"/>
      <c r="P692" s="473"/>
      <c r="Q692" s="473"/>
      <c r="R692" s="473"/>
      <c r="S692" s="473"/>
      <c r="T692" s="473"/>
      <c r="U692" s="473"/>
      <c r="V692" s="473"/>
      <c r="W692" s="473"/>
      <c r="X692" s="473"/>
      <c r="Y692" s="473"/>
      <c r="Z692" s="473"/>
    </row>
    <row r="693" spans="1:26" ht="20.25" customHeight="1" x14ac:dyDescent="0.75">
      <c r="A693" s="473"/>
      <c r="B693" s="473"/>
      <c r="C693" s="473"/>
      <c r="D693" s="473"/>
      <c r="E693" s="473"/>
      <c r="F693" s="473"/>
      <c r="G693" s="473"/>
      <c r="H693" s="473"/>
      <c r="I693" s="473"/>
      <c r="J693" s="622"/>
      <c r="K693" s="473"/>
      <c r="L693" s="473"/>
      <c r="M693" s="473"/>
      <c r="N693" s="473"/>
      <c r="O693" s="473"/>
      <c r="P693" s="473"/>
      <c r="Q693" s="473"/>
      <c r="R693" s="473"/>
      <c r="S693" s="473"/>
      <c r="T693" s="473"/>
      <c r="U693" s="473"/>
      <c r="V693" s="473"/>
      <c r="W693" s="473"/>
      <c r="X693" s="473"/>
      <c r="Y693" s="473"/>
      <c r="Z693" s="473"/>
    </row>
    <row r="694" spans="1:26" ht="20.25" customHeight="1" x14ac:dyDescent="0.75">
      <c r="A694" s="473"/>
      <c r="B694" s="473"/>
      <c r="C694" s="473"/>
      <c r="D694" s="473"/>
      <c r="E694" s="473"/>
      <c r="F694" s="473"/>
      <c r="G694" s="473"/>
      <c r="H694" s="473"/>
      <c r="I694" s="473"/>
      <c r="J694" s="622"/>
      <c r="K694" s="473"/>
      <c r="L694" s="473"/>
      <c r="M694" s="473"/>
      <c r="N694" s="473"/>
      <c r="O694" s="473"/>
      <c r="P694" s="473"/>
      <c r="Q694" s="473"/>
      <c r="R694" s="473"/>
      <c r="S694" s="473"/>
      <c r="T694" s="473"/>
      <c r="U694" s="473"/>
      <c r="V694" s="473"/>
      <c r="W694" s="473"/>
      <c r="X694" s="473"/>
      <c r="Y694" s="473"/>
      <c r="Z694" s="473"/>
    </row>
    <row r="695" spans="1:26" ht="20.25" customHeight="1" x14ac:dyDescent="0.75">
      <c r="A695" s="473"/>
      <c r="B695" s="473"/>
      <c r="C695" s="473"/>
      <c r="D695" s="473"/>
      <c r="E695" s="473"/>
      <c r="F695" s="473"/>
      <c r="G695" s="473"/>
      <c r="H695" s="473"/>
      <c r="I695" s="473"/>
      <c r="J695" s="622"/>
      <c r="K695" s="473"/>
      <c r="L695" s="473"/>
      <c r="M695" s="473"/>
      <c r="N695" s="473"/>
      <c r="O695" s="473"/>
      <c r="P695" s="473"/>
      <c r="Q695" s="473"/>
      <c r="R695" s="473"/>
      <c r="S695" s="473"/>
      <c r="T695" s="473"/>
      <c r="U695" s="473"/>
      <c r="V695" s="473"/>
      <c r="W695" s="473"/>
      <c r="X695" s="473"/>
      <c r="Y695" s="473"/>
      <c r="Z695" s="473"/>
    </row>
    <row r="696" spans="1:26" ht="20.25" customHeight="1" x14ac:dyDescent="0.75">
      <c r="A696" s="473"/>
      <c r="B696" s="473"/>
      <c r="C696" s="473"/>
      <c r="D696" s="473"/>
      <c r="E696" s="473"/>
      <c r="F696" s="473"/>
      <c r="G696" s="473"/>
      <c r="H696" s="473"/>
      <c r="I696" s="473"/>
      <c r="J696" s="622"/>
      <c r="K696" s="473"/>
      <c r="L696" s="473"/>
      <c r="M696" s="473"/>
      <c r="N696" s="473"/>
      <c r="O696" s="473"/>
      <c r="P696" s="473"/>
      <c r="Q696" s="473"/>
      <c r="R696" s="473"/>
      <c r="S696" s="473"/>
      <c r="T696" s="473"/>
      <c r="U696" s="473"/>
      <c r="V696" s="473"/>
      <c r="W696" s="473"/>
      <c r="X696" s="473"/>
      <c r="Y696" s="473"/>
      <c r="Z696" s="473"/>
    </row>
    <row r="697" spans="1:26" ht="20.25" customHeight="1" x14ac:dyDescent="0.75">
      <c r="A697" s="473"/>
      <c r="B697" s="473"/>
      <c r="C697" s="473"/>
      <c r="D697" s="473"/>
      <c r="E697" s="473"/>
      <c r="F697" s="473"/>
      <c r="G697" s="473"/>
      <c r="H697" s="473"/>
      <c r="I697" s="473"/>
      <c r="J697" s="622"/>
      <c r="K697" s="473"/>
      <c r="L697" s="473"/>
      <c r="M697" s="473"/>
      <c r="N697" s="473"/>
      <c r="O697" s="473"/>
      <c r="P697" s="473"/>
      <c r="Q697" s="473"/>
      <c r="R697" s="473"/>
      <c r="S697" s="473"/>
      <c r="T697" s="473"/>
      <c r="U697" s="473"/>
      <c r="V697" s="473"/>
      <c r="W697" s="473"/>
      <c r="X697" s="473"/>
      <c r="Y697" s="473"/>
      <c r="Z697" s="473"/>
    </row>
    <row r="698" spans="1:26" ht="20.25" customHeight="1" x14ac:dyDescent="0.75">
      <c r="A698" s="473"/>
      <c r="B698" s="473"/>
      <c r="C698" s="473"/>
      <c r="D698" s="473"/>
      <c r="E698" s="473"/>
      <c r="F698" s="473"/>
      <c r="G698" s="473"/>
      <c r="H698" s="473"/>
      <c r="I698" s="473"/>
      <c r="J698" s="622"/>
      <c r="K698" s="473"/>
      <c r="L698" s="473"/>
      <c r="M698" s="473"/>
      <c r="N698" s="473"/>
      <c r="O698" s="473"/>
      <c r="P698" s="473"/>
      <c r="Q698" s="473"/>
      <c r="R698" s="473"/>
      <c r="S698" s="473"/>
      <c r="T698" s="473"/>
      <c r="U698" s="473"/>
      <c r="V698" s="473"/>
      <c r="W698" s="473"/>
      <c r="X698" s="473"/>
      <c r="Y698" s="473"/>
      <c r="Z698" s="473"/>
    </row>
    <row r="699" spans="1:26" ht="20.25" customHeight="1" x14ac:dyDescent="0.75">
      <c r="A699" s="473"/>
      <c r="B699" s="473"/>
      <c r="C699" s="473"/>
      <c r="D699" s="473"/>
      <c r="E699" s="473"/>
      <c r="F699" s="473"/>
      <c r="G699" s="473"/>
      <c r="H699" s="473"/>
      <c r="I699" s="473"/>
      <c r="J699" s="622"/>
      <c r="K699" s="473"/>
      <c r="L699" s="473"/>
      <c r="M699" s="473"/>
      <c r="N699" s="473"/>
      <c r="O699" s="473"/>
      <c r="P699" s="473"/>
      <c r="Q699" s="473"/>
      <c r="R699" s="473"/>
      <c r="S699" s="473"/>
      <c r="T699" s="473"/>
      <c r="U699" s="473"/>
      <c r="V699" s="473"/>
      <c r="W699" s="473"/>
      <c r="X699" s="473"/>
      <c r="Y699" s="473"/>
      <c r="Z699" s="473"/>
    </row>
    <row r="700" spans="1:26" ht="20.25" customHeight="1" x14ac:dyDescent="0.75">
      <c r="A700" s="473"/>
      <c r="B700" s="473"/>
      <c r="C700" s="473"/>
      <c r="D700" s="473"/>
      <c r="E700" s="473"/>
      <c r="F700" s="473"/>
      <c r="G700" s="473"/>
      <c r="H700" s="473"/>
      <c r="I700" s="473"/>
      <c r="J700" s="622"/>
      <c r="K700" s="473"/>
      <c r="L700" s="473"/>
      <c r="M700" s="473"/>
      <c r="N700" s="473"/>
      <c r="O700" s="473"/>
      <c r="P700" s="473"/>
      <c r="Q700" s="473"/>
      <c r="R700" s="473"/>
      <c r="S700" s="473"/>
      <c r="T700" s="473"/>
      <c r="U700" s="473"/>
      <c r="V700" s="473"/>
      <c r="W700" s="473"/>
      <c r="X700" s="473"/>
      <c r="Y700" s="473"/>
      <c r="Z700" s="473"/>
    </row>
    <row r="701" spans="1:26" ht="20.25" customHeight="1" x14ac:dyDescent="0.75">
      <c r="A701" s="473"/>
      <c r="B701" s="473"/>
      <c r="C701" s="473"/>
      <c r="D701" s="473"/>
      <c r="E701" s="473"/>
      <c r="F701" s="473"/>
      <c r="G701" s="473"/>
      <c r="H701" s="473"/>
      <c r="I701" s="473"/>
      <c r="J701" s="622"/>
      <c r="K701" s="473"/>
      <c r="L701" s="473"/>
      <c r="M701" s="473"/>
      <c r="N701" s="473"/>
      <c r="O701" s="473"/>
      <c r="P701" s="473"/>
      <c r="Q701" s="473"/>
      <c r="R701" s="473"/>
      <c r="S701" s="473"/>
      <c r="T701" s="473"/>
      <c r="U701" s="473"/>
      <c r="V701" s="473"/>
      <c r="W701" s="473"/>
      <c r="X701" s="473"/>
      <c r="Y701" s="473"/>
      <c r="Z701" s="473"/>
    </row>
    <row r="702" spans="1:26" ht="20.25" customHeight="1" x14ac:dyDescent="0.75">
      <c r="A702" s="473"/>
      <c r="B702" s="473"/>
      <c r="C702" s="473"/>
      <c r="D702" s="473"/>
      <c r="E702" s="473"/>
      <c r="F702" s="473"/>
      <c r="G702" s="473"/>
      <c r="H702" s="473"/>
      <c r="I702" s="473"/>
      <c r="J702" s="622"/>
      <c r="K702" s="473"/>
      <c r="L702" s="473"/>
      <c r="M702" s="473"/>
      <c r="N702" s="473"/>
      <c r="O702" s="473"/>
      <c r="P702" s="473"/>
      <c r="Q702" s="473"/>
      <c r="R702" s="473"/>
      <c r="S702" s="473"/>
      <c r="T702" s="473"/>
      <c r="U702" s="473"/>
      <c r="V702" s="473"/>
      <c r="W702" s="473"/>
      <c r="X702" s="473"/>
      <c r="Y702" s="473"/>
      <c r="Z702" s="473"/>
    </row>
    <row r="703" spans="1:26" ht="20.25" customHeight="1" x14ac:dyDescent="0.75">
      <c r="A703" s="473"/>
      <c r="B703" s="473"/>
      <c r="C703" s="473"/>
      <c r="D703" s="473"/>
      <c r="E703" s="473"/>
      <c r="F703" s="473"/>
      <c r="G703" s="473"/>
      <c r="H703" s="473"/>
      <c r="I703" s="473"/>
      <c r="J703" s="622"/>
      <c r="K703" s="473"/>
      <c r="L703" s="473"/>
      <c r="M703" s="473"/>
      <c r="N703" s="473"/>
      <c r="O703" s="473"/>
      <c r="P703" s="473"/>
      <c r="Q703" s="473"/>
      <c r="R703" s="473"/>
      <c r="S703" s="473"/>
      <c r="T703" s="473"/>
      <c r="U703" s="473"/>
      <c r="V703" s="473"/>
      <c r="W703" s="473"/>
      <c r="X703" s="473"/>
      <c r="Y703" s="473"/>
      <c r="Z703" s="473"/>
    </row>
    <row r="704" spans="1:26" ht="20.25" customHeight="1" x14ac:dyDescent="0.75">
      <c r="A704" s="473"/>
      <c r="B704" s="473"/>
      <c r="C704" s="473"/>
      <c r="D704" s="473"/>
      <c r="E704" s="473"/>
      <c r="F704" s="473"/>
      <c r="G704" s="473"/>
      <c r="H704" s="473"/>
      <c r="I704" s="473"/>
      <c r="J704" s="622"/>
      <c r="K704" s="473"/>
      <c r="L704" s="473"/>
      <c r="M704" s="473"/>
      <c r="N704" s="473"/>
      <c r="O704" s="473"/>
      <c r="P704" s="473"/>
      <c r="Q704" s="473"/>
      <c r="R704" s="473"/>
      <c r="S704" s="473"/>
      <c r="T704" s="473"/>
      <c r="U704" s="473"/>
      <c r="V704" s="473"/>
      <c r="W704" s="473"/>
      <c r="X704" s="473"/>
      <c r="Y704" s="473"/>
      <c r="Z704" s="473"/>
    </row>
    <row r="705" spans="1:26" ht="20.25" customHeight="1" x14ac:dyDescent="0.75">
      <c r="A705" s="473"/>
      <c r="B705" s="473"/>
      <c r="C705" s="473"/>
      <c r="D705" s="473"/>
      <c r="E705" s="473"/>
      <c r="F705" s="473"/>
      <c r="G705" s="473"/>
      <c r="H705" s="473"/>
      <c r="I705" s="473"/>
      <c r="J705" s="622"/>
      <c r="K705" s="473"/>
      <c r="L705" s="473"/>
      <c r="M705" s="473"/>
      <c r="N705" s="473"/>
      <c r="O705" s="473"/>
      <c r="P705" s="473"/>
      <c r="Q705" s="473"/>
      <c r="R705" s="473"/>
      <c r="S705" s="473"/>
      <c r="T705" s="473"/>
      <c r="U705" s="473"/>
      <c r="V705" s="473"/>
      <c r="W705" s="473"/>
      <c r="X705" s="473"/>
      <c r="Y705" s="473"/>
      <c r="Z705" s="473"/>
    </row>
    <row r="706" spans="1:26" ht="20.25" customHeight="1" x14ac:dyDescent="0.75">
      <c r="A706" s="473"/>
      <c r="B706" s="473"/>
      <c r="C706" s="473"/>
      <c r="D706" s="473"/>
      <c r="E706" s="473"/>
      <c r="F706" s="473"/>
      <c r="G706" s="473"/>
      <c r="H706" s="473"/>
      <c r="I706" s="473"/>
      <c r="J706" s="622"/>
      <c r="K706" s="473"/>
      <c r="L706" s="473"/>
      <c r="M706" s="473"/>
      <c r="N706" s="473"/>
      <c r="O706" s="473"/>
      <c r="P706" s="473"/>
      <c r="Q706" s="473"/>
      <c r="R706" s="473"/>
      <c r="S706" s="473"/>
      <c r="T706" s="473"/>
      <c r="U706" s="473"/>
      <c r="V706" s="473"/>
      <c r="W706" s="473"/>
      <c r="X706" s="473"/>
      <c r="Y706" s="473"/>
      <c r="Z706" s="473"/>
    </row>
    <row r="707" spans="1:26" ht="20.25" customHeight="1" x14ac:dyDescent="0.75">
      <c r="A707" s="473"/>
      <c r="B707" s="473"/>
      <c r="C707" s="473"/>
      <c r="D707" s="473"/>
      <c r="E707" s="473"/>
      <c r="F707" s="473"/>
      <c r="G707" s="473"/>
      <c r="H707" s="473"/>
      <c r="I707" s="473"/>
      <c r="J707" s="622"/>
      <c r="K707" s="473"/>
      <c r="L707" s="473"/>
      <c r="M707" s="473"/>
      <c r="N707" s="473"/>
      <c r="O707" s="473"/>
      <c r="P707" s="473"/>
      <c r="Q707" s="473"/>
      <c r="R707" s="473"/>
      <c r="S707" s="473"/>
      <c r="T707" s="473"/>
      <c r="U707" s="473"/>
      <c r="V707" s="473"/>
      <c r="W707" s="473"/>
      <c r="X707" s="473"/>
      <c r="Y707" s="473"/>
      <c r="Z707" s="473"/>
    </row>
    <row r="708" spans="1:26" ht="20.25" customHeight="1" x14ac:dyDescent="0.75">
      <c r="A708" s="473"/>
      <c r="B708" s="473"/>
      <c r="C708" s="473"/>
      <c r="D708" s="473"/>
      <c r="E708" s="473"/>
      <c r="F708" s="473"/>
      <c r="G708" s="473"/>
      <c r="H708" s="473"/>
      <c r="I708" s="473"/>
      <c r="J708" s="622"/>
      <c r="K708" s="473"/>
      <c r="L708" s="473"/>
      <c r="M708" s="473"/>
      <c r="N708" s="473"/>
      <c r="O708" s="473"/>
      <c r="P708" s="473"/>
      <c r="Q708" s="473"/>
      <c r="R708" s="473"/>
      <c r="S708" s="473"/>
      <c r="T708" s="473"/>
      <c r="U708" s="473"/>
      <c r="V708" s="473"/>
      <c r="W708" s="473"/>
      <c r="X708" s="473"/>
      <c r="Y708" s="473"/>
      <c r="Z708" s="473"/>
    </row>
    <row r="709" spans="1:26" ht="20.25" customHeight="1" x14ac:dyDescent="0.75">
      <c r="A709" s="473"/>
      <c r="B709" s="473"/>
      <c r="C709" s="473"/>
      <c r="D709" s="473"/>
      <c r="E709" s="473"/>
      <c r="F709" s="473"/>
      <c r="G709" s="473"/>
      <c r="H709" s="473"/>
      <c r="I709" s="473"/>
      <c r="J709" s="622"/>
      <c r="K709" s="473"/>
      <c r="L709" s="473"/>
      <c r="M709" s="473"/>
      <c r="N709" s="473"/>
      <c r="O709" s="473"/>
      <c r="P709" s="473"/>
      <c r="Q709" s="473"/>
      <c r="R709" s="473"/>
      <c r="S709" s="473"/>
      <c r="T709" s="473"/>
      <c r="U709" s="473"/>
      <c r="V709" s="473"/>
      <c r="W709" s="473"/>
      <c r="X709" s="473"/>
      <c r="Y709" s="473"/>
      <c r="Z709" s="473"/>
    </row>
    <row r="710" spans="1:26" ht="20.25" customHeight="1" x14ac:dyDescent="0.75">
      <c r="A710" s="473"/>
      <c r="B710" s="473"/>
      <c r="C710" s="473"/>
      <c r="D710" s="473"/>
      <c r="E710" s="473"/>
      <c r="F710" s="473"/>
      <c r="G710" s="473"/>
      <c r="H710" s="473"/>
      <c r="I710" s="473"/>
      <c r="J710" s="622"/>
      <c r="K710" s="473"/>
      <c r="L710" s="473"/>
      <c r="M710" s="473"/>
      <c r="N710" s="473"/>
      <c r="O710" s="473"/>
      <c r="P710" s="473"/>
      <c r="Q710" s="473"/>
      <c r="R710" s="473"/>
      <c r="S710" s="473"/>
      <c r="T710" s="473"/>
      <c r="U710" s="473"/>
      <c r="V710" s="473"/>
      <c r="W710" s="473"/>
      <c r="X710" s="473"/>
      <c r="Y710" s="473"/>
      <c r="Z710" s="473"/>
    </row>
    <row r="711" spans="1:26" ht="20.25" customHeight="1" x14ac:dyDescent="0.75">
      <c r="A711" s="473"/>
      <c r="B711" s="473"/>
      <c r="C711" s="473"/>
      <c r="D711" s="473"/>
      <c r="E711" s="473"/>
      <c r="F711" s="473"/>
      <c r="G711" s="473"/>
      <c r="H711" s="473"/>
      <c r="I711" s="473"/>
      <c r="J711" s="622"/>
      <c r="K711" s="473"/>
      <c r="L711" s="473"/>
      <c r="M711" s="473"/>
      <c r="N711" s="473"/>
      <c r="O711" s="473"/>
      <c r="P711" s="473"/>
      <c r="Q711" s="473"/>
      <c r="R711" s="473"/>
      <c r="S711" s="473"/>
      <c r="T711" s="473"/>
      <c r="U711" s="473"/>
      <c r="V711" s="473"/>
      <c r="W711" s="473"/>
      <c r="X711" s="473"/>
      <c r="Y711" s="473"/>
      <c r="Z711" s="473"/>
    </row>
    <row r="712" spans="1:26" ht="20.25" customHeight="1" x14ac:dyDescent="0.75">
      <c r="A712" s="473"/>
      <c r="B712" s="473"/>
      <c r="C712" s="473"/>
      <c r="D712" s="473"/>
      <c r="E712" s="473"/>
      <c r="F712" s="473"/>
      <c r="G712" s="473"/>
      <c r="H712" s="473"/>
      <c r="I712" s="473"/>
      <c r="J712" s="622"/>
      <c r="K712" s="473"/>
      <c r="L712" s="473"/>
      <c r="M712" s="473"/>
      <c r="N712" s="473"/>
      <c r="O712" s="473"/>
      <c r="P712" s="473"/>
      <c r="Q712" s="473"/>
      <c r="R712" s="473"/>
      <c r="S712" s="473"/>
      <c r="T712" s="473"/>
      <c r="U712" s="473"/>
      <c r="V712" s="473"/>
      <c r="W712" s="473"/>
      <c r="X712" s="473"/>
      <c r="Y712" s="473"/>
      <c r="Z712" s="473"/>
    </row>
    <row r="713" spans="1:26" ht="20.25" customHeight="1" x14ac:dyDescent="0.75">
      <c r="A713" s="473"/>
      <c r="B713" s="473"/>
      <c r="C713" s="473"/>
      <c r="D713" s="473"/>
      <c r="E713" s="473"/>
      <c r="F713" s="473"/>
      <c r="G713" s="473"/>
      <c r="H713" s="473"/>
      <c r="I713" s="473"/>
      <c r="J713" s="622"/>
      <c r="K713" s="473"/>
      <c r="L713" s="473"/>
      <c r="M713" s="473"/>
      <c r="N713" s="473"/>
      <c r="O713" s="473"/>
      <c r="P713" s="473"/>
      <c r="Q713" s="473"/>
      <c r="R713" s="473"/>
      <c r="S713" s="473"/>
      <c r="T713" s="473"/>
      <c r="U713" s="473"/>
      <c r="V713" s="473"/>
      <c r="W713" s="473"/>
      <c r="X713" s="473"/>
      <c r="Y713" s="473"/>
      <c r="Z713" s="473"/>
    </row>
    <row r="714" spans="1:26" ht="20.25" customHeight="1" x14ac:dyDescent="0.75">
      <c r="A714" s="473"/>
      <c r="B714" s="473"/>
      <c r="C714" s="473"/>
      <c r="D714" s="473"/>
      <c r="E714" s="473"/>
      <c r="F714" s="473"/>
      <c r="G714" s="473"/>
      <c r="H714" s="473"/>
      <c r="I714" s="473"/>
      <c r="J714" s="622"/>
      <c r="K714" s="473"/>
      <c r="L714" s="473"/>
      <c r="M714" s="473"/>
      <c r="N714" s="473"/>
      <c r="O714" s="473"/>
      <c r="P714" s="473"/>
      <c r="Q714" s="473"/>
      <c r="R714" s="473"/>
      <c r="S714" s="473"/>
      <c r="T714" s="473"/>
      <c r="U714" s="473"/>
      <c r="V714" s="473"/>
      <c r="W714" s="473"/>
      <c r="X714" s="473"/>
      <c r="Y714" s="473"/>
      <c r="Z714" s="473"/>
    </row>
    <row r="715" spans="1:26" ht="20.25" customHeight="1" x14ac:dyDescent="0.75">
      <c r="A715" s="473"/>
      <c r="B715" s="473"/>
      <c r="C715" s="473"/>
      <c r="D715" s="473"/>
      <c r="E715" s="473"/>
      <c r="F715" s="473"/>
      <c r="G715" s="473"/>
      <c r="H715" s="473"/>
      <c r="I715" s="473"/>
      <c r="J715" s="622"/>
      <c r="K715" s="473"/>
      <c r="L715" s="473"/>
      <c r="M715" s="473"/>
      <c r="N715" s="473"/>
      <c r="O715" s="473"/>
      <c r="P715" s="473"/>
      <c r="Q715" s="473"/>
      <c r="R715" s="473"/>
      <c r="S715" s="473"/>
      <c r="T715" s="473"/>
      <c r="U715" s="473"/>
      <c r="V715" s="473"/>
      <c r="W715" s="473"/>
      <c r="X715" s="473"/>
      <c r="Y715" s="473"/>
      <c r="Z715" s="473"/>
    </row>
    <row r="716" spans="1:26" ht="20.25" customHeight="1" x14ac:dyDescent="0.75">
      <c r="A716" s="473"/>
      <c r="B716" s="473"/>
      <c r="C716" s="473"/>
      <c r="D716" s="473"/>
      <c r="E716" s="473"/>
      <c r="F716" s="473"/>
      <c r="G716" s="473"/>
      <c r="H716" s="473"/>
      <c r="I716" s="473"/>
      <c r="J716" s="622"/>
      <c r="K716" s="473"/>
      <c r="L716" s="473"/>
      <c r="M716" s="473"/>
      <c r="N716" s="473"/>
      <c r="O716" s="473"/>
      <c r="P716" s="473"/>
      <c r="Q716" s="473"/>
      <c r="R716" s="473"/>
      <c r="S716" s="473"/>
      <c r="T716" s="473"/>
      <c r="U716" s="473"/>
      <c r="V716" s="473"/>
      <c r="W716" s="473"/>
      <c r="X716" s="473"/>
      <c r="Y716" s="473"/>
      <c r="Z716" s="473"/>
    </row>
    <row r="717" spans="1:26" ht="20.25" customHeight="1" x14ac:dyDescent="0.75">
      <c r="A717" s="473"/>
      <c r="B717" s="473"/>
      <c r="C717" s="473"/>
      <c r="D717" s="473"/>
      <c r="E717" s="473"/>
      <c r="F717" s="473"/>
      <c r="G717" s="473"/>
      <c r="H717" s="473"/>
      <c r="I717" s="473"/>
      <c r="J717" s="622"/>
      <c r="K717" s="473"/>
      <c r="L717" s="473"/>
      <c r="M717" s="473"/>
      <c r="N717" s="473"/>
      <c r="O717" s="473"/>
      <c r="P717" s="473"/>
      <c r="Q717" s="473"/>
      <c r="R717" s="473"/>
      <c r="S717" s="473"/>
      <c r="T717" s="473"/>
      <c r="U717" s="473"/>
      <c r="V717" s="473"/>
      <c r="W717" s="473"/>
      <c r="X717" s="473"/>
      <c r="Y717" s="473"/>
      <c r="Z717" s="473"/>
    </row>
    <row r="718" spans="1:26" ht="20.25" customHeight="1" x14ac:dyDescent="0.75">
      <c r="A718" s="473"/>
      <c r="B718" s="473"/>
      <c r="C718" s="473"/>
      <c r="D718" s="473"/>
      <c r="E718" s="473"/>
      <c r="F718" s="473"/>
      <c r="G718" s="473"/>
      <c r="H718" s="473"/>
      <c r="I718" s="473"/>
      <c r="J718" s="622"/>
      <c r="K718" s="473"/>
      <c r="L718" s="473"/>
      <c r="M718" s="473"/>
      <c r="N718" s="473"/>
      <c r="O718" s="473"/>
      <c r="P718" s="473"/>
      <c r="Q718" s="473"/>
      <c r="R718" s="473"/>
      <c r="S718" s="473"/>
      <c r="T718" s="473"/>
      <c r="U718" s="473"/>
      <c r="V718" s="473"/>
      <c r="W718" s="473"/>
      <c r="X718" s="473"/>
      <c r="Y718" s="473"/>
      <c r="Z718" s="473"/>
    </row>
    <row r="719" spans="1:26" ht="20.25" customHeight="1" x14ac:dyDescent="0.75">
      <c r="A719" s="473"/>
      <c r="B719" s="473"/>
      <c r="C719" s="473"/>
      <c r="D719" s="473"/>
      <c r="E719" s="473"/>
      <c r="F719" s="473"/>
      <c r="G719" s="473"/>
      <c r="H719" s="473"/>
      <c r="I719" s="473"/>
      <c r="J719" s="622"/>
      <c r="K719" s="473"/>
      <c r="L719" s="473"/>
      <c r="M719" s="473"/>
      <c r="N719" s="473"/>
      <c r="O719" s="473"/>
      <c r="P719" s="473"/>
      <c r="Q719" s="473"/>
      <c r="R719" s="473"/>
      <c r="S719" s="473"/>
      <c r="T719" s="473"/>
      <c r="U719" s="473"/>
      <c r="V719" s="473"/>
      <c r="W719" s="473"/>
      <c r="X719" s="473"/>
      <c r="Y719" s="473"/>
      <c r="Z719" s="473"/>
    </row>
    <row r="720" spans="1:26" ht="20.25" customHeight="1" x14ac:dyDescent="0.75">
      <c r="A720" s="473"/>
      <c r="B720" s="473"/>
      <c r="C720" s="473"/>
      <c r="D720" s="473"/>
      <c r="E720" s="473"/>
      <c r="F720" s="473"/>
      <c r="G720" s="473"/>
      <c r="H720" s="473"/>
      <c r="I720" s="473"/>
      <c r="J720" s="622"/>
      <c r="K720" s="473"/>
      <c r="L720" s="473"/>
      <c r="M720" s="473"/>
      <c r="N720" s="473"/>
      <c r="O720" s="473"/>
      <c r="P720" s="473"/>
      <c r="Q720" s="473"/>
      <c r="R720" s="473"/>
      <c r="S720" s="473"/>
      <c r="T720" s="473"/>
      <c r="U720" s="473"/>
      <c r="V720" s="473"/>
      <c r="W720" s="473"/>
      <c r="X720" s="473"/>
      <c r="Y720" s="473"/>
      <c r="Z720" s="473"/>
    </row>
    <row r="721" spans="1:26" ht="20.25" customHeight="1" x14ac:dyDescent="0.75">
      <c r="A721" s="473"/>
      <c r="B721" s="473"/>
      <c r="C721" s="473"/>
      <c r="D721" s="473"/>
      <c r="E721" s="473"/>
      <c r="F721" s="473"/>
      <c r="G721" s="473"/>
      <c r="H721" s="473"/>
      <c r="I721" s="473"/>
      <c r="J721" s="622"/>
      <c r="K721" s="473"/>
      <c r="L721" s="473"/>
      <c r="M721" s="473"/>
      <c r="N721" s="473"/>
      <c r="O721" s="473"/>
      <c r="P721" s="473"/>
      <c r="Q721" s="473"/>
      <c r="R721" s="473"/>
      <c r="S721" s="473"/>
      <c r="T721" s="473"/>
      <c r="U721" s="473"/>
      <c r="V721" s="473"/>
      <c r="W721" s="473"/>
      <c r="X721" s="473"/>
      <c r="Y721" s="473"/>
      <c r="Z721" s="473"/>
    </row>
    <row r="722" spans="1:26" ht="20.25" customHeight="1" x14ac:dyDescent="0.75">
      <c r="A722" s="473"/>
      <c r="B722" s="473"/>
      <c r="C722" s="473"/>
      <c r="D722" s="473"/>
      <c r="E722" s="473"/>
      <c r="F722" s="473"/>
      <c r="G722" s="473"/>
      <c r="H722" s="473"/>
      <c r="I722" s="473"/>
      <c r="J722" s="622"/>
      <c r="K722" s="473"/>
      <c r="L722" s="473"/>
      <c r="M722" s="473"/>
      <c r="N722" s="473"/>
      <c r="O722" s="473"/>
      <c r="P722" s="473"/>
      <c r="Q722" s="473"/>
      <c r="R722" s="473"/>
      <c r="S722" s="473"/>
      <c r="T722" s="473"/>
      <c r="U722" s="473"/>
      <c r="V722" s="473"/>
      <c r="W722" s="473"/>
      <c r="X722" s="473"/>
      <c r="Y722" s="473"/>
      <c r="Z722" s="473"/>
    </row>
    <row r="723" spans="1:26" ht="20.25" customHeight="1" x14ac:dyDescent="0.75">
      <c r="A723" s="473"/>
      <c r="B723" s="473"/>
      <c r="C723" s="473"/>
      <c r="D723" s="473"/>
      <c r="E723" s="473"/>
      <c r="F723" s="473"/>
      <c r="G723" s="473"/>
      <c r="H723" s="473"/>
      <c r="I723" s="473"/>
      <c r="J723" s="622"/>
      <c r="K723" s="473"/>
      <c r="L723" s="473"/>
      <c r="M723" s="473"/>
      <c r="N723" s="473"/>
      <c r="O723" s="473"/>
      <c r="P723" s="473"/>
      <c r="Q723" s="473"/>
      <c r="R723" s="473"/>
      <c r="S723" s="473"/>
      <c r="T723" s="473"/>
      <c r="U723" s="473"/>
      <c r="V723" s="473"/>
      <c r="W723" s="473"/>
      <c r="X723" s="473"/>
      <c r="Y723" s="473"/>
      <c r="Z723" s="473"/>
    </row>
    <row r="724" spans="1:26" ht="20.25" customHeight="1" x14ac:dyDescent="0.75">
      <c r="A724" s="473"/>
      <c r="B724" s="473"/>
      <c r="C724" s="473"/>
      <c r="D724" s="473"/>
      <c r="E724" s="473"/>
      <c r="F724" s="473"/>
      <c r="G724" s="473"/>
      <c r="H724" s="473"/>
      <c r="I724" s="473"/>
      <c r="J724" s="622"/>
      <c r="K724" s="473"/>
      <c r="L724" s="473"/>
      <c r="M724" s="473"/>
      <c r="N724" s="473"/>
      <c r="O724" s="473"/>
      <c r="P724" s="473"/>
      <c r="Q724" s="473"/>
      <c r="R724" s="473"/>
      <c r="S724" s="473"/>
      <c r="T724" s="473"/>
      <c r="U724" s="473"/>
      <c r="V724" s="473"/>
      <c r="W724" s="473"/>
      <c r="X724" s="473"/>
      <c r="Y724" s="473"/>
      <c r="Z724" s="473"/>
    </row>
    <row r="725" spans="1:26" ht="20.25" customHeight="1" x14ac:dyDescent="0.75">
      <c r="A725" s="473"/>
      <c r="B725" s="473"/>
      <c r="C725" s="473"/>
      <c r="D725" s="473"/>
      <c r="E725" s="473"/>
      <c r="F725" s="473"/>
      <c r="G725" s="473"/>
      <c r="H725" s="473"/>
      <c r="I725" s="473"/>
      <c r="J725" s="622"/>
      <c r="K725" s="473"/>
      <c r="L725" s="473"/>
      <c r="M725" s="473"/>
      <c r="N725" s="473"/>
      <c r="O725" s="473"/>
      <c r="P725" s="473"/>
      <c r="Q725" s="473"/>
      <c r="R725" s="473"/>
      <c r="S725" s="473"/>
      <c r="T725" s="473"/>
      <c r="U725" s="473"/>
      <c r="V725" s="473"/>
      <c r="W725" s="473"/>
      <c r="X725" s="473"/>
      <c r="Y725" s="473"/>
      <c r="Z725" s="473"/>
    </row>
    <row r="726" spans="1:26" ht="20.25" customHeight="1" x14ac:dyDescent="0.75">
      <c r="A726" s="473"/>
      <c r="B726" s="473"/>
      <c r="C726" s="473"/>
      <c r="D726" s="473"/>
      <c r="E726" s="473"/>
      <c r="F726" s="473"/>
      <c r="G726" s="473"/>
      <c r="H726" s="473"/>
      <c r="I726" s="473"/>
      <c r="J726" s="622"/>
      <c r="K726" s="473"/>
      <c r="L726" s="473"/>
      <c r="M726" s="473"/>
      <c r="N726" s="473"/>
      <c r="O726" s="473"/>
      <c r="P726" s="473"/>
      <c r="Q726" s="473"/>
      <c r="R726" s="473"/>
      <c r="S726" s="473"/>
      <c r="T726" s="473"/>
      <c r="U726" s="473"/>
      <c r="V726" s="473"/>
      <c r="W726" s="473"/>
      <c r="X726" s="473"/>
      <c r="Y726" s="473"/>
      <c r="Z726" s="473"/>
    </row>
    <row r="727" spans="1:26" ht="20.25" customHeight="1" x14ac:dyDescent="0.75">
      <c r="A727" s="473"/>
      <c r="B727" s="473"/>
      <c r="C727" s="473"/>
      <c r="D727" s="473"/>
      <c r="E727" s="473"/>
      <c r="F727" s="473"/>
      <c r="G727" s="473"/>
      <c r="H727" s="473"/>
      <c r="I727" s="473"/>
      <c r="J727" s="622"/>
      <c r="K727" s="473"/>
      <c r="L727" s="473"/>
      <c r="M727" s="473"/>
      <c r="N727" s="473"/>
      <c r="O727" s="473"/>
      <c r="P727" s="473"/>
      <c r="Q727" s="473"/>
      <c r="R727" s="473"/>
      <c r="S727" s="473"/>
      <c r="T727" s="473"/>
      <c r="U727" s="473"/>
      <c r="V727" s="473"/>
      <c r="W727" s="473"/>
      <c r="X727" s="473"/>
      <c r="Y727" s="473"/>
      <c r="Z727" s="473"/>
    </row>
    <row r="728" spans="1:26" ht="20.25" customHeight="1" x14ac:dyDescent="0.75">
      <c r="A728" s="473"/>
      <c r="B728" s="473"/>
      <c r="C728" s="473"/>
      <c r="D728" s="473"/>
      <c r="E728" s="473"/>
      <c r="F728" s="473"/>
      <c r="G728" s="473"/>
      <c r="H728" s="473"/>
      <c r="I728" s="473"/>
      <c r="J728" s="622"/>
      <c r="K728" s="473"/>
      <c r="L728" s="473"/>
      <c r="M728" s="473"/>
      <c r="N728" s="473"/>
      <c r="O728" s="473"/>
      <c r="P728" s="473"/>
      <c r="Q728" s="473"/>
      <c r="R728" s="473"/>
      <c r="S728" s="473"/>
      <c r="T728" s="473"/>
      <c r="U728" s="473"/>
      <c r="V728" s="473"/>
      <c r="W728" s="473"/>
      <c r="X728" s="473"/>
      <c r="Y728" s="473"/>
      <c r="Z728" s="473"/>
    </row>
    <row r="729" spans="1:26" ht="20.25" customHeight="1" x14ac:dyDescent="0.75">
      <c r="A729" s="473"/>
      <c r="B729" s="473"/>
      <c r="C729" s="473"/>
      <c r="D729" s="473"/>
      <c r="E729" s="473"/>
      <c r="F729" s="473"/>
      <c r="G729" s="473"/>
      <c r="H729" s="473"/>
      <c r="I729" s="473"/>
      <c r="J729" s="622"/>
      <c r="K729" s="473"/>
      <c r="L729" s="473"/>
      <c r="M729" s="473"/>
      <c r="N729" s="473"/>
      <c r="O729" s="473"/>
      <c r="P729" s="473"/>
      <c r="Q729" s="473"/>
      <c r="R729" s="473"/>
      <c r="S729" s="473"/>
      <c r="T729" s="473"/>
      <c r="U729" s="473"/>
      <c r="V729" s="473"/>
      <c r="W729" s="473"/>
      <c r="X729" s="473"/>
      <c r="Y729" s="473"/>
      <c r="Z729" s="473"/>
    </row>
    <row r="730" spans="1:26" ht="20.25" customHeight="1" x14ac:dyDescent="0.75">
      <c r="A730" s="473"/>
      <c r="B730" s="473"/>
      <c r="C730" s="473"/>
      <c r="D730" s="473"/>
      <c r="E730" s="473"/>
      <c r="F730" s="473"/>
      <c r="G730" s="473"/>
      <c r="H730" s="473"/>
      <c r="I730" s="473"/>
      <c r="J730" s="622"/>
      <c r="K730" s="473"/>
      <c r="L730" s="473"/>
      <c r="M730" s="473"/>
      <c r="N730" s="473"/>
      <c r="O730" s="473"/>
      <c r="P730" s="473"/>
      <c r="Q730" s="473"/>
      <c r="R730" s="473"/>
      <c r="S730" s="473"/>
      <c r="T730" s="473"/>
      <c r="U730" s="473"/>
      <c r="V730" s="473"/>
      <c r="W730" s="473"/>
      <c r="X730" s="473"/>
      <c r="Y730" s="473"/>
      <c r="Z730" s="473"/>
    </row>
    <row r="731" spans="1:26" ht="20.25" customHeight="1" x14ac:dyDescent="0.75">
      <c r="A731" s="473"/>
      <c r="B731" s="473"/>
      <c r="C731" s="473"/>
      <c r="D731" s="473"/>
      <c r="E731" s="473"/>
      <c r="F731" s="473"/>
      <c r="G731" s="473"/>
      <c r="H731" s="473"/>
      <c r="I731" s="473"/>
      <c r="J731" s="622"/>
      <c r="K731" s="473"/>
      <c r="L731" s="473"/>
      <c r="M731" s="473"/>
      <c r="N731" s="473"/>
      <c r="O731" s="473"/>
      <c r="P731" s="473"/>
      <c r="Q731" s="473"/>
      <c r="R731" s="473"/>
      <c r="S731" s="473"/>
      <c r="T731" s="473"/>
      <c r="U731" s="473"/>
      <c r="V731" s="473"/>
      <c r="W731" s="473"/>
      <c r="X731" s="473"/>
      <c r="Y731" s="473"/>
      <c r="Z731" s="473"/>
    </row>
    <row r="732" spans="1:26" ht="20.25" customHeight="1" x14ac:dyDescent="0.75">
      <c r="A732" s="473"/>
      <c r="B732" s="473"/>
      <c r="C732" s="473"/>
      <c r="D732" s="473"/>
      <c r="E732" s="473"/>
      <c r="F732" s="473"/>
      <c r="G732" s="473"/>
      <c r="H732" s="473"/>
      <c r="I732" s="473"/>
      <c r="J732" s="622"/>
      <c r="K732" s="473"/>
      <c r="L732" s="473"/>
      <c r="M732" s="473"/>
      <c r="N732" s="473"/>
      <c r="O732" s="473"/>
      <c r="P732" s="473"/>
      <c r="Q732" s="473"/>
      <c r="R732" s="473"/>
      <c r="S732" s="473"/>
      <c r="T732" s="473"/>
      <c r="U732" s="473"/>
      <c r="V732" s="473"/>
      <c r="W732" s="473"/>
      <c r="X732" s="473"/>
      <c r="Y732" s="473"/>
      <c r="Z732" s="473"/>
    </row>
    <row r="733" spans="1:26" ht="20.25" customHeight="1" x14ac:dyDescent="0.75">
      <c r="A733" s="473"/>
      <c r="B733" s="473"/>
      <c r="C733" s="473"/>
      <c r="D733" s="473"/>
      <c r="E733" s="473"/>
      <c r="F733" s="473"/>
      <c r="G733" s="473"/>
      <c r="H733" s="473"/>
      <c r="I733" s="473"/>
      <c r="J733" s="622"/>
      <c r="K733" s="473"/>
      <c r="L733" s="473"/>
      <c r="M733" s="473"/>
      <c r="N733" s="473"/>
      <c r="O733" s="473"/>
      <c r="P733" s="473"/>
      <c r="Q733" s="473"/>
      <c r="R733" s="473"/>
      <c r="S733" s="473"/>
      <c r="T733" s="473"/>
      <c r="U733" s="473"/>
      <c r="V733" s="473"/>
      <c r="W733" s="473"/>
      <c r="X733" s="473"/>
      <c r="Y733" s="473"/>
      <c r="Z733" s="473"/>
    </row>
    <row r="734" spans="1:26" ht="20.25" customHeight="1" x14ac:dyDescent="0.75">
      <c r="A734" s="473"/>
      <c r="B734" s="473"/>
      <c r="C734" s="473"/>
      <c r="D734" s="473"/>
      <c r="E734" s="473"/>
      <c r="F734" s="473"/>
      <c r="G734" s="473"/>
      <c r="H734" s="473"/>
      <c r="I734" s="473"/>
      <c r="J734" s="622"/>
      <c r="K734" s="473"/>
      <c r="L734" s="473"/>
      <c r="M734" s="473"/>
      <c r="N734" s="473"/>
      <c r="O734" s="473"/>
      <c r="P734" s="473"/>
      <c r="Q734" s="473"/>
      <c r="R734" s="473"/>
      <c r="S734" s="473"/>
      <c r="T734" s="473"/>
      <c r="U734" s="473"/>
      <c r="V734" s="473"/>
      <c r="W734" s="473"/>
      <c r="X734" s="473"/>
      <c r="Y734" s="473"/>
      <c r="Z734" s="473"/>
    </row>
    <row r="735" spans="1:26" ht="20.25" customHeight="1" x14ac:dyDescent="0.75">
      <c r="A735" s="473"/>
      <c r="B735" s="473"/>
      <c r="C735" s="473"/>
      <c r="D735" s="473"/>
      <c r="E735" s="473"/>
      <c r="F735" s="473"/>
      <c r="G735" s="473"/>
      <c r="H735" s="473"/>
      <c r="I735" s="473"/>
      <c r="J735" s="622"/>
      <c r="K735" s="473"/>
      <c r="L735" s="473"/>
      <c r="M735" s="473"/>
      <c r="N735" s="473"/>
      <c r="O735" s="473"/>
      <c r="P735" s="473"/>
      <c r="Q735" s="473"/>
      <c r="R735" s="473"/>
      <c r="S735" s="473"/>
      <c r="T735" s="473"/>
      <c r="U735" s="473"/>
      <c r="V735" s="473"/>
      <c r="W735" s="473"/>
      <c r="X735" s="473"/>
      <c r="Y735" s="473"/>
      <c r="Z735" s="473"/>
    </row>
    <row r="736" spans="1:26" ht="20.25" customHeight="1" x14ac:dyDescent="0.75">
      <c r="A736" s="473"/>
      <c r="B736" s="473"/>
      <c r="C736" s="473"/>
      <c r="D736" s="473"/>
      <c r="E736" s="473"/>
      <c r="F736" s="473"/>
      <c r="G736" s="473"/>
      <c r="H736" s="473"/>
      <c r="I736" s="473"/>
      <c r="J736" s="622"/>
      <c r="K736" s="473"/>
      <c r="L736" s="473"/>
      <c r="M736" s="473"/>
      <c r="N736" s="473"/>
      <c r="O736" s="473"/>
      <c r="P736" s="473"/>
      <c r="Q736" s="473"/>
      <c r="R736" s="473"/>
      <c r="S736" s="473"/>
      <c r="T736" s="473"/>
      <c r="U736" s="473"/>
      <c r="V736" s="473"/>
      <c r="W736" s="473"/>
      <c r="X736" s="473"/>
      <c r="Y736" s="473"/>
      <c r="Z736" s="473"/>
    </row>
    <row r="737" spans="1:26" ht="20.25" customHeight="1" x14ac:dyDescent="0.75">
      <c r="A737" s="473"/>
      <c r="B737" s="473"/>
      <c r="C737" s="473"/>
      <c r="D737" s="473"/>
      <c r="E737" s="473"/>
      <c r="F737" s="473"/>
      <c r="G737" s="473"/>
      <c r="H737" s="473"/>
      <c r="I737" s="473"/>
      <c r="J737" s="622"/>
      <c r="K737" s="473"/>
      <c r="L737" s="473"/>
      <c r="M737" s="473"/>
      <c r="N737" s="473"/>
      <c r="O737" s="473"/>
      <c r="P737" s="473"/>
      <c r="Q737" s="473"/>
      <c r="R737" s="473"/>
      <c r="S737" s="473"/>
      <c r="T737" s="473"/>
      <c r="U737" s="473"/>
      <c r="V737" s="473"/>
      <c r="W737" s="473"/>
      <c r="X737" s="473"/>
      <c r="Y737" s="473"/>
      <c r="Z737" s="473"/>
    </row>
    <row r="738" spans="1:26" ht="20.25" customHeight="1" x14ac:dyDescent="0.75">
      <c r="A738" s="473"/>
      <c r="B738" s="473"/>
      <c r="C738" s="473"/>
      <c r="D738" s="473"/>
      <c r="E738" s="473"/>
      <c r="F738" s="473"/>
      <c r="G738" s="473"/>
      <c r="H738" s="473"/>
      <c r="I738" s="473"/>
      <c r="J738" s="622"/>
      <c r="K738" s="473"/>
      <c r="L738" s="473"/>
      <c r="M738" s="473"/>
      <c r="N738" s="473"/>
      <c r="O738" s="473"/>
      <c r="P738" s="473"/>
      <c r="Q738" s="473"/>
      <c r="R738" s="473"/>
      <c r="S738" s="473"/>
      <c r="T738" s="473"/>
      <c r="U738" s="473"/>
      <c r="V738" s="473"/>
      <c r="W738" s="473"/>
      <c r="X738" s="473"/>
      <c r="Y738" s="473"/>
      <c r="Z738" s="473"/>
    </row>
    <row r="739" spans="1:26" ht="20.25" customHeight="1" x14ac:dyDescent="0.75">
      <c r="A739" s="473"/>
      <c r="B739" s="473"/>
      <c r="C739" s="473"/>
      <c r="D739" s="473"/>
      <c r="E739" s="473"/>
      <c r="F739" s="473"/>
      <c r="G739" s="473"/>
      <c r="H739" s="473"/>
      <c r="I739" s="473"/>
      <c r="J739" s="622"/>
      <c r="K739" s="473"/>
      <c r="L739" s="473"/>
      <c r="M739" s="473"/>
      <c r="N739" s="473"/>
      <c r="O739" s="473"/>
      <c r="P739" s="473"/>
      <c r="Q739" s="473"/>
      <c r="R739" s="473"/>
      <c r="S739" s="473"/>
      <c r="T739" s="473"/>
      <c r="U739" s="473"/>
      <c r="V739" s="473"/>
      <c r="W739" s="473"/>
      <c r="X739" s="473"/>
      <c r="Y739" s="473"/>
      <c r="Z739" s="473"/>
    </row>
    <row r="740" spans="1:26" ht="20.25" customHeight="1" x14ac:dyDescent="0.75">
      <c r="A740" s="473"/>
      <c r="B740" s="473"/>
      <c r="C740" s="473"/>
      <c r="D740" s="473"/>
      <c r="E740" s="473"/>
      <c r="F740" s="473"/>
      <c r="G740" s="473"/>
      <c r="H740" s="473"/>
      <c r="I740" s="473"/>
      <c r="J740" s="622"/>
      <c r="K740" s="473"/>
      <c r="L740" s="473"/>
      <c r="M740" s="473"/>
      <c r="N740" s="473"/>
      <c r="O740" s="473"/>
      <c r="P740" s="473"/>
      <c r="Q740" s="473"/>
      <c r="R740" s="473"/>
      <c r="S740" s="473"/>
      <c r="T740" s="473"/>
      <c r="U740" s="473"/>
      <c r="V740" s="473"/>
      <c r="W740" s="473"/>
      <c r="X740" s="473"/>
      <c r="Y740" s="473"/>
      <c r="Z740" s="473"/>
    </row>
    <row r="741" spans="1:26" ht="20.25" customHeight="1" x14ac:dyDescent="0.75">
      <c r="A741" s="473"/>
      <c r="B741" s="473"/>
      <c r="C741" s="473"/>
      <c r="D741" s="473"/>
      <c r="E741" s="473"/>
      <c r="F741" s="473"/>
      <c r="G741" s="473"/>
      <c r="H741" s="473"/>
      <c r="I741" s="473"/>
      <c r="J741" s="622"/>
      <c r="K741" s="473"/>
      <c r="L741" s="473"/>
      <c r="M741" s="473"/>
      <c r="N741" s="473"/>
      <c r="O741" s="473"/>
      <c r="P741" s="473"/>
      <c r="Q741" s="473"/>
      <c r="R741" s="473"/>
      <c r="S741" s="473"/>
      <c r="T741" s="473"/>
      <c r="U741" s="473"/>
      <c r="V741" s="473"/>
      <c r="W741" s="473"/>
      <c r="X741" s="473"/>
      <c r="Y741" s="473"/>
      <c r="Z741" s="473"/>
    </row>
    <row r="742" spans="1:26" ht="20.25" customHeight="1" x14ac:dyDescent="0.75">
      <c r="A742" s="473"/>
      <c r="B742" s="473"/>
      <c r="C742" s="473"/>
      <c r="D742" s="473"/>
      <c r="E742" s="473"/>
      <c r="F742" s="473"/>
      <c r="G742" s="473"/>
      <c r="H742" s="473"/>
      <c r="I742" s="473"/>
      <c r="J742" s="622"/>
      <c r="K742" s="473"/>
      <c r="L742" s="473"/>
      <c r="M742" s="473"/>
      <c r="N742" s="473"/>
      <c r="O742" s="473"/>
      <c r="P742" s="473"/>
      <c r="Q742" s="473"/>
      <c r="R742" s="473"/>
      <c r="S742" s="473"/>
      <c r="T742" s="473"/>
      <c r="U742" s="473"/>
      <c r="V742" s="473"/>
      <c r="W742" s="473"/>
      <c r="X742" s="473"/>
      <c r="Y742" s="473"/>
      <c r="Z742" s="473"/>
    </row>
    <row r="743" spans="1:26" ht="20.25" customHeight="1" x14ac:dyDescent="0.75">
      <c r="A743" s="473"/>
      <c r="B743" s="473"/>
      <c r="C743" s="473"/>
      <c r="D743" s="473"/>
      <c r="E743" s="473"/>
      <c r="F743" s="473"/>
      <c r="G743" s="473"/>
      <c r="H743" s="473"/>
      <c r="I743" s="473"/>
      <c r="J743" s="622"/>
      <c r="K743" s="473"/>
      <c r="L743" s="473"/>
      <c r="M743" s="473"/>
      <c r="N743" s="473"/>
      <c r="O743" s="473"/>
      <c r="P743" s="473"/>
      <c r="Q743" s="473"/>
      <c r="R743" s="473"/>
      <c r="S743" s="473"/>
      <c r="T743" s="473"/>
      <c r="U743" s="473"/>
      <c r="V743" s="473"/>
      <c r="W743" s="473"/>
      <c r="X743" s="473"/>
      <c r="Y743" s="473"/>
      <c r="Z743" s="473"/>
    </row>
    <row r="744" spans="1:26" ht="20.25" customHeight="1" x14ac:dyDescent="0.75">
      <c r="A744" s="473"/>
      <c r="B744" s="473"/>
      <c r="C744" s="473"/>
      <c r="D744" s="473"/>
      <c r="E744" s="473"/>
      <c r="F744" s="473"/>
      <c r="G744" s="473"/>
      <c r="H744" s="473"/>
      <c r="I744" s="473"/>
      <c r="J744" s="622"/>
      <c r="K744" s="473"/>
      <c r="L744" s="473"/>
      <c r="M744" s="473"/>
      <c r="N744" s="473"/>
      <c r="O744" s="473"/>
      <c r="P744" s="473"/>
      <c r="Q744" s="473"/>
      <c r="R744" s="473"/>
      <c r="S744" s="473"/>
      <c r="T744" s="473"/>
      <c r="U744" s="473"/>
      <c r="V744" s="473"/>
      <c r="W744" s="473"/>
      <c r="X744" s="473"/>
      <c r="Y744" s="473"/>
      <c r="Z744" s="473"/>
    </row>
    <row r="745" spans="1:26" ht="20.25" customHeight="1" x14ac:dyDescent="0.75">
      <c r="A745" s="473"/>
      <c r="B745" s="473"/>
      <c r="C745" s="473"/>
      <c r="D745" s="473"/>
      <c r="E745" s="473"/>
      <c r="F745" s="473"/>
      <c r="G745" s="473"/>
      <c r="H745" s="473"/>
      <c r="I745" s="473"/>
      <c r="J745" s="622"/>
      <c r="K745" s="473"/>
      <c r="L745" s="473"/>
      <c r="M745" s="473"/>
      <c r="N745" s="473"/>
      <c r="O745" s="473"/>
      <c r="P745" s="473"/>
      <c r="Q745" s="473"/>
      <c r="R745" s="473"/>
      <c r="S745" s="473"/>
      <c r="T745" s="473"/>
      <c r="U745" s="473"/>
      <c r="V745" s="473"/>
      <c r="W745" s="473"/>
      <c r="X745" s="473"/>
      <c r="Y745" s="473"/>
      <c r="Z745" s="473"/>
    </row>
    <row r="746" spans="1:26" ht="20.25" customHeight="1" x14ac:dyDescent="0.75">
      <c r="A746" s="473"/>
      <c r="B746" s="473"/>
      <c r="C746" s="473"/>
      <c r="D746" s="473"/>
      <c r="E746" s="473"/>
      <c r="F746" s="473"/>
      <c r="G746" s="473"/>
      <c r="H746" s="473"/>
      <c r="I746" s="473"/>
      <c r="J746" s="622"/>
      <c r="K746" s="473"/>
      <c r="L746" s="473"/>
      <c r="M746" s="473"/>
      <c r="N746" s="473"/>
      <c r="O746" s="473"/>
      <c r="P746" s="473"/>
      <c r="Q746" s="473"/>
      <c r="R746" s="473"/>
      <c r="S746" s="473"/>
      <c r="T746" s="473"/>
      <c r="U746" s="473"/>
      <c r="V746" s="473"/>
      <c r="W746" s="473"/>
      <c r="X746" s="473"/>
      <c r="Y746" s="473"/>
      <c r="Z746" s="473"/>
    </row>
    <row r="747" spans="1:26" ht="20.25" customHeight="1" x14ac:dyDescent="0.75">
      <c r="A747" s="473"/>
      <c r="B747" s="473"/>
      <c r="C747" s="473"/>
      <c r="D747" s="473"/>
      <c r="E747" s="473"/>
      <c r="F747" s="473"/>
      <c r="G747" s="473"/>
      <c r="H747" s="473"/>
      <c r="I747" s="473"/>
      <c r="J747" s="622"/>
      <c r="K747" s="473"/>
      <c r="L747" s="473"/>
      <c r="M747" s="473"/>
      <c r="N747" s="473"/>
      <c r="O747" s="473"/>
      <c r="P747" s="473"/>
      <c r="Q747" s="473"/>
      <c r="R747" s="473"/>
      <c r="S747" s="473"/>
      <c r="T747" s="473"/>
      <c r="U747" s="473"/>
      <c r="V747" s="473"/>
      <c r="W747" s="473"/>
      <c r="X747" s="473"/>
      <c r="Y747" s="473"/>
      <c r="Z747" s="473"/>
    </row>
    <row r="748" spans="1:26" ht="20.25" customHeight="1" x14ac:dyDescent="0.75">
      <c r="A748" s="473"/>
      <c r="B748" s="473"/>
      <c r="C748" s="473"/>
      <c r="D748" s="473"/>
      <c r="E748" s="473"/>
      <c r="F748" s="473"/>
      <c r="G748" s="473"/>
      <c r="H748" s="473"/>
      <c r="I748" s="473"/>
      <c r="J748" s="622"/>
      <c r="K748" s="473"/>
      <c r="L748" s="473"/>
      <c r="M748" s="473"/>
      <c r="N748" s="473"/>
      <c r="O748" s="473"/>
      <c r="P748" s="473"/>
      <c r="Q748" s="473"/>
      <c r="R748" s="473"/>
      <c r="S748" s="473"/>
      <c r="T748" s="473"/>
      <c r="U748" s="473"/>
      <c r="V748" s="473"/>
      <c r="W748" s="473"/>
      <c r="X748" s="473"/>
      <c r="Y748" s="473"/>
      <c r="Z748" s="473"/>
    </row>
    <row r="749" spans="1:26" ht="20.25" customHeight="1" x14ac:dyDescent="0.75">
      <c r="A749" s="473"/>
      <c r="B749" s="473"/>
      <c r="C749" s="473"/>
      <c r="D749" s="473"/>
      <c r="E749" s="473"/>
      <c r="F749" s="473"/>
      <c r="G749" s="473"/>
      <c r="H749" s="473"/>
      <c r="I749" s="473"/>
      <c r="J749" s="622"/>
      <c r="K749" s="473"/>
      <c r="L749" s="473"/>
      <c r="M749" s="473"/>
      <c r="N749" s="473"/>
      <c r="O749" s="473"/>
      <c r="P749" s="473"/>
      <c r="Q749" s="473"/>
      <c r="R749" s="473"/>
      <c r="S749" s="473"/>
      <c r="T749" s="473"/>
      <c r="U749" s="473"/>
      <c r="V749" s="473"/>
      <c r="W749" s="473"/>
      <c r="X749" s="473"/>
      <c r="Y749" s="473"/>
      <c r="Z749" s="473"/>
    </row>
    <row r="750" spans="1:26" ht="20.25" customHeight="1" x14ac:dyDescent="0.75">
      <c r="A750" s="473"/>
      <c r="B750" s="473"/>
      <c r="C750" s="473"/>
      <c r="D750" s="473"/>
      <c r="E750" s="473"/>
      <c r="F750" s="473"/>
      <c r="G750" s="473"/>
      <c r="H750" s="473"/>
      <c r="I750" s="473"/>
      <c r="J750" s="622"/>
      <c r="K750" s="473"/>
      <c r="L750" s="473"/>
      <c r="M750" s="473"/>
      <c r="N750" s="473"/>
      <c r="O750" s="473"/>
      <c r="P750" s="473"/>
      <c r="Q750" s="473"/>
      <c r="R750" s="473"/>
      <c r="S750" s="473"/>
      <c r="T750" s="473"/>
      <c r="U750" s="473"/>
      <c r="V750" s="473"/>
      <c r="W750" s="473"/>
      <c r="X750" s="473"/>
      <c r="Y750" s="473"/>
      <c r="Z750" s="473"/>
    </row>
    <row r="751" spans="1:26" ht="20.25" customHeight="1" x14ac:dyDescent="0.75">
      <c r="A751" s="473"/>
      <c r="B751" s="473"/>
      <c r="C751" s="473"/>
      <c r="D751" s="473"/>
      <c r="E751" s="473"/>
      <c r="F751" s="473"/>
      <c r="G751" s="473"/>
      <c r="H751" s="473"/>
      <c r="I751" s="473"/>
      <c r="J751" s="622"/>
      <c r="K751" s="473"/>
      <c r="L751" s="473"/>
      <c r="M751" s="473"/>
      <c r="N751" s="473"/>
      <c r="O751" s="473"/>
      <c r="P751" s="473"/>
      <c r="Q751" s="473"/>
      <c r="R751" s="473"/>
      <c r="S751" s="473"/>
      <c r="T751" s="473"/>
      <c r="U751" s="473"/>
      <c r="V751" s="473"/>
      <c r="W751" s="473"/>
      <c r="X751" s="473"/>
      <c r="Y751" s="473"/>
      <c r="Z751" s="473"/>
    </row>
    <row r="752" spans="1:26" ht="20.25" customHeight="1" x14ac:dyDescent="0.75">
      <c r="A752" s="473"/>
      <c r="B752" s="473"/>
      <c r="C752" s="473"/>
      <c r="D752" s="473"/>
      <c r="E752" s="473"/>
      <c r="F752" s="473"/>
      <c r="G752" s="473"/>
      <c r="H752" s="473"/>
      <c r="I752" s="473"/>
      <c r="J752" s="622"/>
      <c r="K752" s="473"/>
      <c r="L752" s="473"/>
      <c r="M752" s="473"/>
      <c r="N752" s="473"/>
      <c r="O752" s="473"/>
      <c r="P752" s="473"/>
      <c r="Q752" s="473"/>
      <c r="R752" s="473"/>
      <c r="S752" s="473"/>
      <c r="T752" s="473"/>
      <c r="U752" s="473"/>
      <c r="V752" s="473"/>
      <c r="W752" s="473"/>
      <c r="X752" s="473"/>
      <c r="Y752" s="473"/>
      <c r="Z752" s="473"/>
    </row>
    <row r="753" spans="1:26" ht="20.25" customHeight="1" x14ac:dyDescent="0.75">
      <c r="A753" s="473"/>
      <c r="B753" s="473"/>
      <c r="C753" s="473"/>
      <c r="D753" s="473"/>
      <c r="E753" s="473"/>
      <c r="F753" s="473"/>
      <c r="G753" s="473"/>
      <c r="H753" s="473"/>
      <c r="I753" s="473"/>
      <c r="J753" s="622"/>
      <c r="K753" s="473"/>
      <c r="L753" s="473"/>
      <c r="M753" s="473"/>
      <c r="N753" s="473"/>
      <c r="O753" s="473"/>
      <c r="P753" s="473"/>
      <c r="Q753" s="473"/>
      <c r="R753" s="473"/>
      <c r="S753" s="473"/>
      <c r="T753" s="473"/>
      <c r="U753" s="473"/>
      <c r="V753" s="473"/>
      <c r="W753" s="473"/>
      <c r="X753" s="473"/>
      <c r="Y753" s="473"/>
      <c r="Z753" s="473"/>
    </row>
    <row r="754" spans="1:26" ht="20.25" customHeight="1" x14ac:dyDescent="0.75">
      <c r="A754" s="473"/>
      <c r="B754" s="473"/>
      <c r="C754" s="473"/>
      <c r="D754" s="473"/>
      <c r="E754" s="473"/>
      <c r="F754" s="473"/>
      <c r="G754" s="473"/>
      <c r="H754" s="473"/>
      <c r="I754" s="473"/>
      <c r="J754" s="622"/>
      <c r="K754" s="473"/>
      <c r="L754" s="473"/>
      <c r="M754" s="473"/>
      <c r="N754" s="473"/>
      <c r="O754" s="473"/>
      <c r="P754" s="473"/>
      <c r="Q754" s="473"/>
      <c r="R754" s="473"/>
      <c r="S754" s="473"/>
      <c r="T754" s="473"/>
      <c r="U754" s="473"/>
      <c r="V754" s="473"/>
      <c r="W754" s="473"/>
      <c r="X754" s="473"/>
      <c r="Y754" s="473"/>
      <c r="Z754" s="473"/>
    </row>
    <row r="755" spans="1:26" ht="20.25" customHeight="1" x14ac:dyDescent="0.75">
      <c r="A755" s="473"/>
      <c r="B755" s="473"/>
      <c r="C755" s="473"/>
      <c r="D755" s="473"/>
      <c r="E755" s="473"/>
      <c r="F755" s="473"/>
      <c r="G755" s="473"/>
      <c r="H755" s="473"/>
      <c r="I755" s="473"/>
      <c r="J755" s="622"/>
      <c r="K755" s="473"/>
      <c r="L755" s="473"/>
      <c r="M755" s="473"/>
      <c r="N755" s="473"/>
      <c r="O755" s="473"/>
      <c r="P755" s="473"/>
      <c r="Q755" s="473"/>
      <c r="R755" s="473"/>
      <c r="S755" s="473"/>
      <c r="T755" s="473"/>
      <c r="U755" s="473"/>
      <c r="V755" s="473"/>
      <c r="W755" s="473"/>
      <c r="X755" s="473"/>
      <c r="Y755" s="473"/>
      <c r="Z755" s="473"/>
    </row>
    <row r="756" spans="1:26" ht="20.25" customHeight="1" x14ac:dyDescent="0.75">
      <c r="A756" s="473"/>
      <c r="B756" s="473"/>
      <c r="C756" s="473"/>
      <c r="D756" s="473"/>
      <c r="E756" s="473"/>
      <c r="F756" s="473"/>
      <c r="G756" s="473"/>
      <c r="H756" s="473"/>
      <c r="I756" s="473"/>
      <c r="J756" s="622"/>
      <c r="K756" s="473"/>
      <c r="L756" s="473"/>
      <c r="M756" s="473"/>
      <c r="N756" s="473"/>
      <c r="O756" s="473"/>
      <c r="P756" s="473"/>
      <c r="Q756" s="473"/>
      <c r="R756" s="473"/>
      <c r="S756" s="473"/>
      <c r="T756" s="473"/>
      <c r="U756" s="473"/>
      <c r="V756" s="473"/>
      <c r="W756" s="473"/>
      <c r="X756" s="473"/>
      <c r="Y756" s="473"/>
      <c r="Z756" s="473"/>
    </row>
    <row r="757" spans="1:26" ht="20.25" customHeight="1" x14ac:dyDescent="0.75">
      <c r="A757" s="473"/>
      <c r="B757" s="473"/>
      <c r="C757" s="473"/>
      <c r="D757" s="473"/>
      <c r="E757" s="473"/>
      <c r="F757" s="473"/>
      <c r="G757" s="473"/>
      <c r="H757" s="473"/>
      <c r="I757" s="473"/>
      <c r="J757" s="622"/>
      <c r="K757" s="473"/>
      <c r="L757" s="473"/>
      <c r="M757" s="473"/>
      <c r="N757" s="473"/>
      <c r="O757" s="473"/>
      <c r="P757" s="473"/>
      <c r="Q757" s="473"/>
      <c r="R757" s="473"/>
      <c r="S757" s="473"/>
      <c r="T757" s="473"/>
      <c r="U757" s="473"/>
      <c r="V757" s="473"/>
      <c r="W757" s="473"/>
      <c r="X757" s="473"/>
      <c r="Y757" s="473"/>
      <c r="Z757" s="473"/>
    </row>
    <row r="758" spans="1:26" ht="20.25" customHeight="1" x14ac:dyDescent="0.75">
      <c r="A758" s="473"/>
      <c r="B758" s="473"/>
      <c r="C758" s="473"/>
      <c r="D758" s="473"/>
      <c r="E758" s="473"/>
      <c r="F758" s="473"/>
      <c r="G758" s="473"/>
      <c r="H758" s="473"/>
      <c r="I758" s="473"/>
      <c r="J758" s="622"/>
      <c r="K758" s="473"/>
      <c r="L758" s="473"/>
      <c r="M758" s="473"/>
      <c r="N758" s="473"/>
      <c r="O758" s="473"/>
      <c r="P758" s="473"/>
      <c r="Q758" s="473"/>
      <c r="R758" s="473"/>
      <c r="S758" s="473"/>
      <c r="T758" s="473"/>
      <c r="U758" s="473"/>
      <c r="V758" s="473"/>
      <c r="W758" s="473"/>
      <c r="X758" s="473"/>
      <c r="Y758" s="473"/>
      <c r="Z758" s="473"/>
    </row>
    <row r="759" spans="1:26" ht="20.25" customHeight="1" x14ac:dyDescent="0.75">
      <c r="A759" s="473"/>
      <c r="B759" s="473"/>
      <c r="C759" s="473"/>
      <c r="D759" s="473"/>
      <c r="E759" s="473"/>
      <c r="F759" s="473"/>
      <c r="G759" s="473"/>
      <c r="H759" s="473"/>
      <c r="I759" s="473"/>
      <c r="J759" s="622"/>
      <c r="K759" s="473"/>
      <c r="L759" s="473"/>
      <c r="M759" s="473"/>
      <c r="N759" s="473"/>
      <c r="O759" s="473"/>
      <c r="P759" s="473"/>
      <c r="Q759" s="473"/>
      <c r="R759" s="473"/>
      <c r="S759" s="473"/>
      <c r="T759" s="473"/>
      <c r="U759" s="473"/>
      <c r="V759" s="473"/>
      <c r="W759" s="473"/>
      <c r="X759" s="473"/>
      <c r="Y759" s="473"/>
      <c r="Z759" s="473"/>
    </row>
    <row r="760" spans="1:26" ht="20.25" customHeight="1" x14ac:dyDescent="0.75">
      <c r="A760" s="473"/>
      <c r="B760" s="473"/>
      <c r="C760" s="473"/>
      <c r="D760" s="473"/>
      <c r="E760" s="473"/>
      <c r="F760" s="473"/>
      <c r="G760" s="473"/>
      <c r="H760" s="473"/>
      <c r="I760" s="473"/>
      <c r="J760" s="622"/>
      <c r="K760" s="473"/>
      <c r="L760" s="473"/>
      <c r="M760" s="473"/>
      <c r="N760" s="473"/>
      <c r="O760" s="473"/>
      <c r="P760" s="473"/>
      <c r="Q760" s="473"/>
      <c r="R760" s="473"/>
      <c r="S760" s="473"/>
      <c r="T760" s="473"/>
      <c r="U760" s="473"/>
      <c r="V760" s="473"/>
      <c r="W760" s="473"/>
      <c r="X760" s="473"/>
      <c r="Y760" s="473"/>
      <c r="Z760" s="473"/>
    </row>
    <row r="761" spans="1:26" ht="20.25" customHeight="1" x14ac:dyDescent="0.75">
      <c r="A761" s="473"/>
      <c r="B761" s="473"/>
      <c r="C761" s="473"/>
      <c r="D761" s="473"/>
      <c r="E761" s="473"/>
      <c r="F761" s="473"/>
      <c r="G761" s="473"/>
      <c r="H761" s="473"/>
      <c r="I761" s="473"/>
      <c r="J761" s="622"/>
      <c r="K761" s="473"/>
      <c r="L761" s="473"/>
      <c r="M761" s="473"/>
      <c r="N761" s="473"/>
      <c r="O761" s="473"/>
      <c r="P761" s="473"/>
      <c r="Q761" s="473"/>
      <c r="R761" s="473"/>
      <c r="S761" s="473"/>
      <c r="T761" s="473"/>
      <c r="U761" s="473"/>
      <c r="V761" s="473"/>
      <c r="W761" s="473"/>
      <c r="X761" s="473"/>
      <c r="Y761" s="473"/>
      <c r="Z761" s="473"/>
    </row>
    <row r="762" spans="1:26" ht="20.25" customHeight="1" x14ac:dyDescent="0.75">
      <c r="A762" s="473"/>
      <c r="B762" s="473"/>
      <c r="C762" s="473"/>
      <c r="D762" s="473"/>
      <c r="E762" s="473"/>
      <c r="F762" s="473"/>
      <c r="G762" s="473"/>
      <c r="H762" s="473"/>
      <c r="I762" s="473"/>
      <c r="J762" s="622"/>
      <c r="K762" s="473"/>
      <c r="L762" s="473"/>
      <c r="M762" s="473"/>
      <c r="N762" s="473"/>
      <c r="O762" s="473"/>
      <c r="P762" s="473"/>
      <c r="Q762" s="473"/>
      <c r="R762" s="473"/>
      <c r="S762" s="473"/>
      <c r="T762" s="473"/>
      <c r="U762" s="473"/>
      <c r="V762" s="473"/>
      <c r="W762" s="473"/>
      <c r="X762" s="473"/>
      <c r="Y762" s="473"/>
      <c r="Z762" s="473"/>
    </row>
    <row r="763" spans="1:26" ht="20.25" customHeight="1" x14ac:dyDescent="0.75">
      <c r="A763" s="473"/>
      <c r="B763" s="473"/>
      <c r="C763" s="473"/>
      <c r="D763" s="473"/>
      <c r="E763" s="473"/>
      <c r="F763" s="473"/>
      <c r="G763" s="473"/>
      <c r="H763" s="473"/>
      <c r="I763" s="473"/>
      <c r="J763" s="622"/>
      <c r="K763" s="473"/>
      <c r="L763" s="473"/>
      <c r="M763" s="473"/>
      <c r="N763" s="473"/>
      <c r="O763" s="473"/>
      <c r="P763" s="473"/>
      <c r="Q763" s="473"/>
      <c r="R763" s="473"/>
      <c r="S763" s="473"/>
      <c r="T763" s="473"/>
      <c r="U763" s="473"/>
      <c r="V763" s="473"/>
      <c r="W763" s="473"/>
      <c r="X763" s="473"/>
      <c r="Y763" s="473"/>
      <c r="Z763" s="473"/>
    </row>
    <row r="764" spans="1:26" ht="20.25" customHeight="1" x14ac:dyDescent="0.75">
      <c r="A764" s="473"/>
      <c r="B764" s="473"/>
      <c r="C764" s="473"/>
      <c r="D764" s="473"/>
      <c r="E764" s="473"/>
      <c r="F764" s="473"/>
      <c r="G764" s="473"/>
      <c r="H764" s="473"/>
      <c r="I764" s="473"/>
      <c r="J764" s="622"/>
      <c r="K764" s="473"/>
      <c r="L764" s="473"/>
      <c r="M764" s="473"/>
      <c r="N764" s="473"/>
      <c r="O764" s="473"/>
      <c r="P764" s="473"/>
      <c r="Q764" s="473"/>
      <c r="R764" s="473"/>
      <c r="S764" s="473"/>
      <c r="T764" s="473"/>
      <c r="U764" s="473"/>
      <c r="V764" s="473"/>
      <c r="W764" s="473"/>
      <c r="X764" s="473"/>
      <c r="Y764" s="473"/>
      <c r="Z764" s="473"/>
    </row>
    <row r="765" spans="1:26" ht="20.25" customHeight="1" x14ac:dyDescent="0.75">
      <c r="A765" s="473"/>
      <c r="B765" s="473"/>
      <c r="C765" s="473"/>
      <c r="D765" s="473"/>
      <c r="E765" s="473"/>
      <c r="F765" s="473"/>
      <c r="G765" s="473"/>
      <c r="H765" s="473"/>
      <c r="I765" s="473"/>
      <c r="J765" s="622"/>
      <c r="K765" s="473"/>
      <c r="L765" s="473"/>
      <c r="M765" s="473"/>
      <c r="N765" s="473"/>
      <c r="O765" s="473"/>
      <c r="P765" s="473"/>
      <c r="Q765" s="473"/>
      <c r="R765" s="473"/>
      <c r="S765" s="473"/>
      <c r="T765" s="473"/>
      <c r="U765" s="473"/>
      <c r="V765" s="473"/>
      <c r="W765" s="473"/>
      <c r="X765" s="473"/>
      <c r="Y765" s="473"/>
      <c r="Z765" s="473"/>
    </row>
    <row r="766" spans="1:26" ht="20.25" customHeight="1" x14ac:dyDescent="0.75">
      <c r="A766" s="473"/>
      <c r="B766" s="473"/>
      <c r="C766" s="473"/>
      <c r="D766" s="473"/>
      <c r="E766" s="473"/>
      <c r="F766" s="473"/>
      <c r="G766" s="473"/>
      <c r="H766" s="473"/>
      <c r="I766" s="473"/>
      <c r="J766" s="622"/>
      <c r="K766" s="473"/>
      <c r="L766" s="473"/>
      <c r="M766" s="473"/>
      <c r="N766" s="473"/>
      <c r="O766" s="473"/>
      <c r="P766" s="473"/>
      <c r="Q766" s="473"/>
      <c r="R766" s="473"/>
      <c r="S766" s="473"/>
      <c r="T766" s="473"/>
      <c r="U766" s="473"/>
      <c r="V766" s="473"/>
      <c r="W766" s="473"/>
      <c r="X766" s="473"/>
      <c r="Y766" s="473"/>
      <c r="Z766" s="473"/>
    </row>
    <row r="767" spans="1:26" ht="20.25" customHeight="1" x14ac:dyDescent="0.75">
      <c r="A767" s="473"/>
      <c r="B767" s="473"/>
      <c r="C767" s="473"/>
      <c r="D767" s="473"/>
      <c r="E767" s="473"/>
      <c r="F767" s="473"/>
      <c r="G767" s="473"/>
      <c r="H767" s="473"/>
      <c r="I767" s="473"/>
      <c r="J767" s="622"/>
      <c r="K767" s="473"/>
      <c r="L767" s="473"/>
      <c r="M767" s="473"/>
      <c r="N767" s="473"/>
      <c r="O767" s="473"/>
      <c r="P767" s="473"/>
      <c r="Q767" s="473"/>
      <c r="R767" s="473"/>
      <c r="S767" s="473"/>
      <c r="T767" s="473"/>
      <c r="U767" s="473"/>
      <c r="V767" s="473"/>
      <c r="W767" s="473"/>
      <c r="X767" s="473"/>
      <c r="Y767" s="473"/>
      <c r="Z767" s="473"/>
    </row>
    <row r="768" spans="1:26" ht="20.25" customHeight="1" x14ac:dyDescent="0.75">
      <c r="A768" s="473"/>
      <c r="B768" s="473"/>
      <c r="C768" s="473"/>
      <c r="D768" s="473"/>
      <c r="E768" s="473"/>
      <c r="F768" s="473"/>
      <c r="G768" s="473"/>
      <c r="H768" s="473"/>
      <c r="I768" s="473"/>
      <c r="J768" s="622"/>
      <c r="K768" s="473"/>
      <c r="L768" s="473"/>
      <c r="M768" s="473"/>
      <c r="N768" s="473"/>
      <c r="O768" s="473"/>
      <c r="P768" s="473"/>
      <c r="Q768" s="473"/>
      <c r="R768" s="473"/>
      <c r="S768" s="473"/>
      <c r="T768" s="473"/>
      <c r="U768" s="473"/>
      <c r="V768" s="473"/>
      <c r="W768" s="473"/>
      <c r="X768" s="473"/>
      <c r="Y768" s="473"/>
      <c r="Z768" s="473"/>
    </row>
    <row r="769" spans="1:26" ht="20.25" customHeight="1" x14ac:dyDescent="0.75">
      <c r="A769" s="473"/>
      <c r="B769" s="473"/>
      <c r="C769" s="473"/>
      <c r="D769" s="473"/>
      <c r="E769" s="473"/>
      <c r="F769" s="473"/>
      <c r="G769" s="473"/>
      <c r="H769" s="473"/>
      <c r="I769" s="473"/>
      <c r="J769" s="622"/>
      <c r="K769" s="473"/>
      <c r="L769" s="473"/>
      <c r="M769" s="473"/>
      <c r="N769" s="473"/>
      <c r="O769" s="473"/>
      <c r="P769" s="473"/>
      <c r="Q769" s="473"/>
      <c r="R769" s="473"/>
      <c r="S769" s="473"/>
      <c r="T769" s="473"/>
      <c r="U769" s="473"/>
      <c r="V769" s="473"/>
      <c r="W769" s="473"/>
      <c r="X769" s="473"/>
      <c r="Y769" s="473"/>
      <c r="Z769" s="473"/>
    </row>
    <row r="770" spans="1:26" ht="20.25" customHeight="1" x14ac:dyDescent="0.75">
      <c r="A770" s="473"/>
      <c r="B770" s="473"/>
      <c r="C770" s="473"/>
      <c r="D770" s="473"/>
      <c r="E770" s="473"/>
      <c r="F770" s="473"/>
      <c r="G770" s="473"/>
      <c r="H770" s="473"/>
      <c r="I770" s="473"/>
      <c r="J770" s="622"/>
      <c r="K770" s="473"/>
      <c r="L770" s="473"/>
      <c r="M770" s="473"/>
      <c r="N770" s="473"/>
      <c r="O770" s="473"/>
      <c r="P770" s="473"/>
      <c r="Q770" s="473"/>
      <c r="R770" s="473"/>
      <c r="S770" s="473"/>
      <c r="T770" s="473"/>
      <c r="U770" s="473"/>
      <c r="V770" s="473"/>
      <c r="W770" s="473"/>
      <c r="X770" s="473"/>
      <c r="Y770" s="473"/>
      <c r="Z770" s="473"/>
    </row>
    <row r="771" spans="1:26" ht="20.25" customHeight="1" x14ac:dyDescent="0.75">
      <c r="A771" s="473"/>
      <c r="B771" s="473"/>
      <c r="C771" s="473"/>
      <c r="D771" s="473"/>
      <c r="E771" s="473"/>
      <c r="F771" s="473"/>
      <c r="G771" s="473"/>
      <c r="H771" s="473"/>
      <c r="I771" s="473"/>
      <c r="J771" s="622"/>
      <c r="K771" s="473"/>
      <c r="L771" s="473"/>
      <c r="M771" s="473"/>
      <c r="N771" s="473"/>
      <c r="O771" s="473"/>
      <c r="P771" s="473"/>
      <c r="Q771" s="473"/>
      <c r="R771" s="473"/>
      <c r="S771" s="473"/>
      <c r="T771" s="473"/>
      <c r="U771" s="473"/>
      <c r="V771" s="473"/>
      <c r="W771" s="473"/>
      <c r="X771" s="473"/>
      <c r="Y771" s="473"/>
      <c r="Z771" s="473"/>
    </row>
    <row r="772" spans="1:26" ht="20.25" customHeight="1" x14ac:dyDescent="0.75">
      <c r="A772" s="473"/>
      <c r="B772" s="473"/>
      <c r="C772" s="473"/>
      <c r="D772" s="473"/>
      <c r="E772" s="473"/>
      <c r="F772" s="473"/>
      <c r="G772" s="473"/>
      <c r="H772" s="473"/>
      <c r="I772" s="473"/>
      <c r="J772" s="622"/>
      <c r="K772" s="473"/>
      <c r="L772" s="473"/>
      <c r="M772" s="473"/>
      <c r="N772" s="473"/>
      <c r="O772" s="473"/>
      <c r="P772" s="473"/>
      <c r="Q772" s="473"/>
      <c r="R772" s="473"/>
      <c r="S772" s="473"/>
      <c r="T772" s="473"/>
      <c r="U772" s="473"/>
      <c r="V772" s="473"/>
      <c r="W772" s="473"/>
      <c r="X772" s="473"/>
      <c r="Y772" s="473"/>
      <c r="Z772" s="473"/>
    </row>
    <row r="773" spans="1:26" ht="20.25" customHeight="1" x14ac:dyDescent="0.75">
      <c r="A773" s="473"/>
      <c r="B773" s="473"/>
      <c r="C773" s="473"/>
      <c r="D773" s="473"/>
      <c r="E773" s="473"/>
      <c r="F773" s="473"/>
      <c r="G773" s="473"/>
      <c r="H773" s="473"/>
      <c r="I773" s="473"/>
      <c r="J773" s="622"/>
      <c r="K773" s="473"/>
      <c r="L773" s="473"/>
      <c r="M773" s="473"/>
      <c r="N773" s="473"/>
      <c r="O773" s="473"/>
      <c r="P773" s="473"/>
      <c r="Q773" s="473"/>
      <c r="R773" s="473"/>
      <c r="S773" s="473"/>
      <c r="T773" s="473"/>
      <c r="U773" s="473"/>
      <c r="V773" s="473"/>
      <c r="W773" s="473"/>
      <c r="X773" s="473"/>
      <c r="Y773" s="473"/>
      <c r="Z773" s="473"/>
    </row>
    <row r="774" spans="1:26" ht="20.25" customHeight="1" x14ac:dyDescent="0.75">
      <c r="A774" s="473"/>
      <c r="B774" s="473"/>
      <c r="C774" s="473"/>
      <c r="D774" s="473"/>
      <c r="E774" s="473"/>
      <c r="F774" s="473"/>
      <c r="G774" s="473"/>
      <c r="H774" s="473"/>
      <c r="I774" s="473"/>
      <c r="J774" s="622"/>
      <c r="K774" s="473"/>
      <c r="L774" s="473"/>
      <c r="M774" s="473"/>
      <c r="N774" s="473"/>
      <c r="O774" s="473"/>
      <c r="P774" s="473"/>
      <c r="Q774" s="473"/>
      <c r="R774" s="473"/>
      <c r="S774" s="473"/>
      <c r="T774" s="473"/>
      <c r="U774" s="473"/>
      <c r="V774" s="473"/>
      <c r="W774" s="473"/>
      <c r="X774" s="473"/>
      <c r="Y774" s="473"/>
      <c r="Z774" s="473"/>
    </row>
    <row r="775" spans="1:26" ht="20.25" customHeight="1" x14ac:dyDescent="0.75">
      <c r="A775" s="473"/>
      <c r="B775" s="473"/>
      <c r="C775" s="473"/>
      <c r="D775" s="473"/>
      <c r="E775" s="473"/>
      <c r="F775" s="473"/>
      <c r="G775" s="473"/>
      <c r="H775" s="473"/>
      <c r="I775" s="473"/>
      <c r="J775" s="622"/>
      <c r="K775" s="473"/>
      <c r="L775" s="473"/>
      <c r="M775" s="473"/>
      <c r="N775" s="473"/>
      <c r="O775" s="473"/>
      <c r="P775" s="473"/>
      <c r="Q775" s="473"/>
      <c r="R775" s="473"/>
      <c r="S775" s="473"/>
      <c r="T775" s="473"/>
      <c r="U775" s="473"/>
      <c r="V775" s="473"/>
      <c r="W775" s="473"/>
      <c r="X775" s="473"/>
      <c r="Y775" s="473"/>
      <c r="Z775" s="473"/>
    </row>
    <row r="776" spans="1:26" ht="20.25" customHeight="1" x14ac:dyDescent="0.75">
      <c r="A776" s="473"/>
      <c r="B776" s="473"/>
      <c r="C776" s="473"/>
      <c r="D776" s="473"/>
      <c r="E776" s="473"/>
      <c r="F776" s="473"/>
      <c r="G776" s="473"/>
      <c r="H776" s="473"/>
      <c r="I776" s="473"/>
      <c r="J776" s="622"/>
      <c r="K776" s="473"/>
      <c r="L776" s="473"/>
      <c r="M776" s="473"/>
      <c r="N776" s="473"/>
      <c r="O776" s="473"/>
      <c r="P776" s="473"/>
      <c r="Q776" s="473"/>
      <c r="R776" s="473"/>
      <c r="S776" s="473"/>
      <c r="T776" s="473"/>
      <c r="U776" s="473"/>
      <c r="V776" s="473"/>
      <c r="W776" s="473"/>
      <c r="X776" s="473"/>
      <c r="Y776" s="473"/>
      <c r="Z776" s="473"/>
    </row>
    <row r="777" spans="1:26" ht="20.25" customHeight="1" x14ac:dyDescent="0.75">
      <c r="A777" s="473"/>
      <c r="B777" s="473"/>
      <c r="C777" s="473"/>
      <c r="D777" s="473"/>
      <c r="E777" s="473"/>
      <c r="F777" s="473"/>
      <c r="G777" s="473"/>
      <c r="H777" s="473"/>
      <c r="I777" s="473"/>
      <c r="J777" s="622"/>
      <c r="K777" s="473"/>
      <c r="L777" s="473"/>
      <c r="M777" s="473"/>
      <c r="N777" s="473"/>
      <c r="O777" s="473"/>
      <c r="P777" s="473"/>
      <c r="Q777" s="473"/>
      <c r="R777" s="473"/>
      <c r="S777" s="473"/>
      <c r="T777" s="473"/>
      <c r="U777" s="473"/>
      <c r="V777" s="473"/>
      <c r="W777" s="473"/>
      <c r="X777" s="473"/>
      <c r="Y777" s="473"/>
      <c r="Z777" s="473"/>
    </row>
    <row r="778" spans="1:26" ht="20.25" customHeight="1" x14ac:dyDescent="0.75">
      <c r="A778" s="473"/>
      <c r="B778" s="473"/>
      <c r="C778" s="473"/>
      <c r="D778" s="473"/>
      <c r="E778" s="473"/>
      <c r="F778" s="473"/>
      <c r="G778" s="473"/>
      <c r="H778" s="473"/>
      <c r="I778" s="473"/>
      <c r="J778" s="622"/>
      <c r="K778" s="473"/>
      <c r="L778" s="473"/>
      <c r="M778" s="473"/>
      <c r="N778" s="473"/>
      <c r="O778" s="473"/>
      <c r="P778" s="473"/>
      <c r="Q778" s="473"/>
      <c r="R778" s="473"/>
      <c r="S778" s="473"/>
      <c r="T778" s="473"/>
      <c r="U778" s="473"/>
      <c r="V778" s="473"/>
      <c r="W778" s="473"/>
      <c r="X778" s="473"/>
      <c r="Y778" s="473"/>
      <c r="Z778" s="473"/>
    </row>
    <row r="779" spans="1:26" ht="20.25" customHeight="1" x14ac:dyDescent="0.75">
      <c r="A779" s="473"/>
      <c r="B779" s="473"/>
      <c r="C779" s="473"/>
      <c r="D779" s="473"/>
      <c r="E779" s="473"/>
      <c r="F779" s="473"/>
      <c r="G779" s="473"/>
      <c r="H779" s="473"/>
      <c r="I779" s="473"/>
      <c r="J779" s="622"/>
      <c r="K779" s="473"/>
      <c r="L779" s="473"/>
      <c r="M779" s="473"/>
      <c r="N779" s="473"/>
      <c r="O779" s="473"/>
      <c r="P779" s="473"/>
      <c r="Q779" s="473"/>
      <c r="R779" s="473"/>
      <c r="S779" s="473"/>
      <c r="T779" s="473"/>
      <c r="U779" s="473"/>
      <c r="V779" s="473"/>
      <c r="W779" s="473"/>
      <c r="X779" s="473"/>
      <c r="Y779" s="473"/>
      <c r="Z779" s="473"/>
    </row>
    <row r="780" spans="1:26" ht="20.25" customHeight="1" x14ac:dyDescent="0.75">
      <c r="A780" s="473"/>
      <c r="B780" s="473"/>
      <c r="C780" s="473"/>
      <c r="D780" s="473"/>
      <c r="E780" s="473"/>
      <c r="F780" s="473"/>
      <c r="G780" s="473"/>
      <c r="H780" s="473"/>
      <c r="I780" s="473"/>
      <c r="J780" s="622"/>
      <c r="K780" s="473"/>
      <c r="L780" s="473"/>
      <c r="M780" s="473"/>
      <c r="N780" s="473"/>
      <c r="O780" s="473"/>
      <c r="P780" s="473"/>
      <c r="Q780" s="473"/>
      <c r="R780" s="473"/>
      <c r="S780" s="473"/>
      <c r="T780" s="473"/>
      <c r="U780" s="473"/>
      <c r="V780" s="473"/>
      <c r="W780" s="473"/>
      <c r="X780" s="473"/>
      <c r="Y780" s="473"/>
      <c r="Z780" s="473"/>
    </row>
    <row r="781" spans="1:26" ht="20.25" customHeight="1" x14ac:dyDescent="0.75">
      <c r="A781" s="473"/>
      <c r="B781" s="473"/>
      <c r="C781" s="473"/>
      <c r="D781" s="473"/>
      <c r="E781" s="473"/>
      <c r="F781" s="473"/>
      <c r="G781" s="473"/>
      <c r="H781" s="473"/>
      <c r="I781" s="473"/>
      <c r="J781" s="622"/>
      <c r="K781" s="473"/>
      <c r="L781" s="473"/>
      <c r="M781" s="473"/>
      <c r="N781" s="473"/>
      <c r="O781" s="473"/>
      <c r="P781" s="473"/>
      <c r="Q781" s="473"/>
      <c r="R781" s="473"/>
      <c r="S781" s="473"/>
      <c r="T781" s="473"/>
      <c r="U781" s="473"/>
      <c r="V781" s="473"/>
      <c r="W781" s="473"/>
      <c r="X781" s="473"/>
      <c r="Y781" s="473"/>
      <c r="Z781" s="473"/>
    </row>
    <row r="782" spans="1:26" ht="20.25" customHeight="1" x14ac:dyDescent="0.75">
      <c r="A782" s="473"/>
      <c r="B782" s="473"/>
      <c r="C782" s="473"/>
      <c r="D782" s="473"/>
      <c r="E782" s="473"/>
      <c r="F782" s="473"/>
      <c r="G782" s="473"/>
      <c r="H782" s="473"/>
      <c r="I782" s="473"/>
      <c r="J782" s="622"/>
      <c r="K782" s="473"/>
      <c r="L782" s="473"/>
      <c r="M782" s="473"/>
      <c r="N782" s="473"/>
      <c r="O782" s="473"/>
      <c r="P782" s="473"/>
      <c r="Q782" s="473"/>
      <c r="R782" s="473"/>
      <c r="S782" s="473"/>
      <c r="T782" s="473"/>
      <c r="U782" s="473"/>
      <c r="V782" s="473"/>
      <c r="W782" s="473"/>
      <c r="X782" s="473"/>
      <c r="Y782" s="473"/>
      <c r="Z782" s="473"/>
    </row>
    <row r="783" spans="1:26" ht="20.25" customHeight="1" x14ac:dyDescent="0.75">
      <c r="A783" s="473"/>
      <c r="B783" s="473"/>
      <c r="C783" s="473"/>
      <c r="D783" s="473"/>
      <c r="E783" s="473"/>
      <c r="F783" s="473"/>
      <c r="G783" s="473"/>
      <c r="H783" s="473"/>
      <c r="I783" s="473"/>
      <c r="J783" s="622"/>
      <c r="K783" s="473"/>
      <c r="L783" s="473"/>
      <c r="M783" s="473"/>
      <c r="N783" s="473"/>
      <c r="O783" s="473"/>
      <c r="P783" s="473"/>
      <c r="Q783" s="473"/>
      <c r="R783" s="473"/>
      <c r="S783" s="473"/>
      <c r="T783" s="473"/>
      <c r="U783" s="473"/>
      <c r="V783" s="473"/>
      <c r="W783" s="473"/>
      <c r="X783" s="473"/>
      <c r="Y783" s="473"/>
      <c r="Z783" s="473"/>
    </row>
    <row r="784" spans="1:26" ht="20.25" customHeight="1" x14ac:dyDescent="0.75">
      <c r="A784" s="473"/>
      <c r="B784" s="473"/>
      <c r="C784" s="473"/>
      <c r="D784" s="473"/>
      <c r="E784" s="473"/>
      <c r="F784" s="473"/>
      <c r="G784" s="473"/>
      <c r="H784" s="473"/>
      <c r="I784" s="473"/>
      <c r="J784" s="622"/>
      <c r="K784" s="473"/>
      <c r="L784" s="473"/>
      <c r="M784" s="473"/>
      <c r="N784" s="473"/>
      <c r="O784" s="473"/>
      <c r="P784" s="473"/>
      <c r="Q784" s="473"/>
      <c r="R784" s="473"/>
      <c r="S784" s="473"/>
      <c r="T784" s="473"/>
      <c r="U784" s="473"/>
      <c r="V784" s="473"/>
      <c r="W784" s="473"/>
      <c r="X784" s="473"/>
      <c r="Y784" s="473"/>
      <c r="Z784" s="473"/>
    </row>
    <row r="785" spans="1:26" ht="20.25" customHeight="1" x14ac:dyDescent="0.75">
      <c r="A785" s="473"/>
      <c r="B785" s="473"/>
      <c r="C785" s="473"/>
      <c r="D785" s="473"/>
      <c r="E785" s="473"/>
      <c r="F785" s="473"/>
      <c r="G785" s="473"/>
      <c r="H785" s="473"/>
      <c r="I785" s="473"/>
      <c r="J785" s="622"/>
      <c r="K785" s="473"/>
      <c r="L785" s="473"/>
      <c r="M785" s="473"/>
      <c r="N785" s="473"/>
      <c r="O785" s="473"/>
      <c r="P785" s="473"/>
      <c r="Q785" s="473"/>
      <c r="R785" s="473"/>
      <c r="S785" s="473"/>
      <c r="T785" s="473"/>
      <c r="U785" s="473"/>
      <c r="V785" s="473"/>
      <c r="W785" s="473"/>
      <c r="X785" s="473"/>
      <c r="Y785" s="473"/>
      <c r="Z785" s="473"/>
    </row>
    <row r="786" spans="1:26" ht="20.25" customHeight="1" x14ac:dyDescent="0.75">
      <c r="A786" s="473"/>
      <c r="B786" s="473"/>
      <c r="C786" s="473"/>
      <c r="D786" s="473"/>
      <c r="E786" s="473"/>
      <c r="F786" s="473"/>
      <c r="G786" s="473"/>
      <c r="H786" s="473"/>
      <c r="I786" s="473"/>
      <c r="J786" s="622"/>
      <c r="K786" s="473"/>
      <c r="L786" s="473"/>
      <c r="M786" s="473"/>
      <c r="N786" s="473"/>
      <c r="O786" s="473"/>
      <c r="P786" s="473"/>
      <c r="Q786" s="473"/>
      <c r="R786" s="473"/>
      <c r="S786" s="473"/>
      <c r="T786" s="473"/>
      <c r="U786" s="473"/>
      <c r="V786" s="473"/>
      <c r="W786" s="473"/>
      <c r="X786" s="473"/>
      <c r="Y786" s="473"/>
      <c r="Z786" s="473"/>
    </row>
    <row r="787" spans="1:26" ht="20.25" customHeight="1" x14ac:dyDescent="0.75">
      <c r="A787" s="473"/>
      <c r="B787" s="473"/>
      <c r="C787" s="473"/>
      <c r="D787" s="473"/>
      <c r="E787" s="473"/>
      <c r="F787" s="473"/>
      <c r="G787" s="473"/>
      <c r="H787" s="473"/>
      <c r="I787" s="473"/>
      <c r="J787" s="622"/>
      <c r="K787" s="473"/>
      <c r="L787" s="473"/>
      <c r="M787" s="473"/>
      <c r="N787" s="473"/>
      <c r="O787" s="473"/>
      <c r="P787" s="473"/>
      <c r="Q787" s="473"/>
      <c r="R787" s="473"/>
      <c r="S787" s="473"/>
      <c r="T787" s="473"/>
      <c r="U787" s="473"/>
      <c r="V787" s="473"/>
      <c r="W787" s="473"/>
      <c r="X787" s="473"/>
      <c r="Y787" s="473"/>
      <c r="Z787" s="473"/>
    </row>
    <row r="788" spans="1:26" ht="20.25" customHeight="1" x14ac:dyDescent="0.75">
      <c r="A788" s="473"/>
      <c r="B788" s="473"/>
      <c r="C788" s="473"/>
      <c r="D788" s="473"/>
      <c r="E788" s="473"/>
      <c r="F788" s="473"/>
      <c r="G788" s="473"/>
      <c r="H788" s="473"/>
      <c r="I788" s="473"/>
      <c r="J788" s="622"/>
      <c r="K788" s="473"/>
      <c r="L788" s="473"/>
      <c r="M788" s="473"/>
      <c r="N788" s="473"/>
      <c r="O788" s="473"/>
      <c r="P788" s="473"/>
      <c r="Q788" s="473"/>
      <c r="R788" s="473"/>
      <c r="S788" s="473"/>
      <c r="T788" s="473"/>
      <c r="U788" s="473"/>
      <c r="V788" s="473"/>
      <c r="W788" s="473"/>
      <c r="X788" s="473"/>
      <c r="Y788" s="473"/>
      <c r="Z788" s="473"/>
    </row>
    <row r="789" spans="1:26" ht="20.25" customHeight="1" x14ac:dyDescent="0.75">
      <c r="A789" s="473"/>
      <c r="B789" s="473"/>
      <c r="C789" s="473"/>
      <c r="D789" s="473"/>
      <c r="E789" s="473"/>
      <c r="F789" s="473"/>
      <c r="G789" s="473"/>
      <c r="H789" s="473"/>
      <c r="I789" s="473"/>
      <c r="J789" s="622"/>
      <c r="K789" s="473"/>
      <c r="L789" s="473"/>
      <c r="M789" s="473"/>
      <c r="N789" s="473"/>
      <c r="O789" s="473"/>
      <c r="P789" s="473"/>
      <c r="Q789" s="473"/>
      <c r="R789" s="473"/>
      <c r="S789" s="473"/>
      <c r="T789" s="473"/>
      <c r="U789" s="473"/>
      <c r="V789" s="473"/>
      <c r="W789" s="473"/>
      <c r="X789" s="473"/>
      <c r="Y789" s="473"/>
      <c r="Z789" s="473"/>
    </row>
    <row r="790" spans="1:26" ht="20.25" customHeight="1" x14ac:dyDescent="0.75">
      <c r="A790" s="473"/>
      <c r="B790" s="473"/>
      <c r="C790" s="473"/>
      <c r="D790" s="473"/>
      <c r="E790" s="473"/>
      <c r="F790" s="473"/>
      <c r="G790" s="473"/>
      <c r="H790" s="473"/>
      <c r="I790" s="473"/>
      <c r="J790" s="622"/>
      <c r="K790" s="473"/>
      <c r="L790" s="473"/>
      <c r="M790" s="473"/>
      <c r="N790" s="473"/>
      <c r="O790" s="473"/>
      <c r="P790" s="473"/>
      <c r="Q790" s="473"/>
      <c r="R790" s="473"/>
      <c r="S790" s="473"/>
      <c r="T790" s="473"/>
      <c r="U790" s="473"/>
      <c r="V790" s="473"/>
      <c r="W790" s="473"/>
      <c r="X790" s="473"/>
      <c r="Y790" s="473"/>
      <c r="Z790" s="473"/>
    </row>
    <row r="791" spans="1:26" ht="20.25" customHeight="1" x14ac:dyDescent="0.75">
      <c r="A791" s="473"/>
      <c r="B791" s="473"/>
      <c r="C791" s="473"/>
      <c r="D791" s="473"/>
      <c r="E791" s="473"/>
      <c r="F791" s="473"/>
      <c r="G791" s="473"/>
      <c r="H791" s="473"/>
      <c r="I791" s="473"/>
      <c r="J791" s="622"/>
      <c r="K791" s="473"/>
      <c r="L791" s="473"/>
      <c r="M791" s="473"/>
      <c r="N791" s="473"/>
      <c r="O791" s="473"/>
      <c r="P791" s="473"/>
      <c r="Q791" s="473"/>
      <c r="R791" s="473"/>
      <c r="S791" s="473"/>
      <c r="T791" s="473"/>
      <c r="U791" s="473"/>
      <c r="V791" s="473"/>
      <c r="W791" s="473"/>
      <c r="X791" s="473"/>
      <c r="Y791" s="473"/>
      <c r="Z791" s="473"/>
    </row>
    <row r="792" spans="1:26" ht="20.25" customHeight="1" x14ac:dyDescent="0.75">
      <c r="A792" s="473"/>
      <c r="B792" s="473"/>
      <c r="C792" s="473"/>
      <c r="D792" s="473"/>
      <c r="E792" s="473"/>
      <c r="F792" s="473"/>
      <c r="G792" s="473"/>
      <c r="H792" s="473"/>
      <c r="I792" s="473"/>
      <c r="J792" s="622"/>
      <c r="K792" s="473"/>
      <c r="L792" s="473"/>
      <c r="M792" s="473"/>
      <c r="N792" s="473"/>
      <c r="O792" s="473"/>
      <c r="P792" s="473"/>
      <c r="Q792" s="473"/>
      <c r="R792" s="473"/>
      <c r="S792" s="473"/>
      <c r="T792" s="473"/>
      <c r="U792" s="473"/>
      <c r="V792" s="473"/>
      <c r="W792" s="473"/>
      <c r="X792" s="473"/>
      <c r="Y792" s="473"/>
      <c r="Z792" s="473"/>
    </row>
    <row r="793" spans="1:26" ht="20.25" customHeight="1" x14ac:dyDescent="0.75">
      <c r="A793" s="473"/>
      <c r="B793" s="473"/>
      <c r="C793" s="473"/>
      <c r="D793" s="473"/>
      <c r="E793" s="473"/>
      <c r="F793" s="473"/>
      <c r="G793" s="473"/>
      <c r="H793" s="473"/>
      <c r="I793" s="473"/>
      <c r="J793" s="622"/>
      <c r="K793" s="473"/>
      <c r="L793" s="473"/>
      <c r="M793" s="473"/>
      <c r="N793" s="473"/>
      <c r="O793" s="473"/>
      <c r="P793" s="473"/>
      <c r="Q793" s="473"/>
      <c r="R793" s="473"/>
      <c r="S793" s="473"/>
      <c r="T793" s="473"/>
      <c r="U793" s="473"/>
      <c r="V793" s="473"/>
      <c r="W793" s="473"/>
      <c r="X793" s="473"/>
      <c r="Y793" s="473"/>
      <c r="Z793" s="473"/>
    </row>
    <row r="794" spans="1:26" ht="20.25" customHeight="1" x14ac:dyDescent="0.75">
      <c r="A794" s="473"/>
      <c r="B794" s="473"/>
      <c r="C794" s="473"/>
      <c r="D794" s="473"/>
      <c r="E794" s="473"/>
      <c r="F794" s="473"/>
      <c r="G794" s="473"/>
      <c r="H794" s="473"/>
      <c r="I794" s="473"/>
      <c r="J794" s="622"/>
      <c r="K794" s="473"/>
      <c r="L794" s="473"/>
      <c r="M794" s="473"/>
      <c r="N794" s="473"/>
      <c r="O794" s="473"/>
      <c r="P794" s="473"/>
      <c r="Q794" s="473"/>
      <c r="R794" s="473"/>
      <c r="S794" s="473"/>
      <c r="T794" s="473"/>
      <c r="U794" s="473"/>
      <c r="V794" s="473"/>
      <c r="W794" s="473"/>
      <c r="X794" s="473"/>
      <c r="Y794" s="473"/>
      <c r="Z794" s="473"/>
    </row>
    <row r="795" spans="1:26" ht="20.25" customHeight="1" x14ac:dyDescent="0.75">
      <c r="A795" s="473"/>
      <c r="B795" s="473"/>
      <c r="C795" s="473"/>
      <c r="D795" s="473"/>
      <c r="E795" s="473"/>
      <c r="F795" s="473"/>
      <c r="G795" s="473"/>
      <c r="H795" s="473"/>
      <c r="I795" s="473"/>
      <c r="J795" s="622"/>
      <c r="K795" s="473"/>
      <c r="L795" s="473"/>
      <c r="M795" s="473"/>
      <c r="N795" s="473"/>
      <c r="O795" s="473"/>
      <c r="P795" s="473"/>
      <c r="Q795" s="473"/>
      <c r="R795" s="473"/>
      <c r="S795" s="473"/>
      <c r="T795" s="473"/>
      <c r="U795" s="473"/>
      <c r="V795" s="473"/>
      <c r="W795" s="473"/>
      <c r="X795" s="473"/>
      <c r="Y795" s="473"/>
      <c r="Z795" s="473"/>
    </row>
    <row r="796" spans="1:26" ht="20.25" customHeight="1" x14ac:dyDescent="0.75">
      <c r="A796" s="473"/>
      <c r="B796" s="473"/>
      <c r="C796" s="473"/>
      <c r="D796" s="473"/>
      <c r="E796" s="473"/>
      <c r="F796" s="473"/>
      <c r="G796" s="473"/>
      <c r="H796" s="473"/>
      <c r="I796" s="473"/>
      <c r="J796" s="622"/>
      <c r="K796" s="473"/>
      <c r="L796" s="473"/>
      <c r="M796" s="473"/>
      <c r="N796" s="473"/>
      <c r="O796" s="473"/>
      <c r="P796" s="473"/>
      <c r="Q796" s="473"/>
      <c r="R796" s="473"/>
      <c r="S796" s="473"/>
      <c r="T796" s="473"/>
      <c r="U796" s="473"/>
      <c r="V796" s="473"/>
      <c r="W796" s="473"/>
      <c r="X796" s="473"/>
      <c r="Y796" s="473"/>
      <c r="Z796" s="473"/>
    </row>
    <row r="797" spans="1:26" ht="20.25" customHeight="1" x14ac:dyDescent="0.75">
      <c r="A797" s="473"/>
      <c r="B797" s="473"/>
      <c r="C797" s="473"/>
      <c r="D797" s="473"/>
      <c r="E797" s="473"/>
      <c r="F797" s="473"/>
      <c r="G797" s="473"/>
      <c r="H797" s="473"/>
      <c r="I797" s="473"/>
      <c r="J797" s="622"/>
      <c r="K797" s="473"/>
      <c r="L797" s="473"/>
      <c r="M797" s="473"/>
      <c r="N797" s="473"/>
      <c r="O797" s="473"/>
      <c r="P797" s="473"/>
      <c r="Q797" s="473"/>
      <c r="R797" s="473"/>
      <c r="S797" s="473"/>
      <c r="T797" s="473"/>
      <c r="U797" s="473"/>
      <c r="V797" s="473"/>
      <c r="W797" s="473"/>
      <c r="X797" s="473"/>
      <c r="Y797" s="473"/>
      <c r="Z797" s="473"/>
    </row>
    <row r="798" spans="1:26" ht="20.25" customHeight="1" x14ac:dyDescent="0.75">
      <c r="A798" s="473"/>
      <c r="B798" s="473"/>
      <c r="C798" s="473"/>
      <c r="D798" s="473"/>
      <c r="E798" s="473"/>
      <c r="F798" s="473"/>
      <c r="G798" s="473"/>
      <c r="H798" s="473"/>
      <c r="I798" s="473"/>
      <c r="J798" s="622"/>
      <c r="K798" s="473"/>
      <c r="L798" s="473"/>
      <c r="M798" s="473"/>
      <c r="N798" s="473"/>
      <c r="O798" s="473"/>
      <c r="P798" s="473"/>
      <c r="Q798" s="473"/>
      <c r="R798" s="473"/>
      <c r="S798" s="473"/>
      <c r="T798" s="473"/>
      <c r="U798" s="473"/>
      <c r="V798" s="473"/>
      <c r="W798" s="473"/>
      <c r="X798" s="473"/>
      <c r="Y798" s="473"/>
      <c r="Z798" s="473"/>
    </row>
    <row r="799" spans="1:26" ht="20.25" customHeight="1" x14ac:dyDescent="0.75">
      <c r="A799" s="473"/>
      <c r="B799" s="473"/>
      <c r="C799" s="473"/>
      <c r="D799" s="473"/>
      <c r="E799" s="473"/>
      <c r="F799" s="473"/>
      <c r="G799" s="473"/>
      <c r="H799" s="473"/>
      <c r="I799" s="473"/>
      <c r="J799" s="622"/>
      <c r="K799" s="473"/>
      <c r="L799" s="473"/>
      <c r="M799" s="473"/>
      <c r="N799" s="473"/>
      <c r="O799" s="473"/>
      <c r="P799" s="473"/>
      <c r="Q799" s="473"/>
      <c r="R799" s="473"/>
      <c r="S799" s="473"/>
      <c r="T799" s="473"/>
      <c r="U799" s="473"/>
      <c r="V799" s="473"/>
      <c r="W799" s="473"/>
      <c r="X799" s="473"/>
      <c r="Y799" s="473"/>
      <c r="Z799" s="473"/>
    </row>
    <row r="800" spans="1:26" ht="20.25" customHeight="1" x14ac:dyDescent="0.75">
      <c r="A800" s="473"/>
      <c r="B800" s="473"/>
      <c r="C800" s="473"/>
      <c r="D800" s="473"/>
      <c r="E800" s="473"/>
      <c r="F800" s="473"/>
      <c r="G800" s="473"/>
      <c r="H800" s="473"/>
      <c r="I800" s="473"/>
      <c r="J800" s="622"/>
      <c r="K800" s="473"/>
      <c r="L800" s="473"/>
      <c r="M800" s="473"/>
      <c r="N800" s="473"/>
      <c r="O800" s="473"/>
      <c r="P800" s="473"/>
      <c r="Q800" s="473"/>
      <c r="R800" s="473"/>
      <c r="S800" s="473"/>
      <c r="T800" s="473"/>
      <c r="U800" s="473"/>
      <c r="V800" s="473"/>
      <c r="W800" s="473"/>
      <c r="X800" s="473"/>
      <c r="Y800" s="473"/>
      <c r="Z800" s="473"/>
    </row>
    <row r="801" spans="1:26" ht="20.25" customHeight="1" x14ac:dyDescent="0.75">
      <c r="A801" s="473"/>
      <c r="B801" s="473"/>
      <c r="C801" s="473"/>
      <c r="D801" s="473"/>
      <c r="E801" s="473"/>
      <c r="F801" s="473"/>
      <c r="G801" s="473"/>
      <c r="H801" s="473"/>
      <c r="I801" s="473"/>
      <c r="J801" s="622"/>
      <c r="K801" s="473"/>
      <c r="L801" s="473"/>
      <c r="M801" s="473"/>
      <c r="N801" s="473"/>
      <c r="O801" s="473"/>
      <c r="P801" s="473"/>
      <c r="Q801" s="473"/>
      <c r="R801" s="473"/>
      <c r="S801" s="473"/>
      <c r="T801" s="473"/>
      <c r="U801" s="473"/>
      <c r="V801" s="473"/>
      <c r="W801" s="473"/>
      <c r="X801" s="473"/>
      <c r="Y801" s="473"/>
      <c r="Z801" s="473"/>
    </row>
    <row r="802" spans="1:26" ht="20.25" customHeight="1" x14ac:dyDescent="0.75">
      <c r="A802" s="473"/>
      <c r="B802" s="473"/>
      <c r="C802" s="473"/>
      <c r="D802" s="473"/>
      <c r="E802" s="473"/>
      <c r="F802" s="473"/>
      <c r="G802" s="473"/>
      <c r="H802" s="473"/>
      <c r="I802" s="473"/>
      <c r="J802" s="622"/>
      <c r="K802" s="473"/>
      <c r="L802" s="473"/>
      <c r="M802" s="473"/>
      <c r="N802" s="473"/>
      <c r="O802" s="473"/>
      <c r="P802" s="473"/>
      <c r="Q802" s="473"/>
      <c r="R802" s="473"/>
      <c r="S802" s="473"/>
      <c r="T802" s="473"/>
      <c r="U802" s="473"/>
      <c r="V802" s="473"/>
      <c r="W802" s="473"/>
      <c r="X802" s="473"/>
      <c r="Y802" s="473"/>
      <c r="Z802" s="473"/>
    </row>
    <row r="803" spans="1:26" ht="20.25" customHeight="1" x14ac:dyDescent="0.75">
      <c r="A803" s="473"/>
      <c r="B803" s="473"/>
      <c r="C803" s="473"/>
      <c r="D803" s="473"/>
      <c r="E803" s="473"/>
      <c r="F803" s="473"/>
      <c r="G803" s="473"/>
      <c r="H803" s="473"/>
      <c r="I803" s="473"/>
      <c r="J803" s="622"/>
      <c r="K803" s="473"/>
      <c r="L803" s="473"/>
      <c r="M803" s="473"/>
      <c r="N803" s="473"/>
      <c r="O803" s="473"/>
      <c r="P803" s="473"/>
      <c r="Q803" s="473"/>
      <c r="R803" s="473"/>
      <c r="S803" s="473"/>
      <c r="T803" s="473"/>
      <c r="U803" s="473"/>
      <c r="V803" s="473"/>
      <c r="W803" s="473"/>
      <c r="X803" s="473"/>
      <c r="Y803" s="473"/>
      <c r="Z803" s="473"/>
    </row>
    <row r="804" spans="1:26" ht="20.25" customHeight="1" x14ac:dyDescent="0.75">
      <c r="A804" s="473"/>
      <c r="B804" s="473"/>
      <c r="C804" s="473"/>
      <c r="D804" s="473"/>
      <c r="E804" s="473"/>
      <c r="F804" s="473"/>
      <c r="G804" s="473"/>
      <c r="H804" s="473"/>
      <c r="I804" s="473"/>
      <c r="J804" s="622"/>
      <c r="K804" s="473"/>
      <c r="L804" s="473"/>
      <c r="M804" s="473"/>
      <c r="N804" s="473"/>
      <c r="O804" s="473"/>
      <c r="P804" s="473"/>
      <c r="Q804" s="473"/>
      <c r="R804" s="473"/>
      <c r="S804" s="473"/>
      <c r="T804" s="473"/>
      <c r="U804" s="473"/>
      <c r="V804" s="473"/>
      <c r="W804" s="473"/>
      <c r="X804" s="473"/>
      <c r="Y804" s="473"/>
      <c r="Z804" s="473"/>
    </row>
    <row r="805" spans="1:26" ht="20.25" customHeight="1" x14ac:dyDescent="0.75">
      <c r="A805" s="473"/>
      <c r="B805" s="473"/>
      <c r="C805" s="473"/>
      <c r="D805" s="473"/>
      <c r="E805" s="473"/>
      <c r="F805" s="473"/>
      <c r="G805" s="473"/>
      <c r="H805" s="473"/>
      <c r="I805" s="473"/>
      <c r="J805" s="622"/>
      <c r="K805" s="473"/>
      <c r="L805" s="473"/>
      <c r="M805" s="473"/>
      <c r="N805" s="473"/>
      <c r="O805" s="473"/>
      <c r="P805" s="473"/>
      <c r="Q805" s="473"/>
      <c r="R805" s="473"/>
      <c r="S805" s="473"/>
      <c r="T805" s="473"/>
      <c r="U805" s="473"/>
      <c r="V805" s="473"/>
      <c r="W805" s="473"/>
      <c r="X805" s="473"/>
      <c r="Y805" s="473"/>
      <c r="Z805" s="473"/>
    </row>
    <row r="806" spans="1:26" ht="20.25" customHeight="1" x14ac:dyDescent="0.75">
      <c r="A806" s="473"/>
      <c r="B806" s="473"/>
      <c r="C806" s="473"/>
      <c r="D806" s="473"/>
      <c r="E806" s="473"/>
      <c r="F806" s="473"/>
      <c r="G806" s="473"/>
      <c r="H806" s="473"/>
      <c r="I806" s="473"/>
      <c r="J806" s="622"/>
      <c r="K806" s="473"/>
      <c r="L806" s="473"/>
      <c r="M806" s="473"/>
      <c r="N806" s="473"/>
      <c r="O806" s="473"/>
      <c r="P806" s="473"/>
      <c r="Q806" s="473"/>
      <c r="R806" s="473"/>
      <c r="S806" s="473"/>
      <c r="T806" s="473"/>
      <c r="U806" s="473"/>
      <c r="V806" s="473"/>
      <c r="W806" s="473"/>
      <c r="X806" s="473"/>
      <c r="Y806" s="473"/>
      <c r="Z806" s="473"/>
    </row>
    <row r="807" spans="1:26" ht="20.25" customHeight="1" x14ac:dyDescent="0.75">
      <c r="A807" s="473"/>
      <c r="B807" s="473"/>
      <c r="C807" s="473"/>
      <c r="D807" s="473"/>
      <c r="E807" s="473"/>
      <c r="F807" s="473"/>
      <c r="G807" s="473"/>
      <c r="H807" s="473"/>
      <c r="I807" s="473"/>
      <c r="J807" s="622"/>
      <c r="K807" s="473"/>
      <c r="L807" s="473"/>
      <c r="M807" s="473"/>
      <c r="N807" s="473"/>
      <c r="O807" s="473"/>
      <c r="P807" s="473"/>
      <c r="Q807" s="473"/>
      <c r="R807" s="473"/>
      <c r="S807" s="473"/>
      <c r="T807" s="473"/>
      <c r="U807" s="473"/>
      <c r="V807" s="473"/>
      <c r="W807" s="473"/>
      <c r="X807" s="473"/>
      <c r="Y807" s="473"/>
      <c r="Z807" s="473"/>
    </row>
    <row r="808" spans="1:26" ht="20.25" customHeight="1" x14ac:dyDescent="0.75">
      <c r="A808" s="473"/>
      <c r="B808" s="473"/>
      <c r="C808" s="473"/>
      <c r="D808" s="473"/>
      <c r="E808" s="473"/>
      <c r="F808" s="473"/>
      <c r="G808" s="473"/>
      <c r="H808" s="473"/>
      <c r="I808" s="473"/>
      <c r="J808" s="622"/>
      <c r="K808" s="473"/>
      <c r="L808" s="473"/>
      <c r="M808" s="473"/>
      <c r="N808" s="473"/>
      <c r="O808" s="473"/>
      <c r="P808" s="473"/>
      <c r="Q808" s="473"/>
      <c r="R808" s="473"/>
      <c r="S808" s="473"/>
      <c r="T808" s="473"/>
      <c r="U808" s="473"/>
      <c r="V808" s="473"/>
      <c r="W808" s="473"/>
      <c r="X808" s="473"/>
      <c r="Y808" s="473"/>
      <c r="Z808" s="473"/>
    </row>
    <row r="809" spans="1:26" ht="20.25" customHeight="1" x14ac:dyDescent="0.75">
      <c r="A809" s="473"/>
      <c r="B809" s="473"/>
      <c r="C809" s="473"/>
      <c r="D809" s="473"/>
      <c r="E809" s="473"/>
      <c r="F809" s="473"/>
      <c r="G809" s="473"/>
      <c r="H809" s="473"/>
      <c r="I809" s="473"/>
      <c r="J809" s="622"/>
      <c r="K809" s="473"/>
      <c r="L809" s="473"/>
      <c r="M809" s="473"/>
      <c r="N809" s="473"/>
      <c r="O809" s="473"/>
      <c r="P809" s="473"/>
      <c r="Q809" s="473"/>
      <c r="R809" s="473"/>
      <c r="S809" s="473"/>
      <c r="T809" s="473"/>
      <c r="U809" s="473"/>
      <c r="V809" s="473"/>
      <c r="W809" s="473"/>
      <c r="X809" s="473"/>
      <c r="Y809" s="473"/>
      <c r="Z809" s="473"/>
    </row>
    <row r="810" spans="1:26" ht="20.25" customHeight="1" x14ac:dyDescent="0.75">
      <c r="A810" s="473"/>
      <c r="B810" s="473"/>
      <c r="C810" s="473"/>
      <c r="D810" s="473"/>
      <c r="E810" s="473"/>
      <c r="F810" s="473"/>
      <c r="G810" s="473"/>
      <c r="H810" s="473"/>
      <c r="I810" s="473"/>
      <c r="J810" s="622"/>
      <c r="K810" s="473"/>
      <c r="L810" s="473"/>
      <c r="M810" s="473"/>
      <c r="N810" s="473"/>
      <c r="O810" s="473"/>
      <c r="P810" s="473"/>
      <c r="Q810" s="473"/>
      <c r="R810" s="473"/>
      <c r="S810" s="473"/>
      <c r="T810" s="473"/>
      <c r="U810" s="473"/>
      <c r="V810" s="473"/>
      <c r="W810" s="473"/>
      <c r="X810" s="473"/>
      <c r="Y810" s="473"/>
      <c r="Z810" s="473"/>
    </row>
    <row r="811" spans="1:26" ht="20.25" customHeight="1" x14ac:dyDescent="0.75">
      <c r="A811" s="473"/>
      <c r="B811" s="473"/>
      <c r="C811" s="473"/>
      <c r="D811" s="473"/>
      <c r="E811" s="473"/>
      <c r="F811" s="473"/>
      <c r="G811" s="473"/>
      <c r="H811" s="473"/>
      <c r="I811" s="473"/>
      <c r="J811" s="622"/>
      <c r="K811" s="473"/>
      <c r="L811" s="473"/>
      <c r="M811" s="473"/>
      <c r="N811" s="473"/>
      <c r="O811" s="473"/>
      <c r="P811" s="473"/>
      <c r="Q811" s="473"/>
      <c r="R811" s="473"/>
      <c r="S811" s="473"/>
      <c r="T811" s="473"/>
      <c r="U811" s="473"/>
      <c r="V811" s="473"/>
      <c r="W811" s="473"/>
      <c r="X811" s="473"/>
      <c r="Y811" s="473"/>
      <c r="Z811" s="473"/>
    </row>
    <row r="812" spans="1:26" ht="20.25" customHeight="1" x14ac:dyDescent="0.75">
      <c r="A812" s="473"/>
      <c r="B812" s="473"/>
      <c r="C812" s="473"/>
      <c r="D812" s="473"/>
      <c r="E812" s="473"/>
      <c r="F812" s="473"/>
      <c r="G812" s="473"/>
      <c r="H812" s="473"/>
      <c r="I812" s="473"/>
      <c r="J812" s="622"/>
      <c r="K812" s="473"/>
      <c r="L812" s="473"/>
      <c r="M812" s="473"/>
      <c r="N812" s="473"/>
      <c r="O812" s="473"/>
      <c r="P812" s="473"/>
      <c r="Q812" s="473"/>
      <c r="R812" s="473"/>
      <c r="S812" s="473"/>
      <c r="T812" s="473"/>
      <c r="U812" s="473"/>
      <c r="V812" s="473"/>
      <c r="W812" s="473"/>
      <c r="X812" s="473"/>
      <c r="Y812" s="473"/>
      <c r="Z812" s="473"/>
    </row>
    <row r="813" spans="1:26" ht="20.25" customHeight="1" x14ac:dyDescent="0.75">
      <c r="A813" s="473"/>
      <c r="B813" s="473"/>
      <c r="C813" s="473"/>
      <c r="D813" s="473"/>
      <c r="E813" s="473"/>
      <c r="F813" s="473"/>
      <c r="G813" s="473"/>
      <c r="H813" s="473"/>
      <c r="I813" s="473"/>
      <c r="J813" s="622"/>
      <c r="K813" s="473"/>
      <c r="L813" s="473"/>
      <c r="M813" s="473"/>
      <c r="N813" s="473"/>
      <c r="O813" s="473"/>
      <c r="P813" s="473"/>
      <c r="Q813" s="473"/>
      <c r="R813" s="473"/>
      <c r="S813" s="473"/>
      <c r="T813" s="473"/>
      <c r="U813" s="473"/>
      <c r="V813" s="473"/>
      <c r="W813" s="473"/>
      <c r="X813" s="473"/>
      <c r="Y813" s="473"/>
      <c r="Z813" s="473"/>
    </row>
    <row r="814" spans="1:26" ht="20.25" customHeight="1" x14ac:dyDescent="0.75">
      <c r="A814" s="473"/>
      <c r="B814" s="473"/>
      <c r="C814" s="473"/>
      <c r="D814" s="473"/>
      <c r="E814" s="473"/>
      <c r="F814" s="473"/>
      <c r="G814" s="473"/>
      <c r="H814" s="473"/>
      <c r="I814" s="473"/>
      <c r="J814" s="622"/>
      <c r="K814" s="473"/>
      <c r="L814" s="473"/>
      <c r="M814" s="473"/>
      <c r="N814" s="473"/>
      <c r="O814" s="473"/>
      <c r="P814" s="473"/>
      <c r="Q814" s="473"/>
      <c r="R814" s="473"/>
      <c r="S814" s="473"/>
      <c r="T814" s="473"/>
      <c r="U814" s="473"/>
      <c r="V814" s="473"/>
      <c r="W814" s="473"/>
      <c r="X814" s="473"/>
      <c r="Y814" s="473"/>
      <c r="Z814" s="473"/>
    </row>
    <row r="815" spans="1:26" ht="20.25" customHeight="1" x14ac:dyDescent="0.75">
      <c r="A815" s="473"/>
      <c r="B815" s="473"/>
      <c r="C815" s="473"/>
      <c r="D815" s="473"/>
      <c r="E815" s="473"/>
      <c r="F815" s="473"/>
      <c r="G815" s="473"/>
      <c r="H815" s="473"/>
      <c r="I815" s="473"/>
      <c r="J815" s="622"/>
      <c r="K815" s="473"/>
      <c r="L815" s="473"/>
      <c r="M815" s="473"/>
      <c r="N815" s="473"/>
      <c r="O815" s="473"/>
      <c r="P815" s="473"/>
      <c r="Q815" s="473"/>
      <c r="R815" s="473"/>
      <c r="S815" s="473"/>
      <c r="T815" s="473"/>
      <c r="U815" s="473"/>
      <c r="V815" s="473"/>
      <c r="W815" s="473"/>
      <c r="X815" s="473"/>
      <c r="Y815" s="473"/>
      <c r="Z815" s="473"/>
    </row>
    <row r="816" spans="1:26" ht="20.25" customHeight="1" x14ac:dyDescent="0.75">
      <c r="A816" s="473"/>
      <c r="B816" s="473"/>
      <c r="C816" s="473"/>
      <c r="D816" s="473"/>
      <c r="E816" s="473"/>
      <c r="F816" s="473"/>
      <c r="G816" s="473"/>
      <c r="H816" s="473"/>
      <c r="I816" s="473"/>
      <c r="J816" s="622"/>
      <c r="K816" s="473"/>
      <c r="L816" s="473"/>
      <c r="M816" s="473"/>
      <c r="N816" s="473"/>
      <c r="O816" s="473"/>
      <c r="P816" s="473"/>
      <c r="Q816" s="473"/>
      <c r="R816" s="473"/>
      <c r="S816" s="473"/>
      <c r="T816" s="473"/>
      <c r="U816" s="473"/>
      <c r="V816" s="473"/>
      <c r="W816" s="473"/>
      <c r="X816" s="473"/>
      <c r="Y816" s="473"/>
      <c r="Z816" s="473"/>
    </row>
    <row r="817" spans="1:26" ht="20.25" customHeight="1" x14ac:dyDescent="0.75">
      <c r="A817" s="473"/>
      <c r="B817" s="473"/>
      <c r="C817" s="473"/>
      <c r="D817" s="473"/>
      <c r="E817" s="473"/>
      <c r="F817" s="473"/>
      <c r="G817" s="473"/>
      <c r="H817" s="473"/>
      <c r="I817" s="473"/>
      <c r="J817" s="622"/>
      <c r="K817" s="473"/>
      <c r="L817" s="473"/>
      <c r="M817" s="473"/>
      <c r="N817" s="473"/>
      <c r="O817" s="473"/>
      <c r="P817" s="473"/>
      <c r="Q817" s="473"/>
      <c r="R817" s="473"/>
      <c r="S817" s="473"/>
      <c r="T817" s="473"/>
      <c r="U817" s="473"/>
      <c r="V817" s="473"/>
      <c r="W817" s="473"/>
      <c r="X817" s="473"/>
      <c r="Y817" s="473"/>
      <c r="Z817" s="473"/>
    </row>
    <row r="818" spans="1:26" ht="20.25" customHeight="1" x14ac:dyDescent="0.75">
      <c r="A818" s="473"/>
      <c r="B818" s="473"/>
      <c r="C818" s="473"/>
      <c r="D818" s="473"/>
      <c r="E818" s="473"/>
      <c r="F818" s="473"/>
      <c r="G818" s="473"/>
      <c r="H818" s="473"/>
      <c r="I818" s="473"/>
      <c r="J818" s="622"/>
      <c r="K818" s="473"/>
      <c r="L818" s="473"/>
      <c r="M818" s="473"/>
      <c r="N818" s="473"/>
      <c r="O818" s="473"/>
      <c r="P818" s="473"/>
      <c r="Q818" s="473"/>
      <c r="R818" s="473"/>
      <c r="S818" s="473"/>
      <c r="T818" s="473"/>
      <c r="U818" s="473"/>
      <c r="V818" s="473"/>
      <c r="W818" s="473"/>
      <c r="X818" s="473"/>
      <c r="Y818" s="473"/>
      <c r="Z818" s="473"/>
    </row>
    <row r="819" spans="1:26" ht="20.25" customHeight="1" x14ac:dyDescent="0.75">
      <c r="A819" s="473"/>
      <c r="B819" s="473"/>
      <c r="C819" s="473"/>
      <c r="D819" s="473"/>
      <c r="E819" s="473"/>
      <c r="F819" s="473"/>
      <c r="G819" s="473"/>
      <c r="H819" s="473"/>
      <c r="I819" s="473"/>
      <c r="J819" s="622"/>
      <c r="K819" s="473"/>
      <c r="L819" s="473"/>
      <c r="M819" s="473"/>
      <c r="N819" s="473"/>
      <c r="O819" s="473"/>
      <c r="P819" s="473"/>
      <c r="Q819" s="473"/>
      <c r="R819" s="473"/>
      <c r="S819" s="473"/>
      <c r="T819" s="473"/>
      <c r="U819" s="473"/>
      <c r="V819" s="473"/>
      <c r="W819" s="473"/>
      <c r="X819" s="473"/>
      <c r="Y819" s="473"/>
      <c r="Z819" s="473"/>
    </row>
    <row r="820" spans="1:26" ht="20.25" customHeight="1" x14ac:dyDescent="0.75">
      <c r="A820" s="473"/>
      <c r="B820" s="473"/>
      <c r="C820" s="473"/>
      <c r="D820" s="473"/>
      <c r="E820" s="473"/>
      <c r="F820" s="473"/>
      <c r="G820" s="473"/>
      <c r="H820" s="473"/>
      <c r="I820" s="473"/>
      <c r="J820" s="622"/>
      <c r="K820" s="473"/>
      <c r="L820" s="473"/>
      <c r="M820" s="473"/>
      <c r="N820" s="473"/>
      <c r="O820" s="473"/>
      <c r="P820" s="473"/>
      <c r="Q820" s="473"/>
      <c r="R820" s="473"/>
      <c r="S820" s="473"/>
      <c r="T820" s="473"/>
      <c r="U820" s="473"/>
      <c r="V820" s="473"/>
      <c r="W820" s="473"/>
      <c r="X820" s="473"/>
      <c r="Y820" s="473"/>
      <c r="Z820" s="473"/>
    </row>
    <row r="821" spans="1:26" ht="20.25" customHeight="1" x14ac:dyDescent="0.75">
      <c r="A821" s="473"/>
      <c r="B821" s="473"/>
      <c r="C821" s="473"/>
      <c r="D821" s="473"/>
      <c r="E821" s="473"/>
      <c r="F821" s="473"/>
      <c r="G821" s="473"/>
      <c r="H821" s="473"/>
      <c r="I821" s="473"/>
      <c r="J821" s="622"/>
      <c r="K821" s="473"/>
      <c r="L821" s="473"/>
      <c r="M821" s="473"/>
      <c r="N821" s="473"/>
      <c r="O821" s="473"/>
      <c r="P821" s="473"/>
      <c r="Q821" s="473"/>
      <c r="R821" s="473"/>
      <c r="S821" s="473"/>
      <c r="T821" s="473"/>
      <c r="U821" s="473"/>
      <c r="V821" s="473"/>
      <c r="W821" s="473"/>
      <c r="X821" s="473"/>
      <c r="Y821" s="473"/>
      <c r="Z821" s="473"/>
    </row>
    <row r="822" spans="1:26" ht="20.25" customHeight="1" x14ac:dyDescent="0.75">
      <c r="A822" s="473"/>
      <c r="B822" s="473"/>
      <c r="C822" s="473"/>
      <c r="D822" s="473"/>
      <c r="E822" s="473"/>
      <c r="F822" s="473"/>
      <c r="G822" s="473"/>
      <c r="H822" s="473"/>
      <c r="I822" s="473"/>
      <c r="J822" s="622"/>
      <c r="K822" s="473"/>
      <c r="L822" s="473"/>
      <c r="M822" s="473"/>
      <c r="N822" s="473"/>
      <c r="O822" s="473"/>
      <c r="P822" s="473"/>
      <c r="Q822" s="473"/>
      <c r="R822" s="473"/>
      <c r="S822" s="473"/>
      <c r="T822" s="473"/>
      <c r="U822" s="473"/>
      <c r="V822" s="473"/>
      <c r="W822" s="473"/>
      <c r="X822" s="473"/>
      <c r="Y822" s="473"/>
      <c r="Z822" s="473"/>
    </row>
    <row r="823" spans="1:26" ht="20.25" customHeight="1" x14ac:dyDescent="0.75">
      <c r="A823" s="473"/>
      <c r="B823" s="473"/>
      <c r="C823" s="473"/>
      <c r="D823" s="473"/>
      <c r="E823" s="473"/>
      <c r="F823" s="473"/>
      <c r="G823" s="473"/>
      <c r="H823" s="473"/>
      <c r="I823" s="473"/>
      <c r="J823" s="622"/>
      <c r="K823" s="473"/>
      <c r="L823" s="473"/>
      <c r="M823" s="473"/>
      <c r="N823" s="473"/>
      <c r="O823" s="473"/>
      <c r="P823" s="473"/>
      <c r="Q823" s="473"/>
      <c r="R823" s="473"/>
      <c r="S823" s="473"/>
      <c r="T823" s="473"/>
      <c r="U823" s="473"/>
      <c r="V823" s="473"/>
      <c r="W823" s="473"/>
      <c r="X823" s="473"/>
      <c r="Y823" s="473"/>
      <c r="Z823" s="473"/>
    </row>
    <row r="824" spans="1:26" ht="20.25" customHeight="1" x14ac:dyDescent="0.75">
      <c r="A824" s="473"/>
      <c r="B824" s="473"/>
      <c r="C824" s="473"/>
      <c r="D824" s="473"/>
      <c r="E824" s="473"/>
      <c r="F824" s="473"/>
      <c r="G824" s="473"/>
      <c r="H824" s="473"/>
      <c r="I824" s="473"/>
      <c r="J824" s="622"/>
      <c r="K824" s="473"/>
      <c r="L824" s="473"/>
      <c r="M824" s="473"/>
      <c r="N824" s="473"/>
      <c r="O824" s="473"/>
      <c r="P824" s="473"/>
      <c r="Q824" s="473"/>
      <c r="R824" s="473"/>
      <c r="S824" s="473"/>
      <c r="T824" s="473"/>
      <c r="U824" s="473"/>
      <c r="V824" s="473"/>
      <c r="W824" s="473"/>
      <c r="X824" s="473"/>
      <c r="Y824" s="473"/>
      <c r="Z824" s="473"/>
    </row>
    <row r="825" spans="1:26" ht="20.25" customHeight="1" x14ac:dyDescent="0.75">
      <c r="A825" s="473"/>
      <c r="B825" s="473"/>
      <c r="C825" s="473"/>
      <c r="D825" s="473"/>
      <c r="E825" s="473"/>
      <c r="F825" s="473"/>
      <c r="G825" s="473"/>
      <c r="H825" s="473"/>
      <c r="I825" s="473"/>
      <c r="J825" s="622"/>
      <c r="K825" s="473"/>
      <c r="L825" s="473"/>
      <c r="M825" s="473"/>
      <c r="N825" s="473"/>
      <c r="O825" s="473"/>
      <c r="P825" s="473"/>
      <c r="Q825" s="473"/>
      <c r="R825" s="473"/>
      <c r="S825" s="473"/>
      <c r="T825" s="473"/>
      <c r="U825" s="473"/>
      <c r="V825" s="473"/>
      <c r="W825" s="473"/>
      <c r="X825" s="473"/>
      <c r="Y825" s="473"/>
      <c r="Z825" s="473"/>
    </row>
    <row r="826" spans="1:26" ht="20.25" customHeight="1" x14ac:dyDescent="0.75">
      <c r="A826" s="473"/>
      <c r="B826" s="473"/>
      <c r="C826" s="473"/>
      <c r="D826" s="473"/>
      <c r="E826" s="473"/>
      <c r="F826" s="473"/>
      <c r="G826" s="473"/>
      <c r="H826" s="473"/>
      <c r="I826" s="473"/>
      <c r="J826" s="622"/>
      <c r="K826" s="473"/>
      <c r="L826" s="473"/>
      <c r="M826" s="473"/>
      <c r="N826" s="473"/>
      <c r="O826" s="473"/>
      <c r="P826" s="473"/>
      <c r="Q826" s="473"/>
      <c r="R826" s="473"/>
      <c r="S826" s="473"/>
      <c r="T826" s="473"/>
      <c r="U826" s="473"/>
      <c r="V826" s="473"/>
      <c r="W826" s="473"/>
      <c r="X826" s="473"/>
      <c r="Y826" s="473"/>
      <c r="Z826" s="473"/>
    </row>
    <row r="827" spans="1:26" ht="20.25" customHeight="1" x14ac:dyDescent="0.75">
      <c r="A827" s="473"/>
      <c r="B827" s="473"/>
      <c r="C827" s="473"/>
      <c r="D827" s="473"/>
      <c r="E827" s="473"/>
      <c r="F827" s="473"/>
      <c r="G827" s="473"/>
      <c r="H827" s="473"/>
      <c r="I827" s="473"/>
      <c r="J827" s="622"/>
      <c r="K827" s="473"/>
      <c r="L827" s="473"/>
      <c r="M827" s="473"/>
      <c r="N827" s="473"/>
      <c r="O827" s="473"/>
      <c r="P827" s="473"/>
      <c r="Q827" s="473"/>
      <c r="R827" s="473"/>
      <c r="S827" s="473"/>
      <c r="T827" s="473"/>
      <c r="U827" s="473"/>
      <c r="V827" s="473"/>
      <c r="W827" s="473"/>
      <c r="X827" s="473"/>
      <c r="Y827" s="473"/>
      <c r="Z827" s="473"/>
    </row>
    <row r="828" spans="1:26" ht="20.25" customHeight="1" x14ac:dyDescent="0.75">
      <c r="A828" s="473"/>
      <c r="B828" s="473"/>
      <c r="C828" s="473"/>
      <c r="D828" s="473"/>
      <c r="E828" s="473"/>
      <c r="F828" s="473"/>
      <c r="G828" s="473"/>
      <c r="H828" s="473"/>
      <c r="I828" s="473"/>
      <c r="J828" s="622"/>
      <c r="K828" s="473"/>
      <c r="L828" s="473"/>
      <c r="M828" s="473"/>
      <c r="N828" s="473"/>
      <c r="O828" s="473"/>
      <c r="P828" s="473"/>
      <c r="Q828" s="473"/>
      <c r="R828" s="473"/>
      <c r="S828" s="473"/>
      <c r="T828" s="473"/>
      <c r="U828" s="473"/>
      <c r="V828" s="473"/>
      <c r="W828" s="473"/>
      <c r="X828" s="473"/>
      <c r="Y828" s="473"/>
      <c r="Z828" s="473"/>
    </row>
    <row r="829" spans="1:26" ht="20.25" customHeight="1" x14ac:dyDescent="0.75">
      <c r="A829" s="473"/>
      <c r="B829" s="473"/>
      <c r="C829" s="473"/>
      <c r="D829" s="473"/>
      <c r="E829" s="473"/>
      <c r="F829" s="473"/>
      <c r="G829" s="473"/>
      <c r="H829" s="473"/>
      <c r="I829" s="473"/>
      <c r="J829" s="622"/>
      <c r="K829" s="473"/>
      <c r="L829" s="473"/>
      <c r="M829" s="473"/>
      <c r="N829" s="473"/>
      <c r="O829" s="473"/>
      <c r="P829" s="473"/>
      <c r="Q829" s="473"/>
      <c r="R829" s="473"/>
      <c r="S829" s="473"/>
      <c r="T829" s="473"/>
      <c r="U829" s="473"/>
      <c r="V829" s="473"/>
      <c r="W829" s="473"/>
      <c r="X829" s="473"/>
      <c r="Y829" s="473"/>
      <c r="Z829" s="473"/>
    </row>
    <row r="830" spans="1:26" ht="20.25" customHeight="1" x14ac:dyDescent="0.75">
      <c r="A830" s="473"/>
      <c r="B830" s="473"/>
      <c r="C830" s="473"/>
      <c r="D830" s="473"/>
      <c r="E830" s="473"/>
      <c r="F830" s="473"/>
      <c r="G830" s="473"/>
      <c r="H830" s="473"/>
      <c r="I830" s="473"/>
      <c r="J830" s="622"/>
      <c r="K830" s="473"/>
      <c r="L830" s="473"/>
      <c r="M830" s="473"/>
      <c r="N830" s="473"/>
      <c r="O830" s="473"/>
      <c r="P830" s="473"/>
      <c r="Q830" s="473"/>
      <c r="R830" s="473"/>
      <c r="S830" s="473"/>
      <c r="T830" s="473"/>
      <c r="U830" s="473"/>
      <c r="V830" s="473"/>
      <c r="W830" s="473"/>
      <c r="X830" s="473"/>
      <c r="Y830" s="473"/>
      <c r="Z830" s="473"/>
    </row>
    <row r="831" spans="1:26" ht="20.25" customHeight="1" x14ac:dyDescent="0.75">
      <c r="A831" s="473"/>
      <c r="B831" s="473"/>
      <c r="C831" s="473"/>
      <c r="D831" s="473"/>
      <c r="E831" s="473"/>
      <c r="F831" s="473"/>
      <c r="G831" s="473"/>
      <c r="H831" s="473"/>
      <c r="I831" s="473"/>
      <c r="J831" s="622"/>
      <c r="K831" s="473"/>
      <c r="L831" s="473"/>
      <c r="M831" s="473"/>
      <c r="N831" s="473"/>
      <c r="O831" s="473"/>
      <c r="P831" s="473"/>
      <c r="Q831" s="473"/>
      <c r="R831" s="473"/>
      <c r="S831" s="473"/>
      <c r="T831" s="473"/>
      <c r="U831" s="473"/>
      <c r="V831" s="473"/>
      <c r="W831" s="473"/>
      <c r="X831" s="473"/>
      <c r="Y831" s="473"/>
      <c r="Z831" s="473"/>
    </row>
    <row r="832" spans="1:26" ht="20.25" customHeight="1" x14ac:dyDescent="0.75">
      <c r="A832" s="473"/>
      <c r="B832" s="473"/>
      <c r="C832" s="473"/>
      <c r="D832" s="473"/>
      <c r="E832" s="473"/>
      <c r="F832" s="473"/>
      <c r="G832" s="473"/>
      <c r="H832" s="473"/>
      <c r="I832" s="473"/>
      <c r="J832" s="622"/>
      <c r="K832" s="473"/>
      <c r="L832" s="473"/>
      <c r="M832" s="473"/>
      <c r="N832" s="473"/>
      <c r="O832" s="473"/>
      <c r="P832" s="473"/>
      <c r="Q832" s="473"/>
      <c r="R832" s="473"/>
      <c r="S832" s="473"/>
      <c r="T832" s="473"/>
      <c r="U832" s="473"/>
      <c r="V832" s="473"/>
      <c r="W832" s="473"/>
      <c r="X832" s="473"/>
      <c r="Y832" s="473"/>
      <c r="Z832" s="473"/>
    </row>
    <row r="833" spans="1:26" ht="20.25" customHeight="1" x14ac:dyDescent="0.75">
      <c r="A833" s="473"/>
      <c r="B833" s="473"/>
      <c r="C833" s="473"/>
      <c r="D833" s="473"/>
      <c r="E833" s="473"/>
      <c r="F833" s="473"/>
      <c r="G833" s="473"/>
      <c r="H833" s="473"/>
      <c r="I833" s="473"/>
      <c r="J833" s="622"/>
      <c r="K833" s="473"/>
      <c r="L833" s="473"/>
      <c r="M833" s="473"/>
      <c r="N833" s="473"/>
      <c r="O833" s="473"/>
      <c r="P833" s="473"/>
      <c r="Q833" s="473"/>
      <c r="R833" s="473"/>
      <c r="S833" s="473"/>
      <c r="T833" s="473"/>
      <c r="U833" s="473"/>
      <c r="V833" s="473"/>
      <c r="W833" s="473"/>
      <c r="X833" s="473"/>
      <c r="Y833" s="473"/>
      <c r="Z833" s="473"/>
    </row>
    <row r="834" spans="1:26" ht="20.25" customHeight="1" x14ac:dyDescent="0.75">
      <c r="A834" s="473"/>
      <c r="B834" s="473"/>
      <c r="C834" s="473"/>
      <c r="D834" s="473"/>
      <c r="E834" s="473"/>
      <c r="F834" s="473"/>
      <c r="G834" s="473"/>
      <c r="H834" s="473"/>
      <c r="I834" s="473"/>
      <c r="J834" s="622"/>
      <c r="K834" s="473"/>
      <c r="L834" s="473"/>
      <c r="M834" s="473"/>
      <c r="N834" s="473"/>
      <c r="O834" s="473"/>
      <c r="P834" s="473"/>
      <c r="Q834" s="473"/>
      <c r="R834" s="473"/>
      <c r="S834" s="473"/>
      <c r="T834" s="473"/>
      <c r="U834" s="473"/>
      <c r="V834" s="473"/>
      <c r="W834" s="473"/>
      <c r="X834" s="473"/>
      <c r="Y834" s="473"/>
      <c r="Z834" s="473"/>
    </row>
    <row r="835" spans="1:26" ht="20.25" customHeight="1" x14ac:dyDescent="0.75">
      <c r="A835" s="473"/>
      <c r="B835" s="473"/>
      <c r="C835" s="473"/>
      <c r="D835" s="473"/>
      <c r="E835" s="473"/>
      <c r="F835" s="473"/>
      <c r="G835" s="473"/>
      <c r="H835" s="473"/>
      <c r="I835" s="473"/>
      <c r="J835" s="622"/>
      <c r="K835" s="473"/>
      <c r="L835" s="473"/>
      <c r="M835" s="473"/>
      <c r="N835" s="473"/>
      <c r="O835" s="473"/>
      <c r="P835" s="473"/>
      <c r="Q835" s="473"/>
      <c r="R835" s="473"/>
      <c r="S835" s="473"/>
      <c r="T835" s="473"/>
      <c r="U835" s="473"/>
      <c r="V835" s="473"/>
      <c r="W835" s="473"/>
      <c r="X835" s="473"/>
      <c r="Y835" s="473"/>
      <c r="Z835" s="473"/>
    </row>
    <row r="836" spans="1:26" ht="20.25" customHeight="1" x14ac:dyDescent="0.75">
      <c r="A836" s="473"/>
      <c r="B836" s="473"/>
      <c r="C836" s="473"/>
      <c r="D836" s="473"/>
      <c r="E836" s="473"/>
      <c r="F836" s="473"/>
      <c r="G836" s="473"/>
      <c r="H836" s="473"/>
      <c r="I836" s="473"/>
      <c r="J836" s="622"/>
      <c r="K836" s="473"/>
      <c r="L836" s="473"/>
      <c r="M836" s="473"/>
      <c r="N836" s="473"/>
      <c r="O836" s="473"/>
      <c r="P836" s="473"/>
      <c r="Q836" s="473"/>
      <c r="R836" s="473"/>
      <c r="S836" s="473"/>
      <c r="T836" s="473"/>
      <c r="U836" s="473"/>
      <c r="V836" s="473"/>
      <c r="W836" s="473"/>
      <c r="X836" s="473"/>
      <c r="Y836" s="473"/>
      <c r="Z836" s="473"/>
    </row>
    <row r="837" spans="1:26" ht="20.25" customHeight="1" x14ac:dyDescent="0.75">
      <c r="A837" s="473"/>
      <c r="B837" s="473"/>
      <c r="C837" s="473"/>
      <c r="D837" s="473"/>
      <c r="E837" s="473"/>
      <c r="F837" s="473"/>
      <c r="G837" s="473"/>
      <c r="H837" s="473"/>
      <c r="I837" s="473"/>
      <c r="J837" s="622"/>
      <c r="K837" s="473"/>
      <c r="L837" s="473"/>
      <c r="M837" s="473"/>
      <c r="N837" s="473"/>
      <c r="O837" s="473"/>
      <c r="P837" s="473"/>
      <c r="Q837" s="473"/>
      <c r="R837" s="473"/>
      <c r="S837" s="473"/>
      <c r="T837" s="473"/>
      <c r="U837" s="473"/>
      <c r="V837" s="473"/>
      <c r="W837" s="473"/>
      <c r="X837" s="473"/>
      <c r="Y837" s="473"/>
      <c r="Z837" s="473"/>
    </row>
    <row r="838" spans="1:26" ht="20.25" customHeight="1" x14ac:dyDescent="0.75">
      <c r="A838" s="473"/>
      <c r="B838" s="473"/>
      <c r="C838" s="473"/>
      <c r="D838" s="473"/>
      <c r="E838" s="473"/>
      <c r="F838" s="473"/>
      <c r="G838" s="473"/>
      <c r="H838" s="473"/>
      <c r="I838" s="473"/>
      <c r="J838" s="622"/>
      <c r="K838" s="473"/>
      <c r="L838" s="473"/>
      <c r="M838" s="473"/>
      <c r="N838" s="473"/>
      <c r="O838" s="473"/>
      <c r="P838" s="473"/>
      <c r="Q838" s="473"/>
      <c r="R838" s="473"/>
      <c r="S838" s="473"/>
      <c r="T838" s="473"/>
      <c r="U838" s="473"/>
      <c r="V838" s="473"/>
      <c r="W838" s="473"/>
      <c r="X838" s="473"/>
      <c r="Y838" s="473"/>
      <c r="Z838" s="473"/>
    </row>
    <row r="839" spans="1:26" ht="20.25" customHeight="1" x14ac:dyDescent="0.75">
      <c r="A839" s="473"/>
      <c r="B839" s="473"/>
      <c r="C839" s="473"/>
      <c r="D839" s="473"/>
      <c r="E839" s="473"/>
      <c r="F839" s="473"/>
      <c r="G839" s="473"/>
      <c r="H839" s="473"/>
      <c r="I839" s="473"/>
      <c r="J839" s="622"/>
      <c r="K839" s="473"/>
      <c r="L839" s="473"/>
      <c r="M839" s="473"/>
      <c r="N839" s="473"/>
      <c r="O839" s="473"/>
      <c r="P839" s="473"/>
      <c r="Q839" s="473"/>
      <c r="R839" s="473"/>
      <c r="S839" s="473"/>
      <c r="T839" s="473"/>
      <c r="U839" s="473"/>
      <c r="V839" s="473"/>
      <c r="W839" s="473"/>
      <c r="X839" s="473"/>
      <c r="Y839" s="473"/>
      <c r="Z839" s="473"/>
    </row>
    <row r="840" spans="1:26" ht="20.25" customHeight="1" x14ac:dyDescent="0.75">
      <c r="A840" s="473"/>
      <c r="B840" s="473"/>
      <c r="C840" s="473"/>
      <c r="D840" s="473"/>
      <c r="E840" s="473"/>
      <c r="F840" s="473"/>
      <c r="G840" s="473"/>
      <c r="H840" s="473"/>
      <c r="I840" s="473"/>
      <c r="J840" s="622"/>
      <c r="K840" s="473"/>
      <c r="L840" s="473"/>
      <c r="M840" s="473"/>
      <c r="N840" s="473"/>
      <c r="O840" s="473"/>
      <c r="P840" s="473"/>
      <c r="Q840" s="473"/>
      <c r="R840" s="473"/>
      <c r="S840" s="473"/>
      <c r="T840" s="473"/>
      <c r="U840" s="473"/>
      <c r="V840" s="473"/>
      <c r="W840" s="473"/>
      <c r="X840" s="473"/>
      <c r="Y840" s="473"/>
      <c r="Z840" s="473"/>
    </row>
    <row r="841" spans="1:26" ht="20.25" customHeight="1" x14ac:dyDescent="0.75">
      <c r="A841" s="473"/>
      <c r="B841" s="473"/>
      <c r="C841" s="473"/>
      <c r="D841" s="473"/>
      <c r="E841" s="473"/>
      <c r="F841" s="473"/>
      <c r="G841" s="473"/>
      <c r="H841" s="473"/>
      <c r="I841" s="473"/>
      <c r="J841" s="622"/>
      <c r="K841" s="473"/>
      <c r="L841" s="473"/>
      <c r="M841" s="473"/>
      <c r="N841" s="473"/>
      <c r="O841" s="473"/>
      <c r="P841" s="473"/>
      <c r="Q841" s="473"/>
      <c r="R841" s="473"/>
      <c r="S841" s="473"/>
      <c r="T841" s="473"/>
      <c r="U841" s="473"/>
      <c r="V841" s="473"/>
      <c r="W841" s="473"/>
      <c r="X841" s="473"/>
      <c r="Y841" s="473"/>
      <c r="Z841" s="473"/>
    </row>
    <row r="842" spans="1:26" ht="20.25" customHeight="1" x14ac:dyDescent="0.75">
      <c r="A842" s="473"/>
      <c r="B842" s="473"/>
      <c r="C842" s="473"/>
      <c r="D842" s="473"/>
      <c r="E842" s="473"/>
      <c r="F842" s="473"/>
      <c r="G842" s="473"/>
      <c r="H842" s="473"/>
      <c r="I842" s="473"/>
      <c r="J842" s="622"/>
      <c r="K842" s="473"/>
      <c r="L842" s="473"/>
      <c r="M842" s="473"/>
      <c r="N842" s="473"/>
      <c r="O842" s="473"/>
      <c r="P842" s="473"/>
      <c r="Q842" s="473"/>
      <c r="R842" s="473"/>
      <c r="S842" s="473"/>
      <c r="T842" s="473"/>
      <c r="U842" s="473"/>
      <c r="V842" s="473"/>
      <c r="W842" s="473"/>
      <c r="X842" s="473"/>
      <c r="Y842" s="473"/>
      <c r="Z842" s="473"/>
    </row>
    <row r="843" spans="1:26" ht="20.25" customHeight="1" x14ac:dyDescent="0.75">
      <c r="A843" s="473"/>
      <c r="B843" s="473"/>
      <c r="C843" s="473"/>
      <c r="D843" s="473"/>
      <c r="E843" s="473"/>
      <c r="F843" s="473"/>
      <c r="G843" s="473"/>
      <c r="H843" s="473"/>
      <c r="I843" s="473"/>
      <c r="J843" s="622"/>
      <c r="K843" s="473"/>
      <c r="L843" s="473"/>
      <c r="M843" s="473"/>
      <c r="N843" s="473"/>
      <c r="O843" s="473"/>
      <c r="P843" s="473"/>
      <c r="Q843" s="473"/>
      <c r="R843" s="473"/>
      <c r="S843" s="473"/>
      <c r="T843" s="473"/>
      <c r="U843" s="473"/>
      <c r="V843" s="473"/>
      <c r="W843" s="473"/>
      <c r="X843" s="473"/>
      <c r="Y843" s="473"/>
      <c r="Z843" s="473"/>
    </row>
    <row r="844" spans="1:26" ht="20.25" customHeight="1" x14ac:dyDescent="0.75">
      <c r="A844" s="473"/>
      <c r="B844" s="473"/>
      <c r="C844" s="473"/>
      <c r="D844" s="473"/>
      <c r="E844" s="473"/>
      <c r="F844" s="473"/>
      <c r="G844" s="473"/>
      <c r="H844" s="473"/>
      <c r="I844" s="473"/>
      <c r="J844" s="622"/>
      <c r="K844" s="473"/>
      <c r="L844" s="473"/>
      <c r="M844" s="473"/>
      <c r="N844" s="473"/>
      <c r="O844" s="473"/>
      <c r="P844" s="473"/>
      <c r="Q844" s="473"/>
      <c r="R844" s="473"/>
      <c r="S844" s="473"/>
      <c r="T844" s="473"/>
      <c r="U844" s="473"/>
      <c r="V844" s="473"/>
      <c r="W844" s="473"/>
      <c r="X844" s="473"/>
      <c r="Y844" s="473"/>
      <c r="Z844" s="473"/>
    </row>
    <row r="845" spans="1:26" ht="20.25" customHeight="1" x14ac:dyDescent="0.75">
      <c r="A845" s="473"/>
      <c r="B845" s="473"/>
      <c r="C845" s="473"/>
      <c r="D845" s="473"/>
      <c r="E845" s="473"/>
      <c r="F845" s="473"/>
      <c r="G845" s="473"/>
      <c r="H845" s="473"/>
      <c r="I845" s="473"/>
      <c r="J845" s="622"/>
      <c r="K845" s="473"/>
      <c r="L845" s="473"/>
      <c r="M845" s="473"/>
      <c r="N845" s="473"/>
      <c r="O845" s="473"/>
      <c r="P845" s="473"/>
      <c r="Q845" s="473"/>
      <c r="R845" s="473"/>
      <c r="S845" s="473"/>
      <c r="T845" s="473"/>
      <c r="U845" s="473"/>
      <c r="V845" s="473"/>
      <c r="W845" s="473"/>
      <c r="X845" s="473"/>
      <c r="Y845" s="473"/>
      <c r="Z845" s="473"/>
    </row>
    <row r="846" spans="1:26" ht="20.25" customHeight="1" x14ac:dyDescent="0.75">
      <c r="A846" s="473"/>
      <c r="B846" s="473"/>
      <c r="C846" s="473"/>
      <c r="D846" s="473"/>
      <c r="E846" s="473"/>
      <c r="F846" s="473"/>
      <c r="G846" s="473"/>
      <c r="H846" s="473"/>
      <c r="I846" s="473"/>
      <c r="J846" s="622"/>
      <c r="K846" s="473"/>
      <c r="L846" s="473"/>
      <c r="M846" s="473"/>
      <c r="N846" s="473"/>
      <c r="O846" s="473"/>
      <c r="P846" s="473"/>
      <c r="Q846" s="473"/>
      <c r="R846" s="473"/>
      <c r="S846" s="473"/>
      <c r="T846" s="473"/>
      <c r="U846" s="473"/>
      <c r="V846" s="473"/>
      <c r="W846" s="473"/>
      <c r="X846" s="473"/>
      <c r="Y846" s="473"/>
      <c r="Z846" s="473"/>
    </row>
    <row r="847" spans="1:26" ht="20.25" customHeight="1" x14ac:dyDescent="0.75">
      <c r="A847" s="473"/>
      <c r="B847" s="473"/>
      <c r="C847" s="473"/>
      <c r="D847" s="473"/>
      <c r="E847" s="473"/>
      <c r="F847" s="473"/>
      <c r="G847" s="473"/>
      <c r="H847" s="473"/>
      <c r="I847" s="473"/>
      <c r="J847" s="622"/>
      <c r="K847" s="473"/>
      <c r="L847" s="473"/>
      <c r="M847" s="473"/>
      <c r="N847" s="473"/>
      <c r="O847" s="473"/>
      <c r="P847" s="473"/>
      <c r="Q847" s="473"/>
      <c r="R847" s="473"/>
      <c r="S847" s="473"/>
      <c r="T847" s="473"/>
      <c r="U847" s="473"/>
      <c r="V847" s="473"/>
      <c r="W847" s="473"/>
      <c r="X847" s="473"/>
      <c r="Y847" s="473"/>
      <c r="Z847" s="473"/>
    </row>
    <row r="848" spans="1:26" ht="20.25" customHeight="1" x14ac:dyDescent="0.75">
      <c r="A848" s="473"/>
      <c r="B848" s="473"/>
      <c r="C848" s="473"/>
      <c r="D848" s="473"/>
      <c r="E848" s="473"/>
      <c r="F848" s="473"/>
      <c r="G848" s="473"/>
      <c r="H848" s="473"/>
      <c r="I848" s="473"/>
      <c r="J848" s="622"/>
      <c r="K848" s="473"/>
      <c r="L848" s="473"/>
      <c r="M848" s="473"/>
      <c r="N848" s="473"/>
      <c r="O848" s="473"/>
      <c r="P848" s="473"/>
      <c r="Q848" s="473"/>
      <c r="R848" s="473"/>
      <c r="S848" s="473"/>
      <c r="T848" s="473"/>
      <c r="U848" s="473"/>
      <c r="V848" s="473"/>
      <c r="W848" s="473"/>
      <c r="X848" s="473"/>
      <c r="Y848" s="473"/>
      <c r="Z848" s="473"/>
    </row>
    <row r="849" spans="1:26" ht="20.25" customHeight="1" x14ac:dyDescent="0.75">
      <c r="A849" s="473"/>
      <c r="B849" s="473"/>
      <c r="C849" s="473"/>
      <c r="D849" s="473"/>
      <c r="E849" s="473"/>
      <c r="F849" s="473"/>
      <c r="G849" s="473"/>
      <c r="H849" s="473"/>
      <c r="I849" s="473"/>
      <c r="J849" s="622"/>
      <c r="K849" s="473"/>
      <c r="L849" s="473"/>
      <c r="M849" s="473"/>
      <c r="N849" s="473"/>
      <c r="O849" s="473"/>
      <c r="P849" s="473"/>
      <c r="Q849" s="473"/>
      <c r="R849" s="473"/>
      <c r="S849" s="473"/>
      <c r="T849" s="473"/>
      <c r="U849" s="473"/>
      <c r="V849" s="473"/>
      <c r="W849" s="473"/>
      <c r="X849" s="473"/>
      <c r="Y849" s="473"/>
      <c r="Z849" s="473"/>
    </row>
    <row r="850" spans="1:26" ht="20.25" customHeight="1" x14ac:dyDescent="0.75">
      <c r="A850" s="473"/>
      <c r="B850" s="473"/>
      <c r="C850" s="473"/>
      <c r="D850" s="473"/>
      <c r="E850" s="473"/>
      <c r="F850" s="473"/>
      <c r="G850" s="473"/>
      <c r="H850" s="473"/>
      <c r="I850" s="473"/>
      <c r="J850" s="622"/>
      <c r="K850" s="473"/>
      <c r="L850" s="473"/>
      <c r="M850" s="473"/>
      <c r="N850" s="473"/>
      <c r="O850" s="473"/>
      <c r="P850" s="473"/>
      <c r="Q850" s="473"/>
      <c r="R850" s="473"/>
      <c r="S850" s="473"/>
      <c r="T850" s="473"/>
      <c r="U850" s="473"/>
      <c r="V850" s="473"/>
      <c r="W850" s="473"/>
      <c r="X850" s="473"/>
      <c r="Y850" s="473"/>
      <c r="Z850" s="473"/>
    </row>
    <row r="851" spans="1:26" ht="20.25" customHeight="1" x14ac:dyDescent="0.75">
      <c r="A851" s="473"/>
      <c r="B851" s="473"/>
      <c r="C851" s="473"/>
      <c r="D851" s="473"/>
      <c r="E851" s="473"/>
      <c r="F851" s="473"/>
      <c r="G851" s="473"/>
      <c r="H851" s="473"/>
      <c r="I851" s="473"/>
      <c r="J851" s="622"/>
      <c r="K851" s="473"/>
      <c r="L851" s="473"/>
      <c r="M851" s="473"/>
      <c r="N851" s="473"/>
      <c r="O851" s="473"/>
      <c r="P851" s="473"/>
      <c r="Q851" s="473"/>
      <c r="R851" s="473"/>
      <c r="S851" s="473"/>
      <c r="T851" s="473"/>
      <c r="U851" s="473"/>
      <c r="V851" s="473"/>
      <c r="W851" s="473"/>
      <c r="X851" s="473"/>
      <c r="Y851" s="473"/>
      <c r="Z851" s="473"/>
    </row>
    <row r="852" spans="1:26" ht="20.25" customHeight="1" x14ac:dyDescent="0.75">
      <c r="A852" s="473"/>
      <c r="B852" s="473"/>
      <c r="C852" s="473"/>
      <c r="D852" s="473"/>
      <c r="E852" s="473"/>
      <c r="F852" s="473"/>
      <c r="G852" s="473"/>
      <c r="H852" s="473"/>
      <c r="I852" s="473"/>
      <c r="J852" s="622"/>
      <c r="K852" s="473"/>
      <c r="L852" s="473"/>
      <c r="M852" s="473"/>
      <c r="N852" s="473"/>
      <c r="O852" s="473"/>
      <c r="P852" s="473"/>
      <c r="Q852" s="473"/>
      <c r="R852" s="473"/>
      <c r="S852" s="473"/>
      <c r="T852" s="473"/>
      <c r="U852" s="473"/>
      <c r="V852" s="473"/>
      <c r="W852" s="473"/>
      <c r="X852" s="473"/>
      <c r="Y852" s="473"/>
      <c r="Z852" s="473"/>
    </row>
    <row r="853" spans="1:26" ht="20.25" customHeight="1" x14ac:dyDescent="0.75">
      <c r="A853" s="473"/>
      <c r="B853" s="473"/>
      <c r="C853" s="473"/>
      <c r="D853" s="473"/>
      <c r="E853" s="473"/>
      <c r="F853" s="473"/>
      <c r="G853" s="473"/>
      <c r="H853" s="473"/>
      <c r="I853" s="473"/>
      <c r="J853" s="622"/>
      <c r="K853" s="473"/>
      <c r="L853" s="473"/>
      <c r="M853" s="473"/>
      <c r="N853" s="473"/>
      <c r="O853" s="473"/>
      <c r="P853" s="473"/>
      <c r="Q853" s="473"/>
      <c r="R853" s="473"/>
      <c r="S853" s="473"/>
      <c r="T853" s="473"/>
      <c r="U853" s="473"/>
      <c r="V853" s="473"/>
      <c r="W853" s="473"/>
      <c r="X853" s="473"/>
      <c r="Y853" s="473"/>
      <c r="Z853" s="473"/>
    </row>
    <row r="854" spans="1:26" ht="20.25" customHeight="1" x14ac:dyDescent="0.75">
      <c r="A854" s="473"/>
      <c r="B854" s="473"/>
      <c r="C854" s="473"/>
      <c r="D854" s="473"/>
      <c r="E854" s="473"/>
      <c r="F854" s="473"/>
      <c r="G854" s="473"/>
      <c r="H854" s="473"/>
      <c r="I854" s="473"/>
      <c r="J854" s="622"/>
      <c r="K854" s="473"/>
      <c r="L854" s="473"/>
      <c r="M854" s="473"/>
      <c r="N854" s="473"/>
      <c r="O854" s="473"/>
      <c r="P854" s="473"/>
      <c r="Q854" s="473"/>
      <c r="R854" s="473"/>
      <c r="S854" s="473"/>
      <c r="T854" s="473"/>
      <c r="U854" s="473"/>
      <c r="V854" s="473"/>
      <c r="W854" s="473"/>
      <c r="X854" s="473"/>
      <c r="Y854" s="473"/>
      <c r="Z854" s="473"/>
    </row>
    <row r="855" spans="1:26" ht="20.25" customHeight="1" x14ac:dyDescent="0.75">
      <c r="A855" s="473"/>
      <c r="B855" s="473"/>
      <c r="C855" s="473"/>
      <c r="D855" s="473"/>
      <c r="E855" s="473"/>
      <c r="F855" s="473"/>
      <c r="G855" s="473"/>
      <c r="H855" s="473"/>
      <c r="I855" s="473"/>
      <c r="J855" s="622"/>
      <c r="K855" s="473"/>
      <c r="L855" s="473"/>
      <c r="M855" s="473"/>
      <c r="N855" s="473"/>
      <c r="O855" s="473"/>
      <c r="P855" s="473"/>
      <c r="Q855" s="473"/>
      <c r="R855" s="473"/>
      <c r="S855" s="473"/>
      <c r="T855" s="473"/>
      <c r="U855" s="473"/>
      <c r="V855" s="473"/>
      <c r="W855" s="473"/>
      <c r="X855" s="473"/>
      <c r="Y855" s="473"/>
      <c r="Z855" s="473"/>
    </row>
    <row r="856" spans="1:26" ht="20.25" customHeight="1" x14ac:dyDescent="0.75">
      <c r="A856" s="473"/>
      <c r="B856" s="473"/>
      <c r="C856" s="473"/>
      <c r="D856" s="473"/>
      <c r="E856" s="473"/>
      <c r="F856" s="473"/>
      <c r="G856" s="473"/>
      <c r="H856" s="473"/>
      <c r="I856" s="473"/>
      <c r="J856" s="622"/>
      <c r="K856" s="473"/>
      <c r="L856" s="473"/>
      <c r="M856" s="473"/>
      <c r="N856" s="473"/>
      <c r="O856" s="473"/>
      <c r="P856" s="473"/>
      <c r="Q856" s="473"/>
      <c r="R856" s="473"/>
      <c r="S856" s="473"/>
      <c r="T856" s="473"/>
      <c r="U856" s="473"/>
      <c r="V856" s="473"/>
      <c r="W856" s="473"/>
      <c r="X856" s="473"/>
      <c r="Y856" s="473"/>
      <c r="Z856" s="473"/>
    </row>
    <row r="857" spans="1:26" ht="20.25" customHeight="1" x14ac:dyDescent="0.75">
      <c r="A857" s="473"/>
      <c r="B857" s="473"/>
      <c r="C857" s="473"/>
      <c r="D857" s="473"/>
      <c r="E857" s="473"/>
      <c r="F857" s="473"/>
      <c r="G857" s="473"/>
      <c r="H857" s="473"/>
      <c r="I857" s="473"/>
      <c r="J857" s="622"/>
      <c r="K857" s="473"/>
      <c r="L857" s="473"/>
      <c r="M857" s="473"/>
      <c r="N857" s="473"/>
      <c r="O857" s="473"/>
      <c r="P857" s="473"/>
      <c r="Q857" s="473"/>
      <c r="R857" s="473"/>
      <c r="S857" s="473"/>
      <c r="T857" s="473"/>
      <c r="U857" s="473"/>
      <c r="V857" s="473"/>
      <c r="W857" s="473"/>
      <c r="X857" s="473"/>
      <c r="Y857" s="473"/>
      <c r="Z857" s="473"/>
    </row>
    <row r="858" spans="1:26" ht="20.25" customHeight="1" x14ac:dyDescent="0.75">
      <c r="A858" s="473"/>
      <c r="B858" s="473"/>
      <c r="C858" s="473"/>
      <c r="D858" s="473"/>
      <c r="E858" s="473"/>
      <c r="F858" s="473"/>
      <c r="G858" s="473"/>
      <c r="H858" s="473"/>
      <c r="I858" s="473"/>
      <c r="J858" s="622"/>
      <c r="K858" s="473"/>
      <c r="L858" s="473"/>
      <c r="M858" s="473"/>
      <c r="N858" s="473"/>
      <c r="O858" s="473"/>
      <c r="P858" s="473"/>
      <c r="Q858" s="473"/>
      <c r="R858" s="473"/>
      <c r="S858" s="473"/>
      <c r="T858" s="473"/>
      <c r="U858" s="473"/>
      <c r="V858" s="473"/>
      <c r="W858" s="473"/>
      <c r="X858" s="473"/>
      <c r="Y858" s="473"/>
      <c r="Z858" s="473"/>
    </row>
    <row r="859" spans="1:26" ht="20.25" customHeight="1" x14ac:dyDescent="0.75">
      <c r="A859" s="473"/>
      <c r="B859" s="473"/>
      <c r="C859" s="473"/>
      <c r="D859" s="473"/>
      <c r="E859" s="473"/>
      <c r="F859" s="473"/>
      <c r="G859" s="473"/>
      <c r="H859" s="473"/>
      <c r="I859" s="473"/>
      <c r="J859" s="622"/>
      <c r="K859" s="473"/>
      <c r="L859" s="473"/>
      <c r="M859" s="473"/>
      <c r="N859" s="473"/>
      <c r="O859" s="473"/>
      <c r="P859" s="473"/>
      <c r="Q859" s="473"/>
      <c r="R859" s="473"/>
      <c r="S859" s="473"/>
      <c r="T859" s="473"/>
      <c r="U859" s="473"/>
      <c r="V859" s="473"/>
      <c r="W859" s="473"/>
      <c r="X859" s="473"/>
      <c r="Y859" s="473"/>
      <c r="Z859" s="473"/>
    </row>
    <row r="860" spans="1:26" ht="20.25" customHeight="1" x14ac:dyDescent="0.75">
      <c r="A860" s="473"/>
      <c r="B860" s="473"/>
      <c r="C860" s="473"/>
      <c r="D860" s="473"/>
      <c r="E860" s="473"/>
      <c r="F860" s="473"/>
      <c r="G860" s="473"/>
      <c r="H860" s="473"/>
      <c r="I860" s="473"/>
      <c r="J860" s="622"/>
      <c r="K860" s="473"/>
      <c r="L860" s="473"/>
      <c r="M860" s="473"/>
      <c r="N860" s="473"/>
      <c r="O860" s="473"/>
      <c r="P860" s="473"/>
      <c r="Q860" s="473"/>
      <c r="R860" s="473"/>
      <c r="S860" s="473"/>
      <c r="T860" s="473"/>
      <c r="U860" s="473"/>
      <c r="V860" s="473"/>
      <c r="W860" s="473"/>
      <c r="X860" s="473"/>
      <c r="Y860" s="473"/>
      <c r="Z860" s="473"/>
    </row>
    <row r="861" spans="1:26" ht="20.25" customHeight="1" x14ac:dyDescent="0.75">
      <c r="A861" s="473"/>
      <c r="B861" s="473"/>
      <c r="C861" s="473"/>
      <c r="D861" s="473"/>
      <c r="E861" s="473"/>
      <c r="F861" s="473"/>
      <c r="G861" s="473"/>
      <c r="H861" s="473"/>
      <c r="I861" s="473"/>
      <c r="J861" s="622"/>
      <c r="K861" s="473"/>
      <c r="L861" s="473"/>
      <c r="M861" s="473"/>
      <c r="N861" s="473"/>
      <c r="O861" s="473"/>
      <c r="P861" s="473"/>
      <c r="Q861" s="473"/>
      <c r="R861" s="473"/>
      <c r="S861" s="473"/>
      <c r="T861" s="473"/>
      <c r="U861" s="473"/>
      <c r="V861" s="473"/>
      <c r="W861" s="473"/>
      <c r="X861" s="473"/>
      <c r="Y861" s="473"/>
      <c r="Z861" s="473"/>
    </row>
    <row r="862" spans="1:26" ht="20.25" customHeight="1" x14ac:dyDescent="0.75">
      <c r="A862" s="473"/>
      <c r="B862" s="473"/>
      <c r="C862" s="473"/>
      <c r="D862" s="473"/>
      <c r="E862" s="473"/>
      <c r="F862" s="473"/>
      <c r="G862" s="473"/>
      <c r="H862" s="473"/>
      <c r="I862" s="473"/>
      <c r="J862" s="622"/>
      <c r="K862" s="473"/>
      <c r="L862" s="473"/>
      <c r="M862" s="473"/>
      <c r="N862" s="473"/>
      <c r="O862" s="473"/>
      <c r="P862" s="473"/>
      <c r="Q862" s="473"/>
      <c r="R862" s="473"/>
      <c r="S862" s="473"/>
      <c r="T862" s="473"/>
      <c r="U862" s="473"/>
      <c r="V862" s="473"/>
      <c r="W862" s="473"/>
      <c r="X862" s="473"/>
      <c r="Y862" s="473"/>
      <c r="Z862" s="473"/>
    </row>
    <row r="863" spans="1:26" ht="20.25" customHeight="1" x14ac:dyDescent="0.75">
      <c r="A863" s="473"/>
      <c r="B863" s="473"/>
      <c r="C863" s="473"/>
      <c r="D863" s="473"/>
      <c r="E863" s="473"/>
      <c r="F863" s="473"/>
      <c r="G863" s="473"/>
      <c r="H863" s="473"/>
      <c r="I863" s="473"/>
      <c r="J863" s="622"/>
      <c r="K863" s="473"/>
      <c r="L863" s="473"/>
      <c r="M863" s="473"/>
      <c r="N863" s="473"/>
      <c r="O863" s="473"/>
      <c r="P863" s="473"/>
      <c r="Q863" s="473"/>
      <c r="R863" s="473"/>
      <c r="S863" s="473"/>
      <c r="T863" s="473"/>
      <c r="U863" s="473"/>
      <c r="V863" s="473"/>
      <c r="W863" s="473"/>
      <c r="X863" s="473"/>
      <c r="Y863" s="473"/>
      <c r="Z863" s="473"/>
    </row>
    <row r="864" spans="1:26" ht="20.25" customHeight="1" x14ac:dyDescent="0.75">
      <c r="A864" s="473"/>
      <c r="B864" s="473"/>
      <c r="C864" s="473"/>
      <c r="D864" s="473"/>
      <c r="E864" s="473"/>
      <c r="F864" s="473"/>
      <c r="G864" s="473"/>
      <c r="H864" s="473"/>
      <c r="I864" s="473"/>
      <c r="J864" s="622"/>
      <c r="K864" s="473"/>
      <c r="L864" s="473"/>
      <c r="M864" s="473"/>
      <c r="N864" s="473"/>
      <c r="O864" s="473"/>
      <c r="P864" s="473"/>
      <c r="Q864" s="473"/>
      <c r="R864" s="473"/>
      <c r="S864" s="473"/>
      <c r="T864" s="473"/>
      <c r="U864" s="473"/>
      <c r="V864" s="473"/>
      <c r="W864" s="473"/>
      <c r="X864" s="473"/>
      <c r="Y864" s="473"/>
      <c r="Z864" s="473"/>
    </row>
    <row r="865" spans="1:26" ht="20.25" customHeight="1" x14ac:dyDescent="0.75">
      <c r="A865" s="473"/>
      <c r="B865" s="473"/>
      <c r="C865" s="473"/>
      <c r="D865" s="473"/>
      <c r="E865" s="473"/>
      <c r="F865" s="473"/>
      <c r="G865" s="473"/>
      <c r="H865" s="473"/>
      <c r="I865" s="473"/>
      <c r="J865" s="622"/>
      <c r="K865" s="473"/>
      <c r="L865" s="473"/>
      <c r="M865" s="473"/>
      <c r="N865" s="473"/>
      <c r="O865" s="473"/>
      <c r="P865" s="473"/>
      <c r="Q865" s="473"/>
      <c r="R865" s="473"/>
      <c r="S865" s="473"/>
      <c r="T865" s="473"/>
      <c r="U865" s="473"/>
      <c r="V865" s="473"/>
      <c r="W865" s="473"/>
      <c r="X865" s="473"/>
      <c r="Y865" s="473"/>
      <c r="Z865" s="473"/>
    </row>
    <row r="866" spans="1:26" ht="20.25" customHeight="1" x14ac:dyDescent="0.75">
      <c r="A866" s="473"/>
      <c r="B866" s="473"/>
      <c r="C866" s="473"/>
      <c r="D866" s="473"/>
      <c r="E866" s="473"/>
      <c r="F866" s="473"/>
      <c r="G866" s="473"/>
      <c r="H866" s="473"/>
      <c r="I866" s="473"/>
      <c r="J866" s="622"/>
      <c r="K866" s="473"/>
      <c r="L866" s="473"/>
      <c r="M866" s="473"/>
      <c r="N866" s="473"/>
      <c r="O866" s="473"/>
      <c r="P866" s="473"/>
      <c r="Q866" s="473"/>
      <c r="R866" s="473"/>
      <c r="S866" s="473"/>
      <c r="T866" s="473"/>
      <c r="U866" s="473"/>
      <c r="V866" s="473"/>
      <c r="W866" s="473"/>
      <c r="X866" s="473"/>
      <c r="Y866" s="473"/>
      <c r="Z866" s="473"/>
    </row>
    <row r="867" spans="1:26" ht="20.25" customHeight="1" x14ac:dyDescent="0.75">
      <c r="A867" s="473"/>
      <c r="B867" s="473"/>
      <c r="C867" s="473"/>
      <c r="D867" s="473"/>
      <c r="E867" s="473"/>
      <c r="F867" s="473"/>
      <c r="G867" s="473"/>
      <c r="H867" s="473"/>
      <c r="I867" s="473"/>
      <c r="J867" s="622"/>
      <c r="K867" s="473"/>
      <c r="L867" s="473"/>
      <c r="M867" s="473"/>
      <c r="N867" s="473"/>
      <c r="O867" s="473"/>
      <c r="P867" s="473"/>
      <c r="Q867" s="473"/>
      <c r="R867" s="473"/>
      <c r="S867" s="473"/>
      <c r="T867" s="473"/>
      <c r="U867" s="473"/>
      <c r="V867" s="473"/>
      <c r="W867" s="473"/>
      <c r="X867" s="473"/>
      <c r="Y867" s="473"/>
      <c r="Z867" s="473"/>
    </row>
    <row r="868" spans="1:26" ht="20.25" customHeight="1" x14ac:dyDescent="0.75">
      <c r="A868" s="473"/>
      <c r="B868" s="473"/>
      <c r="C868" s="473"/>
      <c r="D868" s="473"/>
      <c r="E868" s="473"/>
      <c r="F868" s="473"/>
      <c r="G868" s="473"/>
      <c r="H868" s="473"/>
      <c r="I868" s="473"/>
      <c r="J868" s="622"/>
      <c r="K868" s="473"/>
      <c r="L868" s="473"/>
      <c r="M868" s="473"/>
      <c r="N868" s="473"/>
      <c r="O868" s="473"/>
      <c r="P868" s="473"/>
      <c r="Q868" s="473"/>
      <c r="R868" s="473"/>
      <c r="S868" s="473"/>
      <c r="T868" s="473"/>
      <c r="U868" s="473"/>
      <c r="V868" s="473"/>
      <c r="W868" s="473"/>
      <c r="X868" s="473"/>
      <c r="Y868" s="473"/>
      <c r="Z868" s="473"/>
    </row>
    <row r="869" spans="1:26" ht="20.25" customHeight="1" x14ac:dyDescent="0.75">
      <c r="A869" s="473"/>
      <c r="B869" s="473"/>
      <c r="C869" s="473"/>
      <c r="D869" s="473"/>
      <c r="E869" s="473"/>
      <c r="F869" s="473"/>
      <c r="G869" s="473"/>
      <c r="H869" s="473"/>
      <c r="I869" s="473"/>
      <c r="J869" s="622"/>
      <c r="K869" s="473"/>
      <c r="L869" s="473"/>
      <c r="M869" s="473"/>
      <c r="N869" s="473"/>
      <c r="O869" s="473"/>
      <c r="P869" s="473"/>
      <c r="Q869" s="473"/>
      <c r="R869" s="473"/>
      <c r="S869" s="473"/>
      <c r="T869" s="473"/>
      <c r="U869" s="473"/>
      <c r="V869" s="473"/>
      <c r="W869" s="473"/>
      <c r="X869" s="473"/>
      <c r="Y869" s="473"/>
      <c r="Z869" s="473"/>
    </row>
    <row r="870" spans="1:26" ht="20.25" customHeight="1" x14ac:dyDescent="0.75">
      <c r="A870" s="473"/>
      <c r="B870" s="473"/>
      <c r="C870" s="473"/>
      <c r="D870" s="473"/>
      <c r="E870" s="473"/>
      <c r="F870" s="473"/>
      <c r="G870" s="473"/>
      <c r="H870" s="473"/>
      <c r="I870" s="473"/>
      <c r="J870" s="622"/>
      <c r="K870" s="473"/>
      <c r="L870" s="473"/>
      <c r="M870" s="473"/>
      <c r="N870" s="473"/>
      <c r="O870" s="473"/>
      <c r="P870" s="473"/>
      <c r="Q870" s="473"/>
      <c r="R870" s="473"/>
      <c r="S870" s="473"/>
      <c r="T870" s="473"/>
      <c r="U870" s="473"/>
      <c r="V870" s="473"/>
      <c r="W870" s="473"/>
      <c r="X870" s="473"/>
      <c r="Y870" s="473"/>
      <c r="Z870" s="473"/>
    </row>
    <row r="871" spans="1:26" ht="20.25" customHeight="1" x14ac:dyDescent="0.75">
      <c r="A871" s="473"/>
      <c r="B871" s="473"/>
      <c r="C871" s="473"/>
      <c r="D871" s="473"/>
      <c r="E871" s="473"/>
      <c r="F871" s="473"/>
      <c r="G871" s="473"/>
      <c r="H871" s="473"/>
      <c r="I871" s="473"/>
      <c r="J871" s="622"/>
      <c r="K871" s="473"/>
      <c r="L871" s="473"/>
      <c r="M871" s="473"/>
      <c r="N871" s="473"/>
      <c r="O871" s="473"/>
      <c r="P871" s="473"/>
      <c r="Q871" s="473"/>
      <c r="R871" s="473"/>
      <c r="S871" s="473"/>
      <c r="T871" s="473"/>
      <c r="U871" s="473"/>
      <c r="V871" s="473"/>
      <c r="W871" s="473"/>
      <c r="X871" s="473"/>
      <c r="Y871" s="473"/>
      <c r="Z871" s="473"/>
    </row>
    <row r="872" spans="1:26" ht="20.25" customHeight="1" x14ac:dyDescent="0.75">
      <c r="A872" s="473"/>
      <c r="B872" s="473"/>
      <c r="C872" s="473"/>
      <c r="D872" s="473"/>
      <c r="E872" s="473"/>
      <c r="F872" s="473"/>
      <c r="G872" s="473"/>
      <c r="H872" s="473"/>
      <c r="I872" s="473"/>
      <c r="J872" s="622"/>
      <c r="K872" s="473"/>
      <c r="L872" s="473"/>
      <c r="M872" s="473"/>
      <c r="N872" s="473"/>
      <c r="O872" s="473"/>
      <c r="P872" s="473"/>
      <c r="Q872" s="473"/>
      <c r="R872" s="473"/>
      <c r="S872" s="473"/>
      <c r="T872" s="473"/>
      <c r="U872" s="473"/>
      <c r="V872" s="473"/>
      <c r="W872" s="473"/>
      <c r="X872" s="473"/>
      <c r="Y872" s="473"/>
      <c r="Z872" s="473"/>
    </row>
    <row r="873" spans="1:26" ht="20.25" customHeight="1" x14ac:dyDescent="0.75">
      <c r="A873" s="473"/>
      <c r="B873" s="473"/>
      <c r="C873" s="473"/>
      <c r="D873" s="473"/>
      <c r="E873" s="473"/>
      <c r="F873" s="473"/>
      <c r="G873" s="473"/>
      <c r="H873" s="473"/>
      <c r="I873" s="473"/>
      <c r="J873" s="622"/>
      <c r="K873" s="473"/>
      <c r="L873" s="473"/>
      <c r="M873" s="473"/>
      <c r="N873" s="473"/>
      <c r="O873" s="473"/>
      <c r="P873" s="473"/>
      <c r="Q873" s="473"/>
      <c r="R873" s="473"/>
      <c r="S873" s="473"/>
      <c r="T873" s="473"/>
      <c r="U873" s="473"/>
      <c r="V873" s="473"/>
      <c r="W873" s="473"/>
      <c r="X873" s="473"/>
      <c r="Y873" s="473"/>
      <c r="Z873" s="473"/>
    </row>
    <row r="874" spans="1:26" ht="20.25" customHeight="1" x14ac:dyDescent="0.75">
      <c r="A874" s="473"/>
      <c r="B874" s="473"/>
      <c r="C874" s="473"/>
      <c r="D874" s="473"/>
      <c r="E874" s="473"/>
      <c r="F874" s="473"/>
      <c r="G874" s="473"/>
      <c r="H874" s="473"/>
      <c r="I874" s="473"/>
      <c r="J874" s="622"/>
      <c r="K874" s="473"/>
      <c r="L874" s="473"/>
      <c r="M874" s="473"/>
      <c r="N874" s="473"/>
      <c r="O874" s="473"/>
      <c r="P874" s="473"/>
      <c r="Q874" s="473"/>
      <c r="R874" s="473"/>
      <c r="S874" s="473"/>
      <c r="T874" s="473"/>
      <c r="U874" s="473"/>
      <c r="V874" s="473"/>
      <c r="W874" s="473"/>
      <c r="X874" s="473"/>
      <c r="Y874" s="473"/>
      <c r="Z874" s="473"/>
    </row>
    <row r="875" spans="1:26" ht="20.25" customHeight="1" x14ac:dyDescent="0.75">
      <c r="A875" s="473"/>
      <c r="B875" s="473"/>
      <c r="C875" s="473"/>
      <c r="D875" s="473"/>
      <c r="E875" s="473"/>
      <c r="F875" s="473"/>
      <c r="G875" s="473"/>
      <c r="H875" s="473"/>
      <c r="I875" s="473"/>
      <c r="J875" s="622"/>
      <c r="K875" s="473"/>
      <c r="L875" s="473"/>
      <c r="M875" s="473"/>
      <c r="N875" s="473"/>
      <c r="O875" s="473"/>
      <c r="P875" s="473"/>
      <c r="Q875" s="473"/>
      <c r="R875" s="473"/>
      <c r="S875" s="473"/>
      <c r="T875" s="473"/>
      <c r="U875" s="473"/>
      <c r="V875" s="473"/>
      <c r="W875" s="473"/>
      <c r="X875" s="473"/>
      <c r="Y875" s="473"/>
      <c r="Z875" s="473"/>
    </row>
    <row r="876" spans="1:26" ht="20.25" customHeight="1" x14ac:dyDescent="0.75">
      <c r="A876" s="473"/>
      <c r="B876" s="473"/>
      <c r="C876" s="473"/>
      <c r="D876" s="473"/>
      <c r="E876" s="473"/>
      <c r="F876" s="473"/>
      <c r="G876" s="473"/>
      <c r="H876" s="473"/>
      <c r="I876" s="473"/>
      <c r="J876" s="622"/>
      <c r="K876" s="473"/>
      <c r="L876" s="473"/>
      <c r="M876" s="473"/>
      <c r="N876" s="473"/>
      <c r="O876" s="473"/>
      <c r="P876" s="473"/>
      <c r="Q876" s="473"/>
      <c r="R876" s="473"/>
      <c r="S876" s="473"/>
      <c r="T876" s="473"/>
      <c r="U876" s="473"/>
      <c r="V876" s="473"/>
      <c r="W876" s="473"/>
      <c r="X876" s="473"/>
      <c r="Y876" s="473"/>
      <c r="Z876" s="473"/>
    </row>
    <row r="877" spans="1:26" ht="20.25" customHeight="1" x14ac:dyDescent="0.75">
      <c r="A877" s="473"/>
      <c r="B877" s="473"/>
      <c r="C877" s="473"/>
      <c r="D877" s="473"/>
      <c r="E877" s="473"/>
      <c r="F877" s="473"/>
      <c r="G877" s="473"/>
      <c r="H877" s="473"/>
      <c r="I877" s="473"/>
      <c r="J877" s="622"/>
      <c r="K877" s="473"/>
      <c r="L877" s="473"/>
      <c r="M877" s="473"/>
      <c r="N877" s="473"/>
      <c r="O877" s="473"/>
      <c r="P877" s="473"/>
      <c r="Q877" s="473"/>
      <c r="R877" s="473"/>
      <c r="S877" s="473"/>
      <c r="T877" s="473"/>
      <c r="U877" s="473"/>
      <c r="V877" s="473"/>
      <c r="W877" s="473"/>
      <c r="X877" s="473"/>
      <c r="Y877" s="473"/>
      <c r="Z877" s="473"/>
    </row>
    <row r="878" spans="1:26" ht="20.25" customHeight="1" x14ac:dyDescent="0.75">
      <c r="A878" s="473"/>
      <c r="B878" s="473"/>
      <c r="C878" s="473"/>
      <c r="D878" s="473"/>
      <c r="E878" s="473"/>
      <c r="F878" s="473"/>
      <c r="G878" s="473"/>
      <c r="H878" s="473"/>
      <c r="I878" s="473"/>
      <c r="J878" s="622"/>
      <c r="K878" s="473"/>
      <c r="L878" s="473"/>
      <c r="M878" s="473"/>
      <c r="N878" s="473"/>
      <c r="O878" s="473"/>
      <c r="P878" s="473"/>
      <c r="Q878" s="473"/>
      <c r="R878" s="473"/>
      <c r="S878" s="473"/>
      <c r="T878" s="473"/>
      <c r="U878" s="473"/>
      <c r="V878" s="473"/>
      <c r="W878" s="473"/>
      <c r="X878" s="473"/>
      <c r="Y878" s="473"/>
      <c r="Z878" s="473"/>
    </row>
    <row r="879" spans="1:26" ht="20.25" customHeight="1" x14ac:dyDescent="0.75">
      <c r="A879" s="473"/>
      <c r="B879" s="473"/>
      <c r="C879" s="473"/>
      <c r="D879" s="473"/>
      <c r="E879" s="473"/>
      <c r="F879" s="473"/>
      <c r="G879" s="473"/>
      <c r="H879" s="473"/>
      <c r="I879" s="473"/>
      <c r="J879" s="622"/>
      <c r="K879" s="473"/>
      <c r="L879" s="473"/>
      <c r="M879" s="473"/>
      <c r="N879" s="473"/>
      <c r="O879" s="473"/>
      <c r="P879" s="473"/>
      <c r="Q879" s="473"/>
      <c r="R879" s="473"/>
      <c r="S879" s="473"/>
      <c r="T879" s="473"/>
      <c r="U879" s="473"/>
      <c r="V879" s="473"/>
      <c r="W879" s="473"/>
      <c r="X879" s="473"/>
      <c r="Y879" s="473"/>
      <c r="Z879" s="473"/>
    </row>
    <row r="880" spans="1:26" ht="20.25" customHeight="1" x14ac:dyDescent="0.75">
      <c r="A880" s="473"/>
      <c r="B880" s="473"/>
      <c r="C880" s="473"/>
      <c r="D880" s="473"/>
      <c r="E880" s="473"/>
      <c r="F880" s="473"/>
      <c r="G880" s="473"/>
      <c r="H880" s="473"/>
      <c r="I880" s="473"/>
      <c r="J880" s="622"/>
      <c r="K880" s="473"/>
      <c r="L880" s="473"/>
      <c r="M880" s="473"/>
      <c r="N880" s="473"/>
      <c r="O880" s="473"/>
      <c r="P880" s="473"/>
      <c r="Q880" s="473"/>
      <c r="R880" s="473"/>
      <c r="S880" s="473"/>
      <c r="T880" s="473"/>
      <c r="U880" s="473"/>
      <c r="V880" s="473"/>
      <c r="W880" s="473"/>
      <c r="X880" s="473"/>
      <c r="Y880" s="473"/>
      <c r="Z880" s="473"/>
    </row>
    <row r="881" spans="1:26" ht="20.25" customHeight="1" x14ac:dyDescent="0.75">
      <c r="A881" s="473"/>
      <c r="B881" s="473"/>
      <c r="C881" s="473"/>
      <c r="D881" s="473"/>
      <c r="E881" s="473"/>
      <c r="F881" s="473"/>
      <c r="G881" s="473"/>
      <c r="H881" s="473"/>
      <c r="I881" s="473"/>
      <c r="J881" s="622"/>
      <c r="K881" s="473"/>
      <c r="L881" s="473"/>
      <c r="M881" s="473"/>
      <c r="N881" s="473"/>
      <c r="O881" s="473"/>
      <c r="P881" s="473"/>
      <c r="Q881" s="473"/>
      <c r="R881" s="473"/>
      <c r="S881" s="473"/>
      <c r="T881" s="473"/>
      <c r="U881" s="473"/>
      <c r="V881" s="473"/>
      <c r="W881" s="473"/>
      <c r="X881" s="473"/>
      <c r="Y881" s="473"/>
      <c r="Z881" s="473"/>
    </row>
    <row r="882" spans="1:26" ht="20.25" customHeight="1" x14ac:dyDescent="0.75">
      <c r="A882" s="473"/>
      <c r="B882" s="473"/>
      <c r="C882" s="473"/>
      <c r="D882" s="473"/>
      <c r="E882" s="473"/>
      <c r="F882" s="473"/>
      <c r="G882" s="473"/>
      <c r="H882" s="473"/>
      <c r="I882" s="473"/>
      <c r="J882" s="622"/>
      <c r="K882" s="473"/>
      <c r="L882" s="473"/>
      <c r="M882" s="473"/>
      <c r="N882" s="473"/>
      <c r="O882" s="473"/>
      <c r="P882" s="473"/>
      <c r="Q882" s="473"/>
      <c r="R882" s="473"/>
      <c r="S882" s="473"/>
      <c r="T882" s="473"/>
      <c r="U882" s="473"/>
      <c r="V882" s="473"/>
      <c r="W882" s="473"/>
      <c r="X882" s="473"/>
      <c r="Y882" s="473"/>
      <c r="Z882" s="473"/>
    </row>
    <row r="883" spans="1:26" ht="20.25" customHeight="1" x14ac:dyDescent="0.75">
      <c r="A883" s="473"/>
      <c r="B883" s="473"/>
      <c r="C883" s="473"/>
      <c r="D883" s="473"/>
      <c r="E883" s="473"/>
      <c r="F883" s="473"/>
      <c r="G883" s="473"/>
      <c r="H883" s="473"/>
      <c r="I883" s="473"/>
      <c r="J883" s="622"/>
      <c r="K883" s="473"/>
      <c r="L883" s="473"/>
      <c r="M883" s="473"/>
      <c r="N883" s="473"/>
      <c r="O883" s="473"/>
      <c r="P883" s="473"/>
      <c r="Q883" s="473"/>
      <c r="R883" s="473"/>
      <c r="S883" s="473"/>
      <c r="T883" s="473"/>
      <c r="U883" s="473"/>
      <c r="V883" s="473"/>
      <c r="W883" s="473"/>
      <c r="X883" s="473"/>
      <c r="Y883" s="473"/>
      <c r="Z883" s="473"/>
    </row>
    <row r="884" spans="1:26" ht="20.25" customHeight="1" x14ac:dyDescent="0.75">
      <c r="A884" s="473"/>
      <c r="B884" s="473"/>
      <c r="C884" s="473"/>
      <c r="D884" s="473"/>
      <c r="E884" s="473"/>
      <c r="F884" s="473"/>
      <c r="G884" s="473"/>
      <c r="H884" s="473"/>
      <c r="I884" s="473"/>
      <c r="J884" s="622"/>
      <c r="K884" s="473"/>
      <c r="L884" s="473"/>
      <c r="M884" s="473"/>
      <c r="N884" s="473"/>
      <c r="O884" s="473"/>
      <c r="P884" s="473"/>
      <c r="Q884" s="473"/>
      <c r="R884" s="473"/>
      <c r="S884" s="473"/>
      <c r="T884" s="473"/>
      <c r="U884" s="473"/>
      <c r="V884" s="473"/>
      <c r="W884" s="473"/>
      <c r="X884" s="473"/>
      <c r="Y884" s="473"/>
      <c r="Z884" s="473"/>
    </row>
    <row r="885" spans="1:26" ht="20.25" customHeight="1" x14ac:dyDescent="0.75">
      <c r="A885" s="473"/>
      <c r="B885" s="473"/>
      <c r="C885" s="473"/>
      <c r="D885" s="473"/>
      <c r="E885" s="473"/>
      <c r="F885" s="473"/>
      <c r="G885" s="473"/>
      <c r="H885" s="473"/>
      <c r="I885" s="473"/>
      <c r="J885" s="622"/>
      <c r="K885" s="473"/>
      <c r="L885" s="473"/>
      <c r="M885" s="473"/>
      <c r="N885" s="473"/>
      <c r="O885" s="473"/>
      <c r="P885" s="473"/>
      <c r="Q885" s="473"/>
      <c r="R885" s="473"/>
      <c r="S885" s="473"/>
      <c r="T885" s="473"/>
      <c r="U885" s="473"/>
      <c r="V885" s="473"/>
      <c r="W885" s="473"/>
      <c r="X885" s="473"/>
      <c r="Y885" s="473"/>
      <c r="Z885" s="473"/>
    </row>
    <row r="886" spans="1:26" ht="20.25" customHeight="1" x14ac:dyDescent="0.75">
      <c r="A886" s="473"/>
      <c r="B886" s="473"/>
      <c r="C886" s="473"/>
      <c r="D886" s="473"/>
      <c r="E886" s="473"/>
      <c r="F886" s="473"/>
      <c r="G886" s="473"/>
      <c r="H886" s="473"/>
      <c r="I886" s="473"/>
      <c r="J886" s="622"/>
      <c r="K886" s="473"/>
      <c r="L886" s="473"/>
      <c r="M886" s="473"/>
      <c r="N886" s="473"/>
      <c r="O886" s="473"/>
      <c r="P886" s="473"/>
      <c r="Q886" s="473"/>
      <c r="R886" s="473"/>
      <c r="S886" s="473"/>
      <c r="T886" s="473"/>
      <c r="U886" s="473"/>
      <c r="V886" s="473"/>
      <c r="W886" s="473"/>
      <c r="X886" s="473"/>
      <c r="Y886" s="473"/>
      <c r="Z886" s="473"/>
    </row>
    <row r="887" spans="1:26" ht="20.25" customHeight="1" x14ac:dyDescent="0.75">
      <c r="A887" s="473"/>
      <c r="B887" s="473"/>
      <c r="C887" s="473"/>
      <c r="D887" s="473"/>
      <c r="E887" s="473"/>
      <c r="F887" s="473"/>
      <c r="G887" s="473"/>
      <c r="H887" s="473"/>
      <c r="I887" s="473"/>
      <c r="J887" s="622"/>
      <c r="K887" s="473"/>
      <c r="L887" s="473"/>
      <c r="M887" s="473"/>
      <c r="N887" s="473"/>
      <c r="O887" s="473"/>
      <c r="P887" s="473"/>
      <c r="Q887" s="473"/>
      <c r="R887" s="473"/>
      <c r="S887" s="473"/>
      <c r="T887" s="473"/>
      <c r="U887" s="473"/>
      <c r="V887" s="473"/>
      <c r="W887" s="473"/>
      <c r="X887" s="473"/>
      <c r="Y887" s="473"/>
      <c r="Z887" s="473"/>
    </row>
    <row r="888" spans="1:26" ht="20.25" customHeight="1" x14ac:dyDescent="0.75">
      <c r="A888" s="473"/>
      <c r="B888" s="473"/>
      <c r="C888" s="473"/>
      <c r="D888" s="473"/>
      <c r="E888" s="473"/>
      <c r="F888" s="473"/>
      <c r="G888" s="473"/>
      <c r="H888" s="473"/>
      <c r="I888" s="473"/>
      <c r="J888" s="622"/>
      <c r="K888" s="473"/>
      <c r="L888" s="473"/>
      <c r="M888" s="473"/>
      <c r="N888" s="473"/>
      <c r="O888" s="473"/>
      <c r="P888" s="473"/>
      <c r="Q888" s="473"/>
      <c r="R888" s="473"/>
      <c r="S888" s="473"/>
      <c r="T888" s="473"/>
      <c r="U888" s="473"/>
      <c r="V888" s="473"/>
      <c r="W888" s="473"/>
      <c r="X888" s="473"/>
      <c r="Y888" s="473"/>
      <c r="Z888" s="473"/>
    </row>
    <row r="889" spans="1:26" ht="20.25" customHeight="1" x14ac:dyDescent="0.75">
      <c r="A889" s="473"/>
      <c r="B889" s="473"/>
      <c r="C889" s="473"/>
      <c r="D889" s="473"/>
      <c r="E889" s="473"/>
      <c r="F889" s="473"/>
      <c r="G889" s="473"/>
      <c r="H889" s="473"/>
      <c r="I889" s="473"/>
      <c r="J889" s="622"/>
      <c r="K889" s="473"/>
      <c r="L889" s="473"/>
      <c r="M889" s="473"/>
      <c r="N889" s="473"/>
      <c r="O889" s="473"/>
      <c r="P889" s="473"/>
      <c r="Q889" s="473"/>
      <c r="R889" s="473"/>
      <c r="S889" s="473"/>
      <c r="T889" s="473"/>
      <c r="U889" s="473"/>
      <c r="V889" s="473"/>
      <c r="W889" s="473"/>
      <c r="X889" s="473"/>
      <c r="Y889" s="473"/>
      <c r="Z889" s="473"/>
    </row>
    <row r="890" spans="1:26" ht="20.25" customHeight="1" x14ac:dyDescent="0.75">
      <c r="A890" s="473"/>
      <c r="B890" s="473"/>
      <c r="C890" s="473"/>
      <c r="D890" s="473"/>
      <c r="E890" s="473"/>
      <c r="F890" s="473"/>
      <c r="G890" s="473"/>
      <c r="H890" s="473"/>
      <c r="I890" s="473"/>
      <c r="J890" s="622"/>
      <c r="K890" s="473"/>
      <c r="L890" s="473"/>
      <c r="M890" s="473"/>
      <c r="N890" s="473"/>
      <c r="O890" s="473"/>
      <c r="P890" s="473"/>
      <c r="Q890" s="473"/>
      <c r="R890" s="473"/>
      <c r="S890" s="473"/>
      <c r="T890" s="473"/>
      <c r="U890" s="473"/>
      <c r="V890" s="473"/>
      <c r="W890" s="473"/>
      <c r="X890" s="473"/>
      <c r="Y890" s="473"/>
      <c r="Z890" s="473"/>
    </row>
    <row r="891" spans="1:26" ht="20.25" customHeight="1" x14ac:dyDescent="0.75">
      <c r="A891" s="473"/>
      <c r="B891" s="473"/>
      <c r="C891" s="473"/>
      <c r="D891" s="473"/>
      <c r="E891" s="473"/>
      <c r="F891" s="473"/>
      <c r="G891" s="473"/>
      <c r="H891" s="473"/>
      <c r="I891" s="473"/>
      <c r="J891" s="622"/>
      <c r="K891" s="473"/>
      <c r="L891" s="473"/>
      <c r="M891" s="473"/>
      <c r="N891" s="473"/>
      <c r="O891" s="473"/>
      <c r="P891" s="473"/>
      <c r="Q891" s="473"/>
      <c r="R891" s="473"/>
      <c r="S891" s="473"/>
      <c r="T891" s="473"/>
      <c r="U891" s="473"/>
      <c r="V891" s="473"/>
      <c r="W891" s="473"/>
      <c r="X891" s="473"/>
      <c r="Y891" s="473"/>
      <c r="Z891" s="473"/>
    </row>
    <row r="892" spans="1:26" ht="20.25" customHeight="1" x14ac:dyDescent="0.75">
      <c r="A892" s="473"/>
      <c r="B892" s="473"/>
      <c r="C892" s="473"/>
      <c r="D892" s="473"/>
      <c r="E892" s="473"/>
      <c r="F892" s="473"/>
      <c r="G892" s="473"/>
      <c r="H892" s="473"/>
      <c r="I892" s="473"/>
      <c r="J892" s="622"/>
      <c r="K892" s="473"/>
      <c r="L892" s="473"/>
      <c r="M892" s="473"/>
      <c r="N892" s="473"/>
      <c r="O892" s="473"/>
      <c r="P892" s="473"/>
      <c r="Q892" s="473"/>
      <c r="R892" s="473"/>
      <c r="S892" s="473"/>
      <c r="T892" s="473"/>
      <c r="U892" s="473"/>
      <c r="V892" s="473"/>
      <c r="W892" s="473"/>
      <c r="X892" s="473"/>
      <c r="Y892" s="473"/>
      <c r="Z892" s="473"/>
    </row>
    <row r="893" spans="1:26" ht="20.25" customHeight="1" x14ac:dyDescent="0.75">
      <c r="A893" s="473"/>
      <c r="B893" s="473"/>
      <c r="C893" s="473"/>
      <c r="D893" s="473"/>
      <c r="E893" s="473"/>
      <c r="F893" s="473"/>
      <c r="G893" s="473"/>
      <c r="H893" s="473"/>
      <c r="I893" s="473"/>
      <c r="J893" s="622"/>
      <c r="K893" s="473"/>
      <c r="L893" s="473"/>
      <c r="M893" s="473"/>
      <c r="N893" s="473"/>
      <c r="O893" s="473"/>
      <c r="P893" s="473"/>
      <c r="Q893" s="473"/>
      <c r="R893" s="473"/>
      <c r="S893" s="473"/>
      <c r="T893" s="473"/>
      <c r="U893" s="473"/>
      <c r="V893" s="473"/>
      <c r="W893" s="473"/>
      <c r="X893" s="473"/>
      <c r="Y893" s="473"/>
      <c r="Z893" s="473"/>
    </row>
    <row r="894" spans="1:26" ht="20.25" customHeight="1" x14ac:dyDescent="0.75">
      <c r="A894" s="473"/>
      <c r="B894" s="473"/>
      <c r="C894" s="473"/>
      <c r="D894" s="473"/>
      <c r="E894" s="473"/>
      <c r="F894" s="473"/>
      <c r="G894" s="473"/>
      <c r="H894" s="473"/>
      <c r="I894" s="473"/>
      <c r="J894" s="622"/>
      <c r="K894" s="473"/>
      <c r="L894" s="473"/>
      <c r="M894" s="473"/>
      <c r="N894" s="473"/>
      <c r="O894" s="473"/>
      <c r="P894" s="473"/>
      <c r="Q894" s="473"/>
      <c r="R894" s="473"/>
      <c r="S894" s="473"/>
      <c r="T894" s="473"/>
      <c r="U894" s="473"/>
      <c r="V894" s="473"/>
      <c r="W894" s="473"/>
      <c r="X894" s="473"/>
      <c r="Y894" s="473"/>
      <c r="Z894" s="473"/>
    </row>
    <row r="895" spans="1:26" ht="20.25" customHeight="1" x14ac:dyDescent="0.75">
      <c r="A895" s="473"/>
      <c r="B895" s="473"/>
      <c r="C895" s="473"/>
      <c r="D895" s="473"/>
      <c r="E895" s="473"/>
      <c r="F895" s="473"/>
      <c r="G895" s="473"/>
      <c r="H895" s="473"/>
      <c r="I895" s="473"/>
      <c r="J895" s="622"/>
      <c r="K895" s="473"/>
      <c r="L895" s="473"/>
      <c r="M895" s="473"/>
      <c r="N895" s="473"/>
      <c r="O895" s="473"/>
      <c r="P895" s="473"/>
      <c r="Q895" s="473"/>
      <c r="R895" s="473"/>
      <c r="S895" s="473"/>
      <c r="T895" s="473"/>
      <c r="U895" s="473"/>
      <c r="V895" s="473"/>
      <c r="W895" s="473"/>
      <c r="X895" s="473"/>
      <c r="Y895" s="473"/>
      <c r="Z895" s="473"/>
    </row>
    <row r="896" spans="1:26" ht="20.25" customHeight="1" x14ac:dyDescent="0.75">
      <c r="A896" s="473"/>
      <c r="B896" s="473"/>
      <c r="C896" s="473"/>
      <c r="D896" s="473"/>
      <c r="E896" s="473"/>
      <c r="F896" s="473"/>
      <c r="G896" s="473"/>
      <c r="H896" s="473"/>
      <c r="I896" s="473"/>
      <c r="J896" s="622"/>
      <c r="K896" s="473"/>
      <c r="L896" s="473"/>
      <c r="M896" s="473"/>
      <c r="N896" s="473"/>
      <c r="O896" s="473"/>
      <c r="P896" s="473"/>
      <c r="Q896" s="473"/>
      <c r="R896" s="473"/>
      <c r="S896" s="473"/>
      <c r="T896" s="473"/>
      <c r="U896" s="473"/>
      <c r="V896" s="473"/>
      <c r="W896" s="473"/>
      <c r="X896" s="473"/>
      <c r="Y896" s="473"/>
      <c r="Z896" s="473"/>
    </row>
    <row r="897" spans="1:26" ht="20.25" customHeight="1" x14ac:dyDescent="0.75">
      <c r="A897" s="473"/>
      <c r="B897" s="473"/>
      <c r="C897" s="473"/>
      <c r="D897" s="473"/>
      <c r="E897" s="473"/>
      <c r="F897" s="473"/>
      <c r="G897" s="473"/>
      <c r="H897" s="473"/>
      <c r="I897" s="473"/>
      <c r="J897" s="622"/>
      <c r="K897" s="473"/>
      <c r="L897" s="473"/>
      <c r="M897" s="473"/>
      <c r="N897" s="473"/>
      <c r="O897" s="473"/>
      <c r="P897" s="473"/>
      <c r="Q897" s="473"/>
      <c r="R897" s="473"/>
      <c r="S897" s="473"/>
      <c r="T897" s="473"/>
      <c r="U897" s="473"/>
      <c r="V897" s="473"/>
      <c r="W897" s="473"/>
      <c r="X897" s="473"/>
      <c r="Y897" s="473"/>
      <c r="Z897" s="473"/>
    </row>
    <row r="898" spans="1:26" ht="20.25" customHeight="1" x14ac:dyDescent="0.75">
      <c r="A898" s="473"/>
      <c r="B898" s="473"/>
      <c r="C898" s="473"/>
      <c r="D898" s="473"/>
      <c r="E898" s="473"/>
      <c r="F898" s="473"/>
      <c r="G898" s="473"/>
      <c r="H898" s="473"/>
      <c r="I898" s="473"/>
      <c r="J898" s="622"/>
      <c r="K898" s="473"/>
      <c r="L898" s="473"/>
      <c r="M898" s="473"/>
      <c r="N898" s="473"/>
      <c r="O898" s="473"/>
      <c r="P898" s="473"/>
      <c r="Q898" s="473"/>
      <c r="R898" s="473"/>
      <c r="S898" s="473"/>
      <c r="T898" s="473"/>
      <c r="U898" s="473"/>
      <c r="V898" s="473"/>
      <c r="W898" s="473"/>
      <c r="X898" s="473"/>
      <c r="Y898" s="473"/>
      <c r="Z898" s="473"/>
    </row>
    <row r="899" spans="1:26" ht="20.25" customHeight="1" x14ac:dyDescent="0.75">
      <c r="A899" s="473"/>
      <c r="B899" s="473"/>
      <c r="C899" s="473"/>
      <c r="D899" s="473"/>
      <c r="E899" s="473"/>
      <c r="F899" s="473"/>
      <c r="G899" s="473"/>
      <c r="H899" s="473"/>
      <c r="I899" s="473"/>
      <c r="J899" s="622"/>
      <c r="K899" s="473"/>
      <c r="L899" s="473"/>
      <c r="M899" s="473"/>
      <c r="N899" s="473"/>
      <c r="O899" s="473"/>
      <c r="P899" s="473"/>
      <c r="Q899" s="473"/>
      <c r="R899" s="473"/>
      <c r="S899" s="473"/>
      <c r="T899" s="473"/>
      <c r="U899" s="473"/>
      <c r="V899" s="473"/>
      <c r="W899" s="473"/>
      <c r="X899" s="473"/>
      <c r="Y899" s="473"/>
      <c r="Z899" s="473"/>
    </row>
    <row r="900" spans="1:26" ht="20.25" customHeight="1" x14ac:dyDescent="0.75">
      <c r="A900" s="473"/>
      <c r="B900" s="473"/>
      <c r="C900" s="473"/>
      <c r="D900" s="473"/>
      <c r="E900" s="473"/>
      <c r="F900" s="473"/>
      <c r="G900" s="473"/>
      <c r="H900" s="473"/>
      <c r="I900" s="473"/>
      <c r="J900" s="622"/>
      <c r="K900" s="473"/>
      <c r="L900" s="473"/>
      <c r="M900" s="473"/>
      <c r="N900" s="473"/>
      <c r="O900" s="473"/>
      <c r="P900" s="473"/>
      <c r="Q900" s="473"/>
      <c r="R900" s="473"/>
      <c r="S900" s="473"/>
      <c r="T900" s="473"/>
      <c r="U900" s="473"/>
      <c r="V900" s="473"/>
      <c r="W900" s="473"/>
      <c r="X900" s="473"/>
      <c r="Y900" s="473"/>
      <c r="Z900" s="473"/>
    </row>
    <row r="901" spans="1:26" ht="20.25" customHeight="1" x14ac:dyDescent="0.75">
      <c r="A901" s="473"/>
      <c r="B901" s="473"/>
      <c r="C901" s="473"/>
      <c r="D901" s="473"/>
      <c r="E901" s="473"/>
      <c r="F901" s="473"/>
      <c r="G901" s="473"/>
      <c r="H901" s="473"/>
      <c r="I901" s="473"/>
      <c r="J901" s="622"/>
      <c r="K901" s="473"/>
      <c r="L901" s="473"/>
      <c r="M901" s="473"/>
      <c r="N901" s="473"/>
      <c r="O901" s="473"/>
      <c r="P901" s="473"/>
      <c r="Q901" s="473"/>
      <c r="R901" s="473"/>
      <c r="S901" s="473"/>
      <c r="T901" s="473"/>
      <c r="U901" s="473"/>
      <c r="V901" s="473"/>
      <c r="W901" s="473"/>
      <c r="X901" s="473"/>
      <c r="Y901" s="473"/>
      <c r="Z901" s="473"/>
    </row>
    <row r="902" spans="1:26" ht="20.25" customHeight="1" x14ac:dyDescent="0.75">
      <c r="A902" s="473"/>
      <c r="B902" s="473"/>
      <c r="C902" s="473"/>
      <c r="D902" s="473"/>
      <c r="E902" s="473"/>
      <c r="F902" s="473"/>
      <c r="G902" s="473"/>
      <c r="H902" s="473"/>
      <c r="I902" s="473"/>
      <c r="J902" s="622"/>
      <c r="K902" s="473"/>
      <c r="L902" s="473"/>
      <c r="M902" s="473"/>
      <c r="N902" s="473"/>
      <c r="O902" s="473"/>
      <c r="P902" s="473"/>
      <c r="Q902" s="473"/>
      <c r="R902" s="473"/>
      <c r="S902" s="473"/>
      <c r="T902" s="473"/>
      <c r="U902" s="473"/>
      <c r="V902" s="473"/>
      <c r="W902" s="473"/>
      <c r="X902" s="473"/>
      <c r="Y902" s="473"/>
      <c r="Z902" s="473"/>
    </row>
    <row r="903" spans="1:26" ht="20.25" customHeight="1" x14ac:dyDescent="0.75">
      <c r="A903" s="473"/>
      <c r="B903" s="473"/>
      <c r="C903" s="473"/>
      <c r="D903" s="473"/>
      <c r="E903" s="473"/>
      <c r="F903" s="473"/>
      <c r="G903" s="473"/>
      <c r="H903" s="473"/>
      <c r="I903" s="473"/>
      <c r="J903" s="622"/>
      <c r="K903" s="473"/>
      <c r="L903" s="473"/>
      <c r="M903" s="473"/>
      <c r="N903" s="473"/>
      <c r="O903" s="473"/>
      <c r="P903" s="473"/>
      <c r="Q903" s="473"/>
      <c r="R903" s="473"/>
      <c r="S903" s="473"/>
      <c r="T903" s="473"/>
      <c r="U903" s="473"/>
      <c r="V903" s="473"/>
      <c r="W903" s="473"/>
      <c r="X903" s="473"/>
      <c r="Y903" s="473"/>
      <c r="Z903" s="473"/>
    </row>
    <row r="904" spans="1:26" ht="20.25" customHeight="1" x14ac:dyDescent="0.75">
      <c r="A904" s="473"/>
      <c r="B904" s="473"/>
      <c r="C904" s="473"/>
      <c r="D904" s="473"/>
      <c r="E904" s="473"/>
      <c r="F904" s="473"/>
      <c r="G904" s="473"/>
      <c r="H904" s="473"/>
      <c r="I904" s="473"/>
      <c r="J904" s="622"/>
      <c r="K904" s="473"/>
      <c r="L904" s="473"/>
      <c r="M904" s="473"/>
      <c r="N904" s="473"/>
      <c r="O904" s="473"/>
      <c r="P904" s="473"/>
      <c r="Q904" s="473"/>
      <c r="R904" s="473"/>
      <c r="S904" s="473"/>
      <c r="T904" s="473"/>
      <c r="U904" s="473"/>
      <c r="V904" s="473"/>
      <c r="W904" s="473"/>
      <c r="X904" s="473"/>
      <c r="Y904" s="473"/>
      <c r="Z904" s="473"/>
    </row>
    <row r="905" spans="1:26" ht="20.25" customHeight="1" x14ac:dyDescent="0.75">
      <c r="A905" s="473"/>
      <c r="B905" s="473"/>
      <c r="C905" s="473"/>
      <c r="D905" s="473"/>
      <c r="E905" s="473"/>
      <c r="F905" s="473"/>
      <c r="G905" s="473"/>
      <c r="H905" s="473"/>
      <c r="I905" s="473"/>
      <c r="J905" s="622"/>
      <c r="K905" s="473"/>
      <c r="L905" s="473"/>
      <c r="M905" s="473"/>
      <c r="N905" s="473"/>
      <c r="O905" s="473"/>
      <c r="P905" s="473"/>
      <c r="Q905" s="473"/>
      <c r="R905" s="473"/>
      <c r="S905" s="473"/>
      <c r="T905" s="473"/>
      <c r="U905" s="473"/>
      <c r="V905" s="473"/>
      <c r="W905" s="473"/>
      <c r="X905" s="473"/>
      <c r="Y905" s="473"/>
      <c r="Z905" s="473"/>
    </row>
    <row r="906" spans="1:26" ht="20.25" customHeight="1" x14ac:dyDescent="0.75">
      <c r="A906" s="473"/>
      <c r="B906" s="473"/>
      <c r="C906" s="473"/>
      <c r="D906" s="473"/>
      <c r="E906" s="473"/>
      <c r="F906" s="473"/>
      <c r="G906" s="473"/>
      <c r="H906" s="473"/>
      <c r="I906" s="473"/>
      <c r="J906" s="622"/>
      <c r="K906" s="473"/>
      <c r="L906" s="473"/>
      <c r="M906" s="473"/>
      <c r="N906" s="473"/>
      <c r="O906" s="473"/>
      <c r="P906" s="473"/>
      <c r="Q906" s="473"/>
      <c r="R906" s="473"/>
      <c r="S906" s="473"/>
      <c r="T906" s="473"/>
      <c r="U906" s="473"/>
      <c r="V906" s="473"/>
      <c r="W906" s="473"/>
      <c r="X906" s="473"/>
      <c r="Y906" s="473"/>
      <c r="Z906" s="473"/>
    </row>
    <row r="907" spans="1:26" ht="20.25" customHeight="1" x14ac:dyDescent="0.75">
      <c r="A907" s="473"/>
      <c r="B907" s="473"/>
      <c r="C907" s="473"/>
      <c r="D907" s="473"/>
      <c r="E907" s="473"/>
      <c r="F907" s="473"/>
      <c r="G907" s="473"/>
      <c r="H907" s="473"/>
      <c r="I907" s="473"/>
      <c r="J907" s="622"/>
      <c r="K907" s="473"/>
      <c r="L907" s="473"/>
      <c r="M907" s="473"/>
      <c r="N907" s="473"/>
      <c r="O907" s="473"/>
      <c r="P907" s="473"/>
      <c r="Q907" s="473"/>
      <c r="R907" s="473"/>
      <c r="S907" s="473"/>
      <c r="T907" s="473"/>
      <c r="U907" s="473"/>
      <c r="V907" s="473"/>
      <c r="W907" s="473"/>
      <c r="X907" s="473"/>
      <c r="Y907" s="473"/>
      <c r="Z907" s="473"/>
    </row>
    <row r="908" spans="1:26" ht="20.25" customHeight="1" x14ac:dyDescent="0.75">
      <c r="A908" s="473"/>
      <c r="B908" s="473"/>
      <c r="C908" s="473"/>
      <c r="D908" s="473"/>
      <c r="E908" s="473"/>
      <c r="F908" s="473"/>
      <c r="G908" s="473"/>
      <c r="H908" s="473"/>
      <c r="I908" s="473"/>
      <c r="J908" s="622"/>
      <c r="K908" s="473"/>
      <c r="L908" s="473"/>
      <c r="M908" s="473"/>
      <c r="N908" s="473"/>
      <c r="O908" s="473"/>
      <c r="P908" s="473"/>
      <c r="Q908" s="473"/>
      <c r="R908" s="473"/>
      <c r="S908" s="473"/>
      <c r="T908" s="473"/>
      <c r="U908" s="473"/>
      <c r="V908" s="473"/>
      <c r="W908" s="473"/>
      <c r="X908" s="473"/>
      <c r="Y908" s="473"/>
      <c r="Z908" s="473"/>
    </row>
    <row r="909" spans="1:26" ht="20.25" customHeight="1" x14ac:dyDescent="0.75">
      <c r="A909" s="473"/>
      <c r="B909" s="473"/>
      <c r="C909" s="473"/>
      <c r="D909" s="473"/>
      <c r="E909" s="473"/>
      <c r="F909" s="473"/>
      <c r="G909" s="473"/>
      <c r="H909" s="473"/>
      <c r="I909" s="473"/>
      <c r="J909" s="622"/>
      <c r="K909" s="473"/>
      <c r="L909" s="473"/>
      <c r="M909" s="473"/>
      <c r="N909" s="473"/>
      <c r="O909" s="473"/>
      <c r="P909" s="473"/>
      <c r="Q909" s="473"/>
      <c r="R909" s="473"/>
      <c r="S909" s="473"/>
      <c r="T909" s="473"/>
      <c r="U909" s="473"/>
      <c r="V909" s="473"/>
      <c r="W909" s="473"/>
      <c r="X909" s="473"/>
      <c r="Y909" s="473"/>
      <c r="Z909" s="473"/>
    </row>
    <row r="910" spans="1:26" ht="20.25" customHeight="1" x14ac:dyDescent="0.75">
      <c r="A910" s="473"/>
      <c r="B910" s="473"/>
      <c r="C910" s="473"/>
      <c r="D910" s="473"/>
      <c r="E910" s="473"/>
      <c r="F910" s="473"/>
      <c r="G910" s="473"/>
      <c r="H910" s="473"/>
      <c r="I910" s="473"/>
      <c r="J910" s="622"/>
      <c r="K910" s="473"/>
      <c r="L910" s="473"/>
      <c r="M910" s="473"/>
      <c r="N910" s="473"/>
      <c r="O910" s="473"/>
      <c r="P910" s="473"/>
      <c r="Q910" s="473"/>
      <c r="R910" s="473"/>
      <c r="S910" s="473"/>
      <c r="T910" s="473"/>
      <c r="U910" s="473"/>
      <c r="V910" s="473"/>
      <c r="W910" s="473"/>
      <c r="X910" s="473"/>
      <c r="Y910" s="473"/>
      <c r="Z910" s="473"/>
    </row>
    <row r="911" spans="1:26" ht="20.25" customHeight="1" x14ac:dyDescent="0.75">
      <c r="A911" s="473"/>
      <c r="B911" s="473"/>
      <c r="C911" s="473"/>
      <c r="D911" s="473"/>
      <c r="E911" s="473"/>
      <c r="F911" s="473"/>
      <c r="G911" s="473"/>
      <c r="H911" s="473"/>
      <c r="I911" s="473"/>
      <c r="J911" s="622"/>
      <c r="K911" s="473"/>
      <c r="L911" s="473"/>
      <c r="M911" s="473"/>
      <c r="N911" s="473"/>
      <c r="O911" s="473"/>
      <c r="P911" s="473"/>
      <c r="Q911" s="473"/>
      <c r="R911" s="473"/>
      <c r="S911" s="473"/>
      <c r="T911" s="473"/>
      <c r="U911" s="473"/>
      <c r="V911" s="473"/>
      <c r="W911" s="473"/>
      <c r="X911" s="473"/>
      <c r="Y911" s="473"/>
      <c r="Z911" s="473"/>
    </row>
    <row r="912" spans="1:26" ht="20.25" customHeight="1" x14ac:dyDescent="0.75">
      <c r="A912" s="473"/>
      <c r="B912" s="473"/>
      <c r="C912" s="473"/>
      <c r="D912" s="473"/>
      <c r="E912" s="473"/>
      <c r="F912" s="473"/>
      <c r="G912" s="473"/>
      <c r="H912" s="473"/>
      <c r="I912" s="473"/>
      <c r="J912" s="622"/>
      <c r="K912" s="473"/>
      <c r="L912" s="473"/>
      <c r="M912" s="473"/>
      <c r="N912" s="473"/>
      <c r="O912" s="473"/>
      <c r="P912" s="473"/>
      <c r="Q912" s="473"/>
      <c r="R912" s="473"/>
      <c r="S912" s="473"/>
      <c r="T912" s="473"/>
      <c r="U912" s="473"/>
      <c r="V912" s="473"/>
      <c r="W912" s="473"/>
      <c r="X912" s="473"/>
      <c r="Y912" s="473"/>
      <c r="Z912" s="473"/>
    </row>
    <row r="913" spans="1:26" ht="20.25" customHeight="1" x14ac:dyDescent="0.75">
      <c r="A913" s="473"/>
      <c r="B913" s="473"/>
      <c r="C913" s="473"/>
      <c r="D913" s="473"/>
      <c r="E913" s="473"/>
      <c r="F913" s="473"/>
      <c r="G913" s="473"/>
      <c r="H913" s="473"/>
      <c r="I913" s="473"/>
      <c r="J913" s="622"/>
      <c r="K913" s="473"/>
      <c r="L913" s="473"/>
      <c r="M913" s="473"/>
      <c r="N913" s="473"/>
      <c r="O913" s="473"/>
      <c r="P913" s="473"/>
      <c r="Q913" s="473"/>
      <c r="R913" s="473"/>
      <c r="S913" s="473"/>
      <c r="T913" s="473"/>
      <c r="U913" s="473"/>
      <c r="V913" s="473"/>
      <c r="W913" s="473"/>
      <c r="X913" s="473"/>
      <c r="Y913" s="473"/>
      <c r="Z913" s="473"/>
    </row>
    <row r="914" spans="1:26" ht="20.25" customHeight="1" x14ac:dyDescent="0.75">
      <c r="A914" s="473"/>
      <c r="B914" s="473"/>
      <c r="C914" s="473"/>
      <c r="D914" s="473"/>
      <c r="E914" s="473"/>
      <c r="F914" s="473"/>
      <c r="G914" s="473"/>
      <c r="H914" s="473"/>
      <c r="I914" s="473"/>
      <c r="J914" s="622"/>
      <c r="K914" s="473"/>
      <c r="L914" s="473"/>
      <c r="M914" s="473"/>
      <c r="N914" s="473"/>
      <c r="O914" s="473"/>
      <c r="P914" s="473"/>
      <c r="Q914" s="473"/>
      <c r="R914" s="473"/>
      <c r="S914" s="473"/>
      <c r="T914" s="473"/>
      <c r="U914" s="473"/>
      <c r="V914" s="473"/>
      <c r="W914" s="473"/>
      <c r="X914" s="473"/>
      <c r="Y914" s="473"/>
      <c r="Z914" s="473"/>
    </row>
    <row r="915" spans="1:26" ht="20.25" customHeight="1" x14ac:dyDescent="0.75">
      <c r="A915" s="473"/>
      <c r="B915" s="473"/>
      <c r="C915" s="473"/>
      <c r="D915" s="473"/>
      <c r="E915" s="473"/>
      <c r="F915" s="473"/>
      <c r="G915" s="473"/>
      <c r="H915" s="473"/>
      <c r="I915" s="473"/>
      <c r="J915" s="622"/>
      <c r="K915" s="473"/>
      <c r="L915" s="473"/>
      <c r="M915" s="473"/>
      <c r="N915" s="473"/>
      <c r="O915" s="473"/>
      <c r="P915" s="473"/>
      <c r="Q915" s="473"/>
      <c r="R915" s="473"/>
      <c r="S915" s="473"/>
      <c r="T915" s="473"/>
      <c r="U915" s="473"/>
      <c r="V915" s="473"/>
      <c r="W915" s="473"/>
      <c r="X915" s="473"/>
      <c r="Y915" s="473"/>
      <c r="Z915" s="473"/>
    </row>
    <row r="916" spans="1:26" ht="20.25" customHeight="1" x14ac:dyDescent="0.75">
      <c r="A916" s="473"/>
      <c r="B916" s="473"/>
      <c r="C916" s="473"/>
      <c r="D916" s="473"/>
      <c r="E916" s="473"/>
      <c r="F916" s="473"/>
      <c r="G916" s="473"/>
      <c r="H916" s="473"/>
      <c r="I916" s="473"/>
      <c r="J916" s="622"/>
      <c r="K916" s="473"/>
      <c r="L916" s="473"/>
      <c r="M916" s="473"/>
      <c r="N916" s="473"/>
      <c r="O916" s="473"/>
      <c r="P916" s="473"/>
      <c r="Q916" s="473"/>
      <c r="R916" s="473"/>
      <c r="S916" s="473"/>
      <c r="T916" s="473"/>
      <c r="U916" s="473"/>
      <c r="V916" s="473"/>
      <c r="W916" s="473"/>
      <c r="X916" s="473"/>
      <c r="Y916" s="473"/>
      <c r="Z916" s="473"/>
    </row>
    <row r="917" spans="1:26" ht="20.25" customHeight="1" x14ac:dyDescent="0.75">
      <c r="A917" s="473"/>
      <c r="B917" s="473"/>
      <c r="C917" s="473"/>
      <c r="D917" s="473"/>
      <c r="E917" s="473"/>
      <c r="F917" s="473"/>
      <c r="G917" s="473"/>
      <c r="H917" s="473"/>
      <c r="I917" s="473"/>
      <c r="J917" s="622"/>
      <c r="K917" s="473"/>
      <c r="L917" s="473"/>
      <c r="M917" s="473"/>
      <c r="N917" s="473"/>
      <c r="O917" s="473"/>
      <c r="P917" s="473"/>
      <c r="Q917" s="473"/>
      <c r="R917" s="473"/>
      <c r="S917" s="473"/>
      <c r="T917" s="473"/>
      <c r="U917" s="473"/>
      <c r="V917" s="473"/>
      <c r="W917" s="473"/>
      <c r="X917" s="473"/>
      <c r="Y917" s="473"/>
      <c r="Z917" s="473"/>
    </row>
    <row r="918" spans="1:26" ht="20.25" customHeight="1" x14ac:dyDescent="0.75">
      <c r="A918" s="473"/>
      <c r="B918" s="473"/>
      <c r="C918" s="473"/>
      <c r="D918" s="473"/>
      <c r="E918" s="473"/>
      <c r="F918" s="473"/>
      <c r="G918" s="473"/>
      <c r="H918" s="473"/>
      <c r="I918" s="473"/>
      <c r="J918" s="622"/>
      <c r="K918" s="473"/>
      <c r="L918" s="473"/>
      <c r="M918" s="473"/>
      <c r="N918" s="473"/>
      <c r="O918" s="473"/>
      <c r="P918" s="473"/>
      <c r="Q918" s="473"/>
      <c r="R918" s="473"/>
      <c r="S918" s="473"/>
      <c r="T918" s="473"/>
      <c r="U918" s="473"/>
      <c r="V918" s="473"/>
      <c r="W918" s="473"/>
      <c r="X918" s="473"/>
      <c r="Y918" s="473"/>
      <c r="Z918" s="473"/>
    </row>
    <row r="919" spans="1:26" ht="20.25" customHeight="1" x14ac:dyDescent="0.75">
      <c r="A919" s="473"/>
      <c r="B919" s="473"/>
      <c r="C919" s="473"/>
      <c r="D919" s="473"/>
      <c r="E919" s="473"/>
      <c r="F919" s="473"/>
      <c r="G919" s="473"/>
      <c r="H919" s="473"/>
      <c r="I919" s="473"/>
      <c r="J919" s="622"/>
      <c r="K919" s="473"/>
      <c r="L919" s="473"/>
      <c r="M919" s="473"/>
      <c r="N919" s="473"/>
      <c r="O919" s="473"/>
      <c r="P919" s="473"/>
      <c r="Q919" s="473"/>
      <c r="R919" s="473"/>
      <c r="S919" s="473"/>
      <c r="T919" s="473"/>
      <c r="U919" s="473"/>
      <c r="V919" s="473"/>
      <c r="W919" s="473"/>
      <c r="X919" s="473"/>
      <c r="Y919" s="473"/>
      <c r="Z919" s="473"/>
    </row>
    <row r="920" spans="1:26" ht="20.25" customHeight="1" x14ac:dyDescent="0.75">
      <c r="A920" s="473"/>
      <c r="B920" s="473"/>
      <c r="C920" s="473"/>
      <c r="D920" s="473"/>
      <c r="E920" s="473"/>
      <c r="F920" s="473"/>
      <c r="G920" s="473"/>
      <c r="H920" s="473"/>
      <c r="I920" s="473"/>
      <c r="J920" s="622"/>
      <c r="K920" s="473"/>
      <c r="L920" s="473"/>
      <c r="M920" s="473"/>
      <c r="N920" s="473"/>
      <c r="O920" s="473"/>
      <c r="P920" s="473"/>
      <c r="Q920" s="473"/>
      <c r="R920" s="473"/>
      <c r="S920" s="473"/>
      <c r="T920" s="473"/>
      <c r="U920" s="473"/>
      <c r="V920" s="473"/>
      <c r="W920" s="473"/>
      <c r="X920" s="473"/>
      <c r="Y920" s="473"/>
      <c r="Z920" s="473"/>
    </row>
    <row r="921" spans="1:26" ht="20.25" customHeight="1" x14ac:dyDescent="0.75">
      <c r="A921" s="473"/>
      <c r="B921" s="473"/>
      <c r="C921" s="473"/>
      <c r="D921" s="473"/>
      <c r="E921" s="473"/>
      <c r="F921" s="473"/>
      <c r="G921" s="473"/>
      <c r="H921" s="473"/>
      <c r="I921" s="473"/>
      <c r="J921" s="622"/>
      <c r="K921" s="473"/>
      <c r="L921" s="473"/>
      <c r="M921" s="473"/>
      <c r="N921" s="473"/>
      <c r="O921" s="473"/>
      <c r="P921" s="473"/>
      <c r="Q921" s="473"/>
      <c r="R921" s="473"/>
      <c r="S921" s="473"/>
      <c r="T921" s="473"/>
      <c r="U921" s="473"/>
      <c r="V921" s="473"/>
      <c r="W921" s="473"/>
      <c r="X921" s="473"/>
      <c r="Y921" s="473"/>
      <c r="Z921" s="473"/>
    </row>
    <row r="922" spans="1:26" ht="20.25" customHeight="1" x14ac:dyDescent="0.75">
      <c r="A922" s="473"/>
      <c r="B922" s="473"/>
      <c r="C922" s="473"/>
      <c r="D922" s="473"/>
      <c r="E922" s="473"/>
      <c r="F922" s="473"/>
      <c r="G922" s="473"/>
      <c r="H922" s="473"/>
      <c r="I922" s="473"/>
      <c r="J922" s="622"/>
      <c r="K922" s="473"/>
      <c r="L922" s="473"/>
      <c r="M922" s="473"/>
      <c r="N922" s="473"/>
      <c r="O922" s="473"/>
      <c r="P922" s="473"/>
      <c r="Q922" s="473"/>
      <c r="R922" s="473"/>
      <c r="S922" s="473"/>
      <c r="T922" s="473"/>
      <c r="U922" s="473"/>
      <c r="V922" s="473"/>
      <c r="W922" s="473"/>
      <c r="X922" s="473"/>
      <c r="Y922" s="473"/>
      <c r="Z922" s="473"/>
    </row>
    <row r="923" spans="1:26" ht="20.25" customHeight="1" x14ac:dyDescent="0.75">
      <c r="A923" s="473"/>
      <c r="B923" s="473"/>
      <c r="C923" s="473"/>
      <c r="D923" s="473"/>
      <c r="E923" s="473"/>
      <c r="F923" s="473"/>
      <c r="G923" s="473"/>
      <c r="H923" s="473"/>
      <c r="I923" s="473"/>
      <c r="J923" s="622"/>
      <c r="K923" s="473"/>
      <c r="L923" s="473"/>
      <c r="M923" s="473"/>
      <c r="N923" s="473"/>
      <c r="O923" s="473"/>
      <c r="P923" s="473"/>
      <c r="Q923" s="473"/>
      <c r="R923" s="473"/>
      <c r="S923" s="473"/>
      <c r="T923" s="473"/>
      <c r="U923" s="473"/>
      <c r="V923" s="473"/>
      <c r="W923" s="473"/>
      <c r="X923" s="473"/>
      <c r="Y923" s="473"/>
      <c r="Z923" s="473"/>
    </row>
    <row r="924" spans="1:26" ht="20.25" customHeight="1" x14ac:dyDescent="0.75">
      <c r="A924" s="473"/>
      <c r="B924" s="473"/>
      <c r="C924" s="473"/>
      <c r="D924" s="473"/>
      <c r="E924" s="473"/>
      <c r="F924" s="473"/>
      <c r="G924" s="473"/>
      <c r="H924" s="473"/>
      <c r="I924" s="473"/>
      <c r="J924" s="622"/>
      <c r="K924" s="473"/>
      <c r="L924" s="473"/>
      <c r="M924" s="473"/>
      <c r="N924" s="473"/>
      <c r="O924" s="473"/>
      <c r="P924" s="473"/>
      <c r="Q924" s="473"/>
      <c r="R924" s="473"/>
      <c r="S924" s="473"/>
      <c r="T924" s="473"/>
      <c r="U924" s="473"/>
      <c r="V924" s="473"/>
      <c r="W924" s="473"/>
      <c r="X924" s="473"/>
      <c r="Y924" s="473"/>
      <c r="Z924" s="473"/>
    </row>
    <row r="925" spans="1:26" ht="20.25" customHeight="1" x14ac:dyDescent="0.75">
      <c r="A925" s="473"/>
      <c r="B925" s="473"/>
      <c r="C925" s="473"/>
      <c r="D925" s="473"/>
      <c r="E925" s="473"/>
      <c r="F925" s="473"/>
      <c r="G925" s="473"/>
      <c r="H925" s="473"/>
      <c r="I925" s="473"/>
      <c r="J925" s="622"/>
      <c r="K925" s="473"/>
      <c r="L925" s="473"/>
      <c r="M925" s="473"/>
      <c r="N925" s="473"/>
      <c r="O925" s="473"/>
      <c r="P925" s="473"/>
      <c r="Q925" s="473"/>
      <c r="R925" s="473"/>
      <c r="S925" s="473"/>
      <c r="T925" s="473"/>
      <c r="U925" s="473"/>
      <c r="V925" s="473"/>
      <c r="W925" s="473"/>
      <c r="X925" s="473"/>
      <c r="Y925" s="473"/>
      <c r="Z925" s="473"/>
    </row>
    <row r="926" spans="1:26" ht="20.25" customHeight="1" x14ac:dyDescent="0.75">
      <c r="A926" s="473"/>
      <c r="B926" s="473"/>
      <c r="C926" s="473"/>
      <c r="D926" s="473"/>
      <c r="E926" s="473"/>
      <c r="F926" s="473"/>
      <c r="G926" s="473"/>
      <c r="H926" s="473"/>
      <c r="I926" s="473"/>
      <c r="J926" s="622"/>
      <c r="K926" s="473"/>
      <c r="L926" s="473"/>
      <c r="M926" s="473"/>
      <c r="N926" s="473"/>
      <c r="O926" s="473"/>
      <c r="P926" s="473"/>
      <c r="Q926" s="473"/>
      <c r="R926" s="473"/>
      <c r="S926" s="473"/>
      <c r="T926" s="473"/>
      <c r="U926" s="473"/>
      <c r="V926" s="473"/>
      <c r="W926" s="473"/>
      <c r="X926" s="473"/>
      <c r="Y926" s="473"/>
      <c r="Z926" s="473"/>
    </row>
    <row r="927" spans="1:26" ht="20.25" customHeight="1" x14ac:dyDescent="0.75">
      <c r="A927" s="473"/>
      <c r="B927" s="473"/>
      <c r="C927" s="473"/>
      <c r="D927" s="473"/>
      <c r="E927" s="473"/>
      <c r="F927" s="473"/>
      <c r="G927" s="473"/>
      <c r="H927" s="473"/>
      <c r="I927" s="473"/>
      <c r="J927" s="622"/>
      <c r="K927" s="473"/>
      <c r="L927" s="473"/>
      <c r="M927" s="473"/>
      <c r="N927" s="473"/>
      <c r="O927" s="473"/>
      <c r="P927" s="473"/>
      <c r="Q927" s="473"/>
      <c r="R927" s="473"/>
      <c r="S927" s="473"/>
      <c r="T927" s="473"/>
      <c r="U927" s="473"/>
      <c r="V927" s="473"/>
      <c r="W927" s="473"/>
      <c r="X927" s="473"/>
      <c r="Y927" s="473"/>
      <c r="Z927" s="473"/>
    </row>
    <row r="928" spans="1:26" ht="20.25" customHeight="1" x14ac:dyDescent="0.75">
      <c r="A928" s="473"/>
      <c r="B928" s="473"/>
      <c r="C928" s="473"/>
      <c r="D928" s="473"/>
      <c r="E928" s="473"/>
      <c r="F928" s="473"/>
      <c r="G928" s="473"/>
      <c r="H928" s="473"/>
      <c r="I928" s="473"/>
      <c r="J928" s="622"/>
      <c r="K928" s="473"/>
      <c r="L928" s="473"/>
      <c r="M928" s="473"/>
      <c r="N928" s="473"/>
      <c r="O928" s="473"/>
      <c r="P928" s="473"/>
      <c r="Q928" s="473"/>
      <c r="R928" s="473"/>
      <c r="S928" s="473"/>
      <c r="T928" s="473"/>
      <c r="U928" s="473"/>
      <c r="V928" s="473"/>
      <c r="W928" s="473"/>
      <c r="X928" s="473"/>
      <c r="Y928" s="473"/>
      <c r="Z928" s="473"/>
    </row>
    <row r="929" spans="1:26" ht="20.25" customHeight="1" x14ac:dyDescent="0.75">
      <c r="A929" s="473"/>
      <c r="B929" s="473"/>
      <c r="C929" s="473"/>
      <c r="D929" s="473"/>
      <c r="E929" s="473"/>
      <c r="F929" s="473"/>
      <c r="G929" s="473"/>
      <c r="H929" s="473"/>
      <c r="I929" s="473"/>
      <c r="J929" s="622"/>
      <c r="K929" s="473"/>
      <c r="L929" s="473"/>
      <c r="M929" s="473"/>
      <c r="N929" s="473"/>
      <c r="O929" s="473"/>
      <c r="P929" s="473"/>
      <c r="Q929" s="473"/>
      <c r="R929" s="473"/>
      <c r="S929" s="473"/>
      <c r="T929" s="473"/>
      <c r="U929" s="473"/>
      <c r="V929" s="473"/>
      <c r="W929" s="473"/>
      <c r="X929" s="473"/>
      <c r="Y929" s="473"/>
      <c r="Z929" s="473"/>
    </row>
    <row r="930" spans="1:26" ht="20.25" customHeight="1" x14ac:dyDescent="0.75">
      <c r="A930" s="473"/>
      <c r="B930" s="473"/>
      <c r="C930" s="473"/>
      <c r="D930" s="473"/>
      <c r="E930" s="473"/>
      <c r="F930" s="473"/>
      <c r="G930" s="473"/>
      <c r="H930" s="473"/>
      <c r="I930" s="473"/>
      <c r="J930" s="622"/>
      <c r="K930" s="473"/>
      <c r="L930" s="473"/>
      <c r="M930" s="473"/>
      <c r="N930" s="473"/>
      <c r="O930" s="473"/>
      <c r="P930" s="473"/>
      <c r="Q930" s="473"/>
      <c r="R930" s="473"/>
      <c r="S930" s="473"/>
      <c r="T930" s="473"/>
      <c r="U930" s="473"/>
      <c r="V930" s="473"/>
      <c r="W930" s="473"/>
      <c r="X930" s="473"/>
      <c r="Y930" s="473"/>
      <c r="Z930" s="473"/>
    </row>
    <row r="931" spans="1:26" ht="20.25" customHeight="1" x14ac:dyDescent="0.75">
      <c r="A931" s="473"/>
      <c r="B931" s="473"/>
      <c r="C931" s="473"/>
      <c r="D931" s="473"/>
      <c r="E931" s="473"/>
      <c r="F931" s="473"/>
      <c r="G931" s="473"/>
      <c r="H931" s="473"/>
      <c r="I931" s="473"/>
      <c r="J931" s="622"/>
      <c r="K931" s="473"/>
      <c r="L931" s="473"/>
      <c r="M931" s="473"/>
      <c r="N931" s="473"/>
      <c r="O931" s="473"/>
      <c r="P931" s="473"/>
      <c r="Q931" s="473"/>
      <c r="R931" s="473"/>
      <c r="S931" s="473"/>
      <c r="T931" s="473"/>
      <c r="U931" s="473"/>
      <c r="V931" s="473"/>
      <c r="W931" s="473"/>
      <c r="X931" s="473"/>
      <c r="Y931" s="473"/>
      <c r="Z931" s="473"/>
    </row>
    <row r="932" spans="1:26" ht="20.25" customHeight="1" x14ac:dyDescent="0.75">
      <c r="A932" s="473"/>
      <c r="B932" s="473"/>
      <c r="C932" s="473"/>
      <c r="D932" s="473"/>
      <c r="E932" s="473"/>
      <c r="F932" s="473"/>
      <c r="G932" s="473"/>
      <c r="H932" s="473"/>
      <c r="I932" s="473"/>
      <c r="J932" s="622"/>
      <c r="K932" s="473"/>
      <c r="L932" s="473"/>
      <c r="M932" s="473"/>
      <c r="N932" s="473"/>
      <c r="O932" s="473"/>
      <c r="P932" s="473"/>
      <c r="Q932" s="473"/>
      <c r="R932" s="473"/>
      <c r="S932" s="473"/>
      <c r="T932" s="473"/>
      <c r="U932" s="473"/>
      <c r="V932" s="473"/>
      <c r="W932" s="473"/>
      <c r="X932" s="473"/>
      <c r="Y932" s="473"/>
      <c r="Z932" s="473"/>
    </row>
    <row r="933" spans="1:26" ht="20.25" customHeight="1" x14ac:dyDescent="0.75">
      <c r="A933" s="473"/>
      <c r="B933" s="473"/>
      <c r="C933" s="473"/>
      <c r="D933" s="473"/>
      <c r="E933" s="473"/>
      <c r="F933" s="473"/>
      <c r="G933" s="473"/>
      <c r="H933" s="473"/>
      <c r="I933" s="473"/>
      <c r="J933" s="622"/>
      <c r="K933" s="473"/>
      <c r="L933" s="473"/>
      <c r="M933" s="473"/>
      <c r="N933" s="473"/>
      <c r="O933" s="473"/>
      <c r="P933" s="473"/>
      <c r="Q933" s="473"/>
      <c r="R933" s="473"/>
      <c r="S933" s="473"/>
      <c r="T933" s="473"/>
      <c r="U933" s="473"/>
      <c r="V933" s="473"/>
      <c r="W933" s="473"/>
      <c r="X933" s="473"/>
      <c r="Y933" s="473"/>
      <c r="Z933" s="473"/>
    </row>
    <row r="934" spans="1:26" ht="20.25" customHeight="1" x14ac:dyDescent="0.75">
      <c r="A934" s="473"/>
      <c r="B934" s="473"/>
      <c r="C934" s="473"/>
      <c r="D934" s="473"/>
      <c r="E934" s="473"/>
      <c r="F934" s="473"/>
      <c r="G934" s="473"/>
      <c r="H934" s="473"/>
      <c r="I934" s="473"/>
      <c r="J934" s="622"/>
      <c r="K934" s="473"/>
      <c r="L934" s="473"/>
      <c r="M934" s="473"/>
      <c r="N934" s="473"/>
      <c r="O934" s="473"/>
      <c r="P934" s="473"/>
      <c r="Q934" s="473"/>
      <c r="R934" s="473"/>
      <c r="S934" s="473"/>
      <c r="T934" s="473"/>
      <c r="U934" s="473"/>
      <c r="V934" s="473"/>
      <c r="W934" s="473"/>
      <c r="X934" s="473"/>
      <c r="Y934" s="473"/>
      <c r="Z934" s="473"/>
    </row>
    <row r="935" spans="1:26" ht="20.25" customHeight="1" x14ac:dyDescent="0.75">
      <c r="A935" s="473"/>
      <c r="B935" s="473"/>
      <c r="C935" s="473"/>
      <c r="D935" s="473"/>
      <c r="E935" s="473"/>
      <c r="F935" s="473"/>
      <c r="G935" s="473"/>
      <c r="H935" s="473"/>
      <c r="I935" s="473"/>
      <c r="J935" s="622"/>
      <c r="K935" s="473"/>
      <c r="L935" s="473"/>
      <c r="M935" s="473"/>
      <c r="N935" s="473"/>
      <c r="O935" s="473"/>
      <c r="P935" s="473"/>
      <c r="Q935" s="473"/>
      <c r="R935" s="473"/>
      <c r="S935" s="473"/>
      <c r="T935" s="473"/>
      <c r="U935" s="473"/>
      <c r="V935" s="473"/>
      <c r="W935" s="473"/>
      <c r="X935" s="473"/>
      <c r="Y935" s="473"/>
      <c r="Z935" s="473"/>
    </row>
    <row r="936" spans="1:26" ht="20.25" customHeight="1" x14ac:dyDescent="0.75">
      <c r="A936" s="473"/>
      <c r="B936" s="473"/>
      <c r="C936" s="473"/>
      <c r="D936" s="473"/>
      <c r="E936" s="473"/>
      <c r="F936" s="473"/>
      <c r="G936" s="473"/>
      <c r="H936" s="473"/>
      <c r="I936" s="473"/>
      <c r="J936" s="622"/>
      <c r="K936" s="473"/>
      <c r="L936" s="473"/>
      <c r="M936" s="473"/>
      <c r="N936" s="473"/>
      <c r="O936" s="473"/>
      <c r="P936" s="473"/>
      <c r="Q936" s="473"/>
      <c r="R936" s="473"/>
      <c r="S936" s="473"/>
      <c r="T936" s="473"/>
      <c r="U936" s="473"/>
      <c r="V936" s="473"/>
      <c r="W936" s="473"/>
      <c r="X936" s="473"/>
      <c r="Y936" s="473"/>
      <c r="Z936" s="473"/>
    </row>
    <row r="937" spans="1:26" ht="20.25" customHeight="1" x14ac:dyDescent="0.75">
      <c r="A937" s="473"/>
      <c r="B937" s="473"/>
      <c r="C937" s="473"/>
      <c r="D937" s="473"/>
      <c r="E937" s="473"/>
      <c r="F937" s="473"/>
      <c r="G937" s="473"/>
      <c r="H937" s="473"/>
      <c r="I937" s="473"/>
      <c r="J937" s="622"/>
      <c r="K937" s="473"/>
      <c r="L937" s="473"/>
      <c r="M937" s="473"/>
      <c r="N937" s="473"/>
      <c r="O937" s="473"/>
      <c r="P937" s="473"/>
      <c r="Q937" s="473"/>
      <c r="R937" s="473"/>
      <c r="S937" s="473"/>
      <c r="T937" s="473"/>
      <c r="U937" s="473"/>
      <c r="V937" s="473"/>
      <c r="W937" s="473"/>
      <c r="X937" s="473"/>
      <c r="Y937" s="473"/>
      <c r="Z937" s="473"/>
    </row>
    <row r="938" spans="1:26" ht="20.25" customHeight="1" x14ac:dyDescent="0.75">
      <c r="A938" s="473"/>
      <c r="B938" s="473"/>
      <c r="C938" s="473"/>
      <c r="D938" s="473"/>
      <c r="E938" s="473"/>
      <c r="F938" s="473"/>
      <c r="G938" s="473"/>
      <c r="H938" s="473"/>
      <c r="I938" s="473"/>
      <c r="J938" s="622"/>
      <c r="K938" s="473"/>
      <c r="L938" s="473"/>
      <c r="M938" s="473"/>
      <c r="N938" s="473"/>
      <c r="O938" s="473"/>
      <c r="P938" s="473"/>
      <c r="Q938" s="473"/>
      <c r="R938" s="473"/>
      <c r="S938" s="473"/>
      <c r="T938" s="473"/>
      <c r="U938" s="473"/>
      <c r="V938" s="473"/>
      <c r="W938" s="473"/>
      <c r="X938" s="473"/>
      <c r="Y938" s="473"/>
      <c r="Z938" s="473"/>
    </row>
    <row r="939" spans="1:26" ht="20.25" customHeight="1" x14ac:dyDescent="0.75">
      <c r="A939" s="473"/>
      <c r="B939" s="473"/>
      <c r="C939" s="473"/>
      <c r="D939" s="473"/>
      <c r="E939" s="473"/>
      <c r="F939" s="473"/>
      <c r="G939" s="473"/>
      <c r="H939" s="473"/>
      <c r="I939" s="473"/>
      <c r="J939" s="622"/>
      <c r="K939" s="473"/>
      <c r="L939" s="473"/>
      <c r="M939" s="473"/>
      <c r="N939" s="473"/>
      <c r="O939" s="473"/>
      <c r="P939" s="473"/>
      <c r="Q939" s="473"/>
      <c r="R939" s="473"/>
      <c r="S939" s="473"/>
      <c r="T939" s="473"/>
      <c r="U939" s="473"/>
      <c r="V939" s="473"/>
      <c r="W939" s="473"/>
      <c r="X939" s="473"/>
      <c r="Y939" s="473"/>
      <c r="Z939" s="473"/>
    </row>
    <row r="940" spans="1:26" ht="20.25" customHeight="1" x14ac:dyDescent="0.75">
      <c r="A940" s="473"/>
      <c r="B940" s="473"/>
      <c r="C940" s="473"/>
      <c r="D940" s="473"/>
      <c r="E940" s="473"/>
      <c r="F940" s="473"/>
      <c r="G940" s="473"/>
      <c r="H940" s="473"/>
      <c r="I940" s="473"/>
      <c r="J940" s="622"/>
      <c r="K940" s="473"/>
      <c r="L940" s="473"/>
      <c r="M940" s="473"/>
      <c r="N940" s="473"/>
      <c r="O940" s="473"/>
      <c r="P940" s="473"/>
      <c r="Q940" s="473"/>
      <c r="R940" s="473"/>
      <c r="S940" s="473"/>
      <c r="T940" s="473"/>
      <c r="U940" s="473"/>
      <c r="V940" s="473"/>
      <c r="W940" s="473"/>
      <c r="X940" s="473"/>
      <c r="Y940" s="473"/>
      <c r="Z940" s="473"/>
    </row>
    <row r="941" spans="1:26" ht="20.25" customHeight="1" x14ac:dyDescent="0.75">
      <c r="A941" s="473"/>
      <c r="B941" s="473"/>
      <c r="C941" s="473"/>
      <c r="D941" s="473"/>
      <c r="E941" s="473"/>
      <c r="F941" s="473"/>
      <c r="G941" s="473"/>
      <c r="H941" s="473"/>
      <c r="I941" s="473"/>
      <c r="J941" s="622"/>
      <c r="K941" s="473"/>
      <c r="L941" s="473"/>
      <c r="M941" s="473"/>
      <c r="N941" s="473"/>
      <c r="O941" s="473"/>
      <c r="P941" s="473"/>
      <c r="Q941" s="473"/>
      <c r="R941" s="473"/>
      <c r="S941" s="473"/>
      <c r="T941" s="473"/>
      <c r="U941" s="473"/>
      <c r="V941" s="473"/>
      <c r="W941" s="473"/>
      <c r="X941" s="473"/>
      <c r="Y941" s="473"/>
      <c r="Z941" s="473"/>
    </row>
    <row r="942" spans="1:26" ht="20.25" customHeight="1" x14ac:dyDescent="0.75">
      <c r="A942" s="473"/>
      <c r="B942" s="473"/>
      <c r="C942" s="473"/>
      <c r="D942" s="473"/>
      <c r="E942" s="473"/>
      <c r="F942" s="473"/>
      <c r="G942" s="473"/>
      <c r="H942" s="473"/>
      <c r="I942" s="473"/>
      <c r="J942" s="622"/>
      <c r="K942" s="473"/>
      <c r="L942" s="473"/>
      <c r="M942" s="473"/>
      <c r="N942" s="473"/>
      <c r="O942" s="473"/>
      <c r="P942" s="473"/>
      <c r="Q942" s="473"/>
      <c r="R942" s="473"/>
      <c r="S942" s="473"/>
      <c r="T942" s="473"/>
      <c r="U942" s="473"/>
      <c r="V942" s="473"/>
      <c r="W942" s="473"/>
      <c r="X942" s="473"/>
      <c r="Y942" s="473"/>
      <c r="Z942" s="473"/>
    </row>
    <row r="943" spans="1:26" ht="20.25" customHeight="1" x14ac:dyDescent="0.75">
      <c r="A943" s="473"/>
      <c r="B943" s="473"/>
      <c r="C943" s="473"/>
      <c r="D943" s="473"/>
      <c r="E943" s="473"/>
      <c r="F943" s="473"/>
      <c r="G943" s="473"/>
      <c r="H943" s="473"/>
      <c r="I943" s="473"/>
      <c r="J943" s="622"/>
      <c r="K943" s="473"/>
      <c r="L943" s="473"/>
      <c r="M943" s="473"/>
      <c r="N943" s="473"/>
      <c r="O943" s="473"/>
      <c r="P943" s="473"/>
      <c r="Q943" s="473"/>
      <c r="R943" s="473"/>
      <c r="S943" s="473"/>
      <c r="T943" s="473"/>
      <c r="U943" s="473"/>
      <c r="V943" s="473"/>
      <c r="W943" s="473"/>
      <c r="X943" s="473"/>
      <c r="Y943" s="473"/>
      <c r="Z943" s="473"/>
    </row>
    <row r="944" spans="1:26" ht="20.25" customHeight="1" x14ac:dyDescent="0.75">
      <c r="A944" s="473"/>
      <c r="B944" s="473"/>
      <c r="C944" s="473"/>
      <c r="D944" s="473"/>
      <c r="E944" s="473"/>
      <c r="F944" s="473"/>
      <c r="G944" s="473"/>
      <c r="H944" s="473"/>
      <c r="I944" s="473"/>
      <c r="J944" s="622"/>
      <c r="K944" s="473"/>
      <c r="L944" s="473"/>
      <c r="M944" s="473"/>
      <c r="N944" s="473"/>
      <c r="O944" s="473"/>
      <c r="P944" s="473"/>
      <c r="Q944" s="473"/>
      <c r="R944" s="473"/>
      <c r="S944" s="473"/>
      <c r="T944" s="473"/>
      <c r="U944" s="473"/>
      <c r="V944" s="473"/>
      <c r="W944" s="473"/>
      <c r="X944" s="473"/>
      <c r="Y944" s="473"/>
      <c r="Z944" s="473"/>
    </row>
    <row r="945" spans="1:26" ht="20.25" customHeight="1" x14ac:dyDescent="0.75">
      <c r="A945" s="473"/>
      <c r="B945" s="473"/>
      <c r="C945" s="473"/>
      <c r="D945" s="473"/>
      <c r="E945" s="473"/>
      <c r="F945" s="473"/>
      <c r="G945" s="473"/>
      <c r="H945" s="473"/>
      <c r="I945" s="473"/>
      <c r="J945" s="622"/>
      <c r="K945" s="473"/>
      <c r="L945" s="473"/>
      <c r="M945" s="473"/>
      <c r="N945" s="473"/>
      <c r="O945" s="473"/>
      <c r="P945" s="473"/>
      <c r="Q945" s="473"/>
      <c r="R945" s="473"/>
      <c r="S945" s="473"/>
      <c r="T945" s="473"/>
      <c r="U945" s="473"/>
      <c r="V945" s="473"/>
      <c r="W945" s="473"/>
      <c r="X945" s="473"/>
      <c r="Y945" s="473"/>
      <c r="Z945" s="473"/>
    </row>
    <row r="946" spans="1:26" ht="20.25" customHeight="1" x14ac:dyDescent="0.75">
      <c r="A946" s="473"/>
      <c r="B946" s="473"/>
      <c r="C946" s="473"/>
      <c r="D946" s="473"/>
      <c r="E946" s="473"/>
      <c r="F946" s="473"/>
      <c r="G946" s="473"/>
      <c r="H946" s="473"/>
      <c r="I946" s="473"/>
      <c r="J946" s="622"/>
      <c r="K946" s="473"/>
      <c r="L946" s="473"/>
      <c r="M946" s="473"/>
      <c r="N946" s="473"/>
      <c r="O946" s="473"/>
      <c r="P946" s="473"/>
      <c r="Q946" s="473"/>
      <c r="R946" s="473"/>
      <c r="S946" s="473"/>
      <c r="T946" s="473"/>
      <c r="U946" s="473"/>
      <c r="V946" s="473"/>
      <c r="W946" s="473"/>
      <c r="X946" s="473"/>
      <c r="Y946" s="473"/>
      <c r="Z946" s="473"/>
    </row>
    <row r="947" spans="1:26" ht="20.25" customHeight="1" x14ac:dyDescent="0.75">
      <c r="A947" s="473"/>
      <c r="B947" s="473"/>
      <c r="C947" s="473"/>
      <c r="D947" s="473"/>
      <c r="E947" s="473"/>
      <c r="F947" s="473"/>
      <c r="G947" s="473"/>
      <c r="H947" s="473"/>
      <c r="I947" s="473"/>
      <c r="J947" s="622"/>
      <c r="K947" s="473"/>
      <c r="L947" s="473"/>
      <c r="M947" s="473"/>
      <c r="N947" s="473"/>
      <c r="O947" s="473"/>
      <c r="P947" s="473"/>
      <c r="Q947" s="473"/>
      <c r="R947" s="473"/>
      <c r="S947" s="473"/>
      <c r="T947" s="473"/>
      <c r="U947" s="473"/>
      <c r="V947" s="473"/>
      <c r="W947" s="473"/>
      <c r="X947" s="473"/>
      <c r="Y947" s="473"/>
      <c r="Z947" s="473"/>
    </row>
    <row r="948" spans="1:26" ht="20.25" customHeight="1" x14ac:dyDescent="0.75">
      <c r="A948" s="473"/>
      <c r="B948" s="473"/>
      <c r="C948" s="473"/>
      <c r="D948" s="473"/>
      <c r="E948" s="473"/>
      <c r="F948" s="473"/>
      <c r="G948" s="473"/>
      <c r="H948" s="473"/>
      <c r="I948" s="473"/>
      <c r="J948" s="622"/>
      <c r="K948" s="473"/>
      <c r="L948" s="473"/>
      <c r="M948" s="473"/>
      <c r="N948" s="473"/>
      <c r="O948" s="473"/>
      <c r="P948" s="473"/>
      <c r="Q948" s="473"/>
      <c r="R948" s="473"/>
      <c r="S948" s="473"/>
      <c r="T948" s="473"/>
      <c r="U948" s="473"/>
      <c r="V948" s="473"/>
      <c r="W948" s="473"/>
      <c r="X948" s="473"/>
      <c r="Y948" s="473"/>
      <c r="Z948" s="473"/>
    </row>
    <row r="949" spans="1:26" ht="20.25" customHeight="1" x14ac:dyDescent="0.75">
      <c r="A949" s="473"/>
      <c r="B949" s="473"/>
      <c r="C949" s="473"/>
      <c r="D949" s="473"/>
      <c r="E949" s="473"/>
      <c r="F949" s="473"/>
      <c r="G949" s="473"/>
      <c r="H949" s="473"/>
      <c r="I949" s="473"/>
      <c r="J949" s="622"/>
      <c r="K949" s="473"/>
      <c r="L949" s="473"/>
      <c r="M949" s="473"/>
      <c r="N949" s="473"/>
      <c r="O949" s="473"/>
      <c r="P949" s="473"/>
      <c r="Q949" s="473"/>
      <c r="R949" s="473"/>
      <c r="S949" s="473"/>
      <c r="T949" s="473"/>
      <c r="U949" s="473"/>
      <c r="V949" s="473"/>
      <c r="W949" s="473"/>
      <c r="X949" s="473"/>
      <c r="Y949" s="473"/>
      <c r="Z949" s="473"/>
    </row>
    <row r="950" spans="1:26" ht="20.25" customHeight="1" x14ac:dyDescent="0.75">
      <c r="A950" s="473"/>
      <c r="B950" s="473"/>
      <c r="C950" s="473"/>
      <c r="D950" s="473"/>
      <c r="E950" s="473"/>
      <c r="F950" s="473"/>
      <c r="G950" s="473"/>
      <c r="H950" s="473"/>
      <c r="I950" s="473"/>
      <c r="J950" s="622"/>
      <c r="K950" s="473"/>
      <c r="L950" s="473"/>
      <c r="M950" s="473"/>
      <c r="N950" s="473"/>
      <c r="O950" s="473"/>
      <c r="P950" s="473"/>
      <c r="Q950" s="473"/>
      <c r="R950" s="473"/>
      <c r="S950" s="473"/>
      <c r="T950" s="473"/>
      <c r="U950" s="473"/>
      <c r="V950" s="473"/>
      <c r="W950" s="473"/>
      <c r="X950" s="473"/>
      <c r="Y950" s="473"/>
      <c r="Z950" s="473"/>
    </row>
    <row r="951" spans="1:26" ht="20.25" customHeight="1" x14ac:dyDescent="0.75">
      <c r="A951" s="473"/>
      <c r="B951" s="473"/>
      <c r="C951" s="473"/>
      <c r="D951" s="473"/>
      <c r="E951" s="473"/>
      <c r="F951" s="473"/>
      <c r="G951" s="473"/>
      <c r="H951" s="473"/>
      <c r="I951" s="473"/>
      <c r="J951" s="622"/>
      <c r="K951" s="473"/>
      <c r="L951" s="473"/>
      <c r="M951" s="473"/>
      <c r="N951" s="473"/>
      <c r="O951" s="473"/>
      <c r="P951" s="473"/>
      <c r="Q951" s="473"/>
      <c r="R951" s="473"/>
      <c r="S951" s="473"/>
      <c r="T951" s="473"/>
      <c r="U951" s="473"/>
      <c r="V951" s="473"/>
      <c r="W951" s="473"/>
      <c r="X951" s="473"/>
      <c r="Y951" s="473"/>
      <c r="Z951" s="473"/>
    </row>
    <row r="952" spans="1:26" ht="20.25" customHeight="1" x14ac:dyDescent="0.75">
      <c r="A952" s="473"/>
      <c r="B952" s="473"/>
      <c r="C952" s="473"/>
      <c r="D952" s="473"/>
      <c r="E952" s="473"/>
      <c r="F952" s="473"/>
      <c r="G952" s="473"/>
      <c r="H952" s="473"/>
      <c r="I952" s="473"/>
      <c r="J952" s="622"/>
      <c r="K952" s="473"/>
      <c r="L952" s="473"/>
      <c r="M952" s="473"/>
      <c r="N952" s="473"/>
      <c r="O952" s="473"/>
      <c r="P952" s="473"/>
      <c r="Q952" s="473"/>
      <c r="R952" s="473"/>
      <c r="S952" s="473"/>
      <c r="T952" s="473"/>
      <c r="U952" s="473"/>
      <c r="V952" s="473"/>
      <c r="W952" s="473"/>
      <c r="X952" s="473"/>
      <c r="Y952" s="473"/>
      <c r="Z952" s="473"/>
    </row>
    <row r="953" spans="1:26" ht="20.25" customHeight="1" x14ac:dyDescent="0.75">
      <c r="A953" s="473"/>
      <c r="B953" s="473"/>
      <c r="C953" s="473"/>
      <c r="D953" s="473"/>
      <c r="E953" s="473"/>
      <c r="F953" s="473"/>
      <c r="G953" s="473"/>
      <c r="H953" s="473"/>
      <c r="I953" s="473"/>
      <c r="J953" s="622"/>
      <c r="K953" s="473"/>
      <c r="L953" s="473"/>
      <c r="M953" s="473"/>
      <c r="N953" s="473"/>
      <c r="O953" s="473"/>
      <c r="P953" s="473"/>
      <c r="Q953" s="473"/>
      <c r="R953" s="473"/>
      <c r="S953" s="473"/>
      <c r="T953" s="473"/>
      <c r="U953" s="473"/>
      <c r="V953" s="473"/>
      <c r="W953" s="473"/>
      <c r="X953" s="473"/>
      <c r="Y953" s="473"/>
      <c r="Z953" s="473"/>
    </row>
    <row r="954" spans="1:26" ht="20.25" customHeight="1" x14ac:dyDescent="0.75">
      <c r="A954" s="473"/>
      <c r="B954" s="473"/>
      <c r="C954" s="473"/>
      <c r="D954" s="473"/>
      <c r="E954" s="473"/>
      <c r="F954" s="473"/>
      <c r="G954" s="473"/>
      <c r="H954" s="473"/>
      <c r="I954" s="473"/>
      <c r="J954" s="622"/>
      <c r="K954" s="473"/>
      <c r="L954" s="473"/>
      <c r="M954" s="473"/>
      <c r="N954" s="473"/>
      <c r="O954" s="473"/>
      <c r="P954" s="473"/>
      <c r="Q954" s="473"/>
      <c r="R954" s="473"/>
      <c r="S954" s="473"/>
      <c r="T954" s="473"/>
      <c r="U954" s="473"/>
      <c r="V954" s="473"/>
      <c r="W954" s="473"/>
      <c r="X954" s="473"/>
      <c r="Y954" s="473"/>
      <c r="Z954" s="473"/>
    </row>
    <row r="955" spans="1:26" ht="20.25" customHeight="1" x14ac:dyDescent="0.75">
      <c r="A955" s="473"/>
      <c r="B955" s="473"/>
      <c r="C955" s="473"/>
      <c r="D955" s="473"/>
      <c r="E955" s="473"/>
      <c r="F955" s="473"/>
      <c r="G955" s="473"/>
      <c r="H955" s="473"/>
      <c r="I955" s="473"/>
      <c r="J955" s="622"/>
      <c r="K955" s="473"/>
      <c r="L955" s="473"/>
      <c r="M955" s="473"/>
      <c r="N955" s="473"/>
      <c r="O955" s="473"/>
      <c r="P955" s="473"/>
      <c r="Q955" s="473"/>
      <c r="R955" s="473"/>
      <c r="S955" s="473"/>
      <c r="T955" s="473"/>
      <c r="U955" s="473"/>
      <c r="V955" s="473"/>
      <c r="W955" s="473"/>
      <c r="X955" s="473"/>
      <c r="Y955" s="473"/>
      <c r="Z955" s="473"/>
    </row>
    <row r="956" spans="1:26" ht="20.25" customHeight="1" x14ac:dyDescent="0.75">
      <c r="A956" s="473"/>
      <c r="B956" s="473"/>
      <c r="C956" s="473"/>
      <c r="D956" s="473"/>
      <c r="E956" s="473"/>
      <c r="F956" s="473"/>
      <c r="G956" s="473"/>
      <c r="H956" s="473"/>
      <c r="I956" s="473"/>
      <c r="J956" s="622"/>
      <c r="K956" s="473"/>
      <c r="L956" s="473"/>
      <c r="M956" s="473"/>
      <c r="N956" s="473"/>
      <c r="O956" s="473"/>
      <c r="P956" s="473"/>
      <c r="Q956" s="473"/>
      <c r="R956" s="473"/>
      <c r="S956" s="473"/>
      <c r="T956" s="473"/>
      <c r="U956" s="473"/>
      <c r="V956" s="473"/>
      <c r="W956" s="473"/>
      <c r="X956" s="473"/>
      <c r="Y956" s="473"/>
      <c r="Z956" s="473"/>
    </row>
    <row r="957" spans="1:26" ht="20.25" customHeight="1" x14ac:dyDescent="0.75">
      <c r="A957" s="473"/>
      <c r="B957" s="473"/>
      <c r="C957" s="473"/>
      <c r="D957" s="473"/>
      <c r="E957" s="473"/>
      <c r="F957" s="473"/>
      <c r="G957" s="473"/>
      <c r="H957" s="473"/>
      <c r="I957" s="473"/>
      <c r="J957" s="622"/>
      <c r="K957" s="473"/>
      <c r="L957" s="473"/>
      <c r="M957" s="473"/>
      <c r="N957" s="473"/>
      <c r="O957" s="473"/>
      <c r="P957" s="473"/>
      <c r="Q957" s="473"/>
      <c r="R957" s="473"/>
      <c r="S957" s="473"/>
      <c r="T957" s="473"/>
      <c r="U957" s="473"/>
      <c r="V957" s="473"/>
      <c r="W957" s="473"/>
      <c r="X957" s="473"/>
      <c r="Y957" s="473"/>
      <c r="Z957" s="473"/>
    </row>
    <row r="958" spans="1:26" ht="20.25" customHeight="1" x14ac:dyDescent="0.75">
      <c r="A958" s="473"/>
      <c r="B958" s="473"/>
      <c r="C958" s="473"/>
      <c r="D958" s="473"/>
      <c r="E958" s="473"/>
      <c r="F958" s="473"/>
      <c r="G958" s="473"/>
      <c r="H958" s="473"/>
      <c r="I958" s="473"/>
      <c r="J958" s="622"/>
      <c r="K958" s="473"/>
      <c r="L958" s="473"/>
      <c r="M958" s="473"/>
      <c r="N958" s="473"/>
      <c r="O958" s="473"/>
      <c r="P958" s="473"/>
      <c r="Q958" s="473"/>
      <c r="R958" s="473"/>
      <c r="S958" s="473"/>
      <c r="T958" s="473"/>
      <c r="U958" s="473"/>
      <c r="V958" s="473"/>
      <c r="W958" s="473"/>
      <c r="X958" s="473"/>
      <c r="Y958" s="473"/>
      <c r="Z958" s="473"/>
    </row>
    <row r="959" spans="1:26" ht="20.25" customHeight="1" x14ac:dyDescent="0.75">
      <c r="A959" s="473"/>
      <c r="B959" s="473"/>
      <c r="C959" s="473"/>
      <c r="D959" s="473"/>
      <c r="E959" s="473"/>
      <c r="F959" s="473"/>
      <c r="G959" s="473"/>
      <c r="H959" s="473"/>
      <c r="I959" s="473"/>
      <c r="J959" s="622"/>
      <c r="K959" s="473"/>
      <c r="L959" s="473"/>
      <c r="M959" s="473"/>
      <c r="N959" s="473"/>
      <c r="O959" s="473"/>
      <c r="P959" s="473"/>
      <c r="Q959" s="473"/>
      <c r="R959" s="473"/>
      <c r="S959" s="473"/>
      <c r="T959" s="473"/>
      <c r="U959" s="473"/>
      <c r="V959" s="473"/>
      <c r="W959" s="473"/>
      <c r="X959" s="473"/>
      <c r="Y959" s="473"/>
      <c r="Z959" s="473"/>
    </row>
    <row r="960" spans="1:26" ht="20.25" customHeight="1" x14ac:dyDescent="0.75">
      <c r="A960" s="473"/>
      <c r="B960" s="473"/>
      <c r="C960" s="473"/>
      <c r="D960" s="473"/>
      <c r="E960" s="473"/>
      <c r="F960" s="473"/>
      <c r="G960" s="473"/>
      <c r="H960" s="473"/>
      <c r="I960" s="473"/>
      <c r="J960" s="622"/>
      <c r="K960" s="473"/>
      <c r="L960" s="473"/>
      <c r="M960" s="473"/>
      <c r="N960" s="473"/>
      <c r="O960" s="473"/>
      <c r="P960" s="473"/>
      <c r="Q960" s="473"/>
      <c r="R960" s="473"/>
      <c r="S960" s="473"/>
      <c r="T960" s="473"/>
      <c r="U960" s="473"/>
      <c r="V960" s="473"/>
      <c r="W960" s="473"/>
      <c r="X960" s="473"/>
      <c r="Y960" s="473"/>
      <c r="Z960" s="473"/>
    </row>
    <row r="961" spans="1:26" ht="20.25" customHeight="1" x14ac:dyDescent="0.75">
      <c r="A961" s="473"/>
      <c r="B961" s="473"/>
      <c r="C961" s="473"/>
      <c r="D961" s="473"/>
      <c r="E961" s="473"/>
      <c r="F961" s="473"/>
      <c r="G961" s="473"/>
      <c r="H961" s="473"/>
      <c r="I961" s="473"/>
      <c r="J961" s="622"/>
      <c r="K961" s="473"/>
      <c r="L961" s="473"/>
      <c r="M961" s="473"/>
      <c r="N961" s="473"/>
      <c r="O961" s="473"/>
      <c r="P961" s="473"/>
      <c r="Q961" s="473"/>
      <c r="R961" s="473"/>
      <c r="S961" s="473"/>
      <c r="T961" s="473"/>
      <c r="U961" s="473"/>
      <c r="V961" s="473"/>
      <c r="W961" s="473"/>
      <c r="X961" s="473"/>
      <c r="Y961" s="473"/>
      <c r="Z961" s="473"/>
    </row>
    <row r="962" spans="1:26" ht="20.25" customHeight="1" x14ac:dyDescent="0.75">
      <c r="A962" s="473"/>
      <c r="B962" s="473"/>
      <c r="C962" s="473"/>
      <c r="D962" s="473"/>
      <c r="E962" s="473"/>
      <c r="F962" s="473"/>
      <c r="G962" s="473"/>
      <c r="H962" s="473"/>
      <c r="I962" s="473"/>
      <c r="J962" s="622"/>
      <c r="K962" s="473"/>
      <c r="L962" s="473"/>
      <c r="M962" s="473"/>
      <c r="N962" s="473"/>
      <c r="O962" s="473"/>
      <c r="P962" s="473"/>
      <c r="Q962" s="473"/>
      <c r="R962" s="473"/>
      <c r="S962" s="473"/>
      <c r="T962" s="473"/>
      <c r="U962" s="473"/>
      <c r="V962" s="473"/>
      <c r="W962" s="473"/>
      <c r="X962" s="473"/>
      <c r="Y962" s="473"/>
      <c r="Z962" s="473"/>
    </row>
    <row r="963" spans="1:26" ht="20.25" customHeight="1" x14ac:dyDescent="0.75">
      <c r="A963" s="473"/>
      <c r="B963" s="473"/>
      <c r="C963" s="473"/>
      <c r="D963" s="473"/>
      <c r="E963" s="473"/>
      <c r="F963" s="473"/>
      <c r="G963" s="473"/>
      <c r="H963" s="473"/>
      <c r="I963" s="473"/>
      <c r="J963" s="622"/>
      <c r="K963" s="473"/>
      <c r="L963" s="473"/>
      <c r="M963" s="473"/>
      <c r="N963" s="473"/>
      <c r="O963" s="473"/>
      <c r="P963" s="473"/>
      <c r="Q963" s="473"/>
      <c r="R963" s="473"/>
      <c r="S963" s="473"/>
      <c r="T963" s="473"/>
      <c r="U963" s="473"/>
      <c r="V963" s="473"/>
      <c r="W963" s="473"/>
      <c r="X963" s="473"/>
      <c r="Y963" s="473"/>
      <c r="Z963" s="473"/>
    </row>
    <row r="964" spans="1:26" ht="20.25" customHeight="1" x14ac:dyDescent="0.75">
      <c r="A964" s="473"/>
      <c r="B964" s="473"/>
      <c r="C964" s="473"/>
      <c r="D964" s="473"/>
      <c r="E964" s="473"/>
      <c r="F964" s="473"/>
      <c r="G964" s="473"/>
      <c r="H964" s="473"/>
      <c r="I964" s="473"/>
      <c r="J964" s="622"/>
      <c r="K964" s="473"/>
      <c r="L964" s="473"/>
      <c r="M964" s="473"/>
      <c r="N964" s="473"/>
      <c r="O964" s="473"/>
      <c r="P964" s="473"/>
      <c r="Q964" s="473"/>
      <c r="R964" s="473"/>
      <c r="S964" s="473"/>
      <c r="T964" s="473"/>
      <c r="U964" s="473"/>
      <c r="V964" s="473"/>
      <c r="W964" s="473"/>
      <c r="X964" s="473"/>
      <c r="Y964" s="473"/>
      <c r="Z964" s="473"/>
    </row>
    <row r="965" spans="1:26" ht="20.25" customHeight="1" x14ac:dyDescent="0.75">
      <c r="A965" s="473"/>
      <c r="B965" s="473"/>
      <c r="C965" s="473"/>
      <c r="D965" s="473"/>
      <c r="E965" s="473"/>
      <c r="F965" s="473"/>
      <c r="G965" s="473"/>
      <c r="H965" s="473"/>
      <c r="I965" s="473"/>
      <c r="J965" s="622"/>
      <c r="K965" s="473"/>
      <c r="L965" s="473"/>
      <c r="M965" s="473"/>
      <c r="N965" s="473"/>
      <c r="O965" s="473"/>
      <c r="P965" s="473"/>
      <c r="Q965" s="473"/>
      <c r="R965" s="473"/>
      <c r="S965" s="473"/>
      <c r="T965" s="473"/>
      <c r="U965" s="473"/>
      <c r="V965" s="473"/>
      <c r="W965" s="473"/>
      <c r="X965" s="473"/>
      <c r="Y965" s="473"/>
      <c r="Z965" s="473"/>
    </row>
    <row r="966" spans="1:26" ht="20.25" customHeight="1" x14ac:dyDescent="0.75">
      <c r="A966" s="473"/>
      <c r="B966" s="473"/>
      <c r="C966" s="473"/>
      <c r="D966" s="473"/>
      <c r="E966" s="473"/>
      <c r="F966" s="473"/>
      <c r="G966" s="473"/>
      <c r="H966" s="473"/>
      <c r="I966" s="473"/>
      <c r="J966" s="622"/>
      <c r="K966" s="473"/>
      <c r="L966" s="473"/>
      <c r="M966" s="473"/>
      <c r="N966" s="473"/>
      <c r="O966" s="473"/>
      <c r="P966" s="473"/>
      <c r="Q966" s="473"/>
      <c r="R966" s="473"/>
      <c r="S966" s="473"/>
      <c r="T966" s="473"/>
      <c r="U966" s="473"/>
      <c r="V966" s="473"/>
      <c r="W966" s="473"/>
      <c r="X966" s="473"/>
      <c r="Y966" s="473"/>
      <c r="Z966" s="473"/>
    </row>
    <row r="967" spans="1:26" ht="20.25" customHeight="1" x14ac:dyDescent="0.75">
      <c r="A967" s="473"/>
      <c r="B967" s="473"/>
      <c r="C967" s="473"/>
      <c r="D967" s="473"/>
      <c r="E967" s="473"/>
      <c r="F967" s="473"/>
      <c r="G967" s="473"/>
      <c r="H967" s="473"/>
      <c r="I967" s="473"/>
      <c r="J967" s="622"/>
      <c r="K967" s="473"/>
      <c r="L967" s="473"/>
      <c r="M967" s="473"/>
      <c r="N967" s="473"/>
      <c r="O967" s="473"/>
      <c r="P967" s="473"/>
      <c r="Q967" s="473"/>
      <c r="R967" s="473"/>
      <c r="S967" s="473"/>
      <c r="T967" s="473"/>
      <c r="U967" s="473"/>
      <c r="V967" s="473"/>
      <c r="W967" s="473"/>
      <c r="X967" s="473"/>
      <c r="Y967" s="473"/>
      <c r="Z967" s="473"/>
    </row>
    <row r="968" spans="1:26" ht="20.25" customHeight="1" x14ac:dyDescent="0.75">
      <c r="A968" s="473"/>
      <c r="B968" s="473"/>
      <c r="C968" s="473"/>
      <c r="D968" s="473"/>
      <c r="E968" s="473"/>
      <c r="F968" s="473"/>
      <c r="G968" s="473"/>
      <c r="H968" s="473"/>
      <c r="I968" s="473"/>
      <c r="J968" s="622"/>
      <c r="K968" s="473"/>
      <c r="L968" s="473"/>
      <c r="M968" s="473"/>
      <c r="N968" s="473"/>
      <c r="O968" s="473"/>
      <c r="P968" s="473"/>
      <c r="Q968" s="473"/>
      <c r="R968" s="473"/>
      <c r="S968" s="473"/>
      <c r="T968" s="473"/>
      <c r="U968" s="473"/>
      <c r="V968" s="473"/>
      <c r="W968" s="473"/>
      <c r="X968" s="473"/>
      <c r="Y968" s="473"/>
      <c r="Z968" s="473"/>
    </row>
    <row r="969" spans="1:26" ht="20.25" customHeight="1" x14ac:dyDescent="0.75">
      <c r="A969" s="473"/>
      <c r="B969" s="473"/>
      <c r="C969" s="473"/>
      <c r="D969" s="473"/>
      <c r="E969" s="473"/>
      <c r="F969" s="473"/>
      <c r="G969" s="473"/>
      <c r="H969" s="473"/>
      <c r="I969" s="473"/>
      <c r="J969" s="622"/>
      <c r="K969" s="473"/>
      <c r="L969" s="473"/>
      <c r="M969" s="473"/>
      <c r="N969" s="473"/>
      <c r="O969" s="473"/>
      <c r="P969" s="473"/>
      <c r="Q969" s="473"/>
      <c r="R969" s="473"/>
      <c r="S969" s="473"/>
      <c r="T969" s="473"/>
      <c r="U969" s="473"/>
      <c r="V969" s="473"/>
      <c r="W969" s="473"/>
      <c r="X969" s="473"/>
      <c r="Y969" s="473"/>
      <c r="Z969" s="473"/>
    </row>
    <row r="970" spans="1:26" ht="20.25" customHeight="1" x14ac:dyDescent="0.75">
      <c r="A970" s="473"/>
      <c r="B970" s="473"/>
      <c r="C970" s="473"/>
      <c r="D970" s="473"/>
      <c r="E970" s="473"/>
      <c r="F970" s="473"/>
      <c r="G970" s="473"/>
      <c r="H970" s="473"/>
      <c r="I970" s="473"/>
      <c r="J970" s="622"/>
      <c r="K970" s="473"/>
      <c r="L970" s="473"/>
      <c r="M970" s="473"/>
      <c r="N970" s="473"/>
      <c r="O970" s="473"/>
      <c r="P970" s="473"/>
      <c r="Q970" s="473"/>
      <c r="R970" s="473"/>
      <c r="S970" s="473"/>
      <c r="T970" s="473"/>
      <c r="U970" s="473"/>
      <c r="V970" s="473"/>
      <c r="W970" s="473"/>
      <c r="X970" s="473"/>
      <c r="Y970" s="473"/>
      <c r="Z970" s="473"/>
    </row>
    <row r="971" spans="1:26" ht="20.25" customHeight="1" x14ac:dyDescent="0.75">
      <c r="A971" s="473"/>
      <c r="B971" s="473"/>
      <c r="C971" s="473"/>
      <c r="D971" s="473"/>
      <c r="E971" s="473"/>
      <c r="F971" s="473"/>
      <c r="G971" s="473"/>
      <c r="H971" s="473"/>
      <c r="I971" s="473"/>
      <c r="J971" s="622"/>
      <c r="K971" s="473"/>
      <c r="L971" s="473"/>
      <c r="M971" s="473"/>
      <c r="N971" s="473"/>
      <c r="O971" s="473"/>
      <c r="P971" s="473"/>
      <c r="Q971" s="473"/>
      <c r="R971" s="473"/>
      <c r="S971" s="473"/>
      <c r="T971" s="473"/>
      <c r="U971" s="473"/>
      <c r="V971" s="473"/>
      <c r="W971" s="473"/>
      <c r="X971" s="473"/>
      <c r="Y971" s="473"/>
      <c r="Z971" s="473"/>
    </row>
    <row r="972" spans="1:26" ht="20.25" customHeight="1" x14ac:dyDescent="0.75">
      <c r="A972" s="473"/>
      <c r="B972" s="473"/>
      <c r="C972" s="473"/>
      <c r="D972" s="473"/>
      <c r="E972" s="473"/>
      <c r="F972" s="473"/>
      <c r="G972" s="473"/>
      <c r="H972" s="473"/>
      <c r="I972" s="473"/>
      <c r="J972" s="622"/>
      <c r="K972" s="473"/>
      <c r="L972" s="473"/>
      <c r="M972" s="473"/>
      <c r="N972" s="473"/>
      <c r="O972" s="473"/>
      <c r="P972" s="473"/>
      <c r="Q972" s="473"/>
      <c r="R972" s="473"/>
      <c r="S972" s="473"/>
      <c r="T972" s="473"/>
      <c r="U972" s="473"/>
      <c r="V972" s="473"/>
      <c r="W972" s="473"/>
      <c r="X972" s="473"/>
      <c r="Y972" s="473"/>
      <c r="Z972" s="473"/>
    </row>
    <row r="973" spans="1:26" ht="20.25" customHeight="1" x14ac:dyDescent="0.75">
      <c r="A973" s="473"/>
      <c r="B973" s="473"/>
      <c r="C973" s="473"/>
      <c r="D973" s="473"/>
      <c r="E973" s="473"/>
      <c r="F973" s="473"/>
      <c r="G973" s="473"/>
      <c r="H973" s="473"/>
      <c r="I973" s="473"/>
      <c r="J973" s="622"/>
      <c r="K973" s="473"/>
      <c r="L973" s="473"/>
      <c r="M973" s="473"/>
      <c r="N973" s="473"/>
      <c r="O973" s="473"/>
      <c r="P973" s="473"/>
      <c r="Q973" s="473"/>
      <c r="R973" s="473"/>
      <c r="S973" s="473"/>
      <c r="T973" s="473"/>
      <c r="U973" s="473"/>
      <c r="V973" s="473"/>
      <c r="W973" s="473"/>
      <c r="X973" s="473"/>
      <c r="Y973" s="473"/>
      <c r="Z973" s="473"/>
    </row>
    <row r="974" spans="1:26" ht="20.25" customHeight="1" x14ac:dyDescent="0.75">
      <c r="A974" s="473"/>
      <c r="B974" s="473"/>
      <c r="C974" s="473"/>
      <c r="D974" s="473"/>
      <c r="E974" s="473"/>
      <c r="F974" s="473"/>
      <c r="G974" s="473"/>
      <c r="H974" s="473"/>
      <c r="I974" s="473"/>
      <c r="J974" s="622"/>
      <c r="K974" s="473"/>
      <c r="L974" s="473"/>
      <c r="M974" s="473"/>
      <c r="N974" s="473"/>
      <c r="O974" s="473"/>
      <c r="P974" s="473"/>
      <c r="Q974" s="473"/>
      <c r="R974" s="473"/>
      <c r="S974" s="473"/>
      <c r="T974" s="473"/>
      <c r="U974" s="473"/>
      <c r="V974" s="473"/>
      <c r="W974" s="473"/>
      <c r="X974" s="473"/>
      <c r="Y974" s="473"/>
      <c r="Z974" s="473"/>
    </row>
    <row r="975" spans="1:26" ht="20.25" customHeight="1" x14ac:dyDescent="0.75">
      <c r="A975" s="473"/>
      <c r="B975" s="473"/>
      <c r="C975" s="473"/>
      <c r="D975" s="473"/>
      <c r="E975" s="473"/>
      <c r="F975" s="473"/>
      <c r="G975" s="473"/>
      <c r="H975" s="473"/>
      <c r="I975" s="473"/>
      <c r="J975" s="622"/>
      <c r="K975" s="473"/>
      <c r="L975" s="473"/>
      <c r="M975" s="473"/>
      <c r="N975" s="473"/>
      <c r="O975" s="473"/>
      <c r="P975" s="473"/>
      <c r="Q975" s="473"/>
      <c r="R975" s="473"/>
      <c r="S975" s="473"/>
      <c r="T975" s="473"/>
      <c r="U975" s="473"/>
      <c r="V975" s="473"/>
      <c r="W975" s="473"/>
      <c r="X975" s="473"/>
      <c r="Y975" s="473"/>
      <c r="Z975" s="473"/>
    </row>
    <row r="976" spans="1:26" ht="20.25" customHeight="1" x14ac:dyDescent="0.75">
      <c r="A976" s="473"/>
      <c r="B976" s="473"/>
      <c r="C976" s="473"/>
      <c r="D976" s="473"/>
      <c r="E976" s="473"/>
      <c r="F976" s="473"/>
      <c r="G976" s="473"/>
      <c r="H976" s="473"/>
      <c r="I976" s="473"/>
      <c r="J976" s="622"/>
      <c r="K976" s="473"/>
      <c r="L976" s="473"/>
      <c r="M976" s="473"/>
      <c r="N976" s="473"/>
      <c r="O976" s="473"/>
      <c r="P976" s="473"/>
      <c r="Q976" s="473"/>
      <c r="R976" s="473"/>
      <c r="S976" s="473"/>
      <c r="T976" s="473"/>
      <c r="U976" s="473"/>
      <c r="V976" s="473"/>
      <c r="W976" s="473"/>
      <c r="X976" s="473"/>
      <c r="Y976" s="473"/>
      <c r="Z976" s="473"/>
    </row>
    <row r="977" spans="1:26" ht="20.25" customHeight="1" x14ac:dyDescent="0.75">
      <c r="A977" s="473"/>
      <c r="B977" s="473"/>
      <c r="C977" s="473"/>
      <c r="D977" s="473"/>
      <c r="E977" s="473"/>
      <c r="F977" s="473"/>
      <c r="G977" s="473"/>
      <c r="H977" s="473"/>
      <c r="I977" s="473"/>
      <c r="J977" s="622"/>
      <c r="K977" s="473"/>
      <c r="L977" s="473"/>
      <c r="M977" s="473"/>
      <c r="N977" s="473"/>
      <c r="O977" s="473"/>
      <c r="P977" s="473"/>
      <c r="Q977" s="473"/>
      <c r="R977" s="473"/>
      <c r="S977" s="473"/>
      <c r="T977" s="473"/>
      <c r="U977" s="473"/>
      <c r="V977" s="473"/>
      <c r="W977" s="473"/>
      <c r="X977" s="473"/>
      <c r="Y977" s="473"/>
      <c r="Z977" s="473"/>
    </row>
    <row r="978" spans="1:26" ht="20.25" customHeight="1" x14ac:dyDescent="0.75">
      <c r="A978" s="473"/>
      <c r="B978" s="473"/>
      <c r="C978" s="473"/>
      <c r="D978" s="473"/>
      <c r="E978" s="473"/>
      <c r="F978" s="473"/>
      <c r="G978" s="473"/>
      <c r="H978" s="473"/>
      <c r="I978" s="473"/>
      <c r="J978" s="622"/>
      <c r="K978" s="473"/>
      <c r="L978" s="473"/>
      <c r="M978" s="473"/>
      <c r="N978" s="473"/>
      <c r="O978" s="473"/>
      <c r="P978" s="473"/>
      <c r="Q978" s="473"/>
      <c r="R978" s="473"/>
      <c r="S978" s="473"/>
      <c r="T978" s="473"/>
      <c r="U978" s="473"/>
      <c r="V978" s="473"/>
      <c r="W978" s="473"/>
      <c r="X978" s="473"/>
      <c r="Y978" s="473"/>
      <c r="Z978" s="473"/>
    </row>
    <row r="979" spans="1:26" ht="20.25" customHeight="1" x14ac:dyDescent="0.75">
      <c r="A979" s="473"/>
      <c r="B979" s="473"/>
      <c r="C979" s="473"/>
      <c r="D979" s="473"/>
      <c r="E979" s="473"/>
      <c r="F979" s="473"/>
      <c r="G979" s="473"/>
      <c r="H979" s="473"/>
      <c r="I979" s="473"/>
      <c r="J979" s="622"/>
      <c r="K979" s="473"/>
      <c r="L979" s="473"/>
      <c r="M979" s="473"/>
      <c r="N979" s="473"/>
      <c r="O979" s="473"/>
      <c r="P979" s="473"/>
      <c r="Q979" s="473"/>
      <c r="R979" s="473"/>
      <c r="S979" s="473"/>
      <c r="T979" s="473"/>
      <c r="U979" s="473"/>
      <c r="V979" s="473"/>
      <c r="W979" s="473"/>
      <c r="X979" s="473"/>
      <c r="Y979" s="473"/>
      <c r="Z979" s="473"/>
    </row>
    <row r="980" spans="1:26" ht="20.25" customHeight="1" x14ac:dyDescent="0.75">
      <c r="A980" s="473"/>
      <c r="B980" s="473"/>
      <c r="C980" s="473"/>
      <c r="D980" s="473"/>
      <c r="E980" s="473"/>
      <c r="F980" s="473"/>
      <c r="G980" s="473"/>
      <c r="H980" s="473"/>
      <c r="I980" s="473"/>
      <c r="J980" s="622"/>
      <c r="K980" s="473"/>
      <c r="L980" s="473"/>
      <c r="M980" s="473"/>
      <c r="N980" s="473"/>
      <c r="O980" s="473"/>
      <c r="P980" s="473"/>
      <c r="Q980" s="473"/>
      <c r="R980" s="473"/>
      <c r="S980" s="473"/>
      <c r="T980" s="473"/>
      <c r="U980" s="473"/>
      <c r="V980" s="473"/>
      <c r="W980" s="473"/>
      <c r="X980" s="473"/>
      <c r="Y980" s="473"/>
      <c r="Z980" s="473"/>
    </row>
    <row r="981" spans="1:26" ht="20.25" customHeight="1" x14ac:dyDescent="0.75">
      <c r="A981" s="473"/>
      <c r="B981" s="473"/>
      <c r="C981" s="473"/>
      <c r="D981" s="473"/>
      <c r="E981" s="473"/>
      <c r="F981" s="473"/>
      <c r="G981" s="473"/>
      <c r="H981" s="473"/>
      <c r="I981" s="473"/>
      <c r="J981" s="622"/>
      <c r="K981" s="473"/>
      <c r="L981" s="473"/>
      <c r="M981" s="473"/>
      <c r="N981" s="473"/>
      <c r="O981" s="473"/>
      <c r="P981" s="473"/>
      <c r="Q981" s="473"/>
      <c r="R981" s="473"/>
      <c r="S981" s="473"/>
      <c r="T981" s="473"/>
      <c r="U981" s="473"/>
      <c r="V981" s="473"/>
      <c r="W981" s="473"/>
      <c r="X981" s="473"/>
      <c r="Y981" s="473"/>
      <c r="Z981" s="473"/>
    </row>
    <row r="982" spans="1:26" ht="20.25" customHeight="1" x14ac:dyDescent="0.75">
      <c r="A982" s="473"/>
      <c r="B982" s="473"/>
      <c r="C982" s="473"/>
      <c r="D982" s="473"/>
      <c r="E982" s="473"/>
      <c r="F982" s="473"/>
      <c r="G982" s="473"/>
      <c r="H982" s="473"/>
      <c r="I982" s="473"/>
      <c r="J982" s="622"/>
      <c r="K982" s="473"/>
      <c r="L982" s="473"/>
      <c r="M982" s="473"/>
      <c r="N982" s="473"/>
      <c r="O982" s="473"/>
      <c r="P982" s="473"/>
      <c r="Q982" s="473"/>
      <c r="R982" s="473"/>
      <c r="S982" s="473"/>
      <c r="T982" s="473"/>
      <c r="U982" s="473"/>
      <c r="V982" s="473"/>
      <c r="W982" s="473"/>
      <c r="X982" s="473"/>
      <c r="Y982" s="473"/>
      <c r="Z982" s="473"/>
    </row>
    <row r="983" spans="1:26" ht="20.25" customHeight="1" x14ac:dyDescent="0.75">
      <c r="A983" s="473"/>
      <c r="B983" s="473"/>
      <c r="C983" s="473"/>
      <c r="D983" s="473"/>
      <c r="E983" s="473"/>
      <c r="F983" s="473"/>
      <c r="G983" s="473"/>
      <c r="H983" s="473"/>
      <c r="I983" s="473"/>
      <c r="J983" s="622"/>
      <c r="K983" s="473"/>
      <c r="L983" s="473"/>
      <c r="M983" s="473"/>
      <c r="N983" s="473"/>
      <c r="O983" s="473"/>
      <c r="P983" s="473"/>
      <c r="Q983" s="473"/>
      <c r="R983" s="473"/>
      <c r="S983" s="473"/>
      <c r="T983" s="473"/>
      <c r="U983" s="473"/>
      <c r="V983" s="473"/>
      <c r="W983" s="473"/>
      <c r="X983" s="473"/>
      <c r="Y983" s="473"/>
      <c r="Z983" s="473"/>
    </row>
    <row r="984" spans="1:26" ht="20.25" customHeight="1" x14ac:dyDescent="0.75">
      <c r="A984" s="473"/>
      <c r="B984" s="473"/>
      <c r="C984" s="473"/>
      <c r="D984" s="473"/>
      <c r="E984" s="473"/>
      <c r="F984" s="473"/>
      <c r="G984" s="473"/>
      <c r="H984" s="473"/>
      <c r="I984" s="473"/>
      <c r="J984" s="622"/>
      <c r="K984" s="473"/>
      <c r="L984" s="473"/>
      <c r="M984" s="473"/>
      <c r="N984" s="473"/>
      <c r="O984" s="473"/>
      <c r="P984" s="473"/>
      <c r="Q984" s="473"/>
      <c r="R984" s="473"/>
      <c r="S984" s="473"/>
      <c r="T984" s="473"/>
      <c r="U984" s="473"/>
      <c r="V984" s="473"/>
      <c r="W984" s="473"/>
      <c r="X984" s="473"/>
      <c r="Y984" s="473"/>
      <c r="Z984" s="473"/>
    </row>
    <row r="985" spans="1:26" ht="20.25" customHeight="1" x14ac:dyDescent="0.75">
      <c r="A985" s="473"/>
      <c r="B985" s="473"/>
      <c r="C985" s="473"/>
      <c r="D985" s="473"/>
      <c r="E985" s="473"/>
      <c r="F985" s="473"/>
      <c r="G985" s="473"/>
      <c r="H985" s="473"/>
      <c r="I985" s="473"/>
      <c r="J985" s="622"/>
      <c r="K985" s="473"/>
      <c r="L985" s="473"/>
      <c r="M985" s="473"/>
      <c r="N985" s="473"/>
      <c r="O985" s="473"/>
      <c r="P985" s="473"/>
      <c r="Q985" s="473"/>
      <c r="R985" s="473"/>
      <c r="S985" s="473"/>
      <c r="T985" s="473"/>
      <c r="U985" s="473"/>
      <c r="V985" s="473"/>
      <c r="W985" s="473"/>
      <c r="X985" s="473"/>
      <c r="Y985" s="473"/>
      <c r="Z985" s="473"/>
    </row>
    <row r="986" spans="1:26" ht="20.25" customHeight="1" x14ac:dyDescent="0.75">
      <c r="A986" s="473"/>
      <c r="B986" s="473"/>
      <c r="C986" s="473"/>
      <c r="D986" s="473"/>
      <c r="E986" s="473"/>
      <c r="F986" s="473"/>
      <c r="G986" s="473"/>
      <c r="H986" s="473"/>
      <c r="I986" s="473"/>
      <c r="J986" s="622"/>
      <c r="K986" s="473"/>
      <c r="L986" s="473"/>
      <c r="M986" s="473"/>
      <c r="N986" s="473"/>
      <c r="O986" s="473"/>
      <c r="P986" s="473"/>
      <c r="Q986" s="473"/>
      <c r="R986" s="473"/>
      <c r="S986" s="473"/>
      <c r="T986" s="473"/>
      <c r="U986" s="473"/>
      <c r="V986" s="473"/>
      <c r="W986" s="473"/>
      <c r="X986" s="473"/>
      <c r="Y986" s="473"/>
      <c r="Z986" s="473"/>
    </row>
    <row r="987" spans="1:26" ht="20.25" customHeight="1" x14ac:dyDescent="0.75">
      <c r="A987" s="473"/>
      <c r="B987" s="473"/>
      <c r="C987" s="473"/>
      <c r="D987" s="473"/>
      <c r="E987" s="473"/>
      <c r="F987" s="473"/>
      <c r="G987" s="473"/>
      <c r="H987" s="473"/>
      <c r="I987" s="473"/>
      <c r="J987" s="622"/>
      <c r="K987" s="473"/>
      <c r="L987" s="473"/>
      <c r="M987" s="473"/>
      <c r="N987" s="473"/>
      <c r="O987" s="473"/>
      <c r="P987" s="473"/>
      <c r="Q987" s="473"/>
      <c r="R987" s="473"/>
      <c r="S987" s="473"/>
      <c r="T987" s="473"/>
      <c r="U987" s="473"/>
      <c r="V987" s="473"/>
      <c r="W987" s="473"/>
      <c r="X987" s="473"/>
      <c r="Y987" s="473"/>
      <c r="Z987" s="473"/>
    </row>
    <row r="988" spans="1:26" ht="20.25" customHeight="1" x14ac:dyDescent="0.75">
      <c r="A988" s="473"/>
      <c r="B988" s="473"/>
      <c r="C988" s="473"/>
      <c r="D988" s="473"/>
      <c r="E988" s="473"/>
      <c r="F988" s="473"/>
      <c r="G988" s="473"/>
      <c r="H988" s="473"/>
      <c r="I988" s="473"/>
      <c r="J988" s="622"/>
      <c r="K988" s="473"/>
      <c r="L988" s="473"/>
      <c r="M988" s="473"/>
      <c r="N988" s="473"/>
      <c r="O988" s="473"/>
      <c r="P988" s="473"/>
      <c r="Q988" s="473"/>
      <c r="R988" s="473"/>
      <c r="S988" s="473"/>
      <c r="T988" s="473"/>
      <c r="U988" s="473"/>
      <c r="V988" s="473"/>
      <c r="W988" s="473"/>
      <c r="X988" s="473"/>
      <c r="Y988" s="473"/>
      <c r="Z988" s="473"/>
    </row>
    <row r="989" spans="1:26" ht="20.25" customHeight="1" x14ac:dyDescent="0.75">
      <c r="A989" s="473"/>
      <c r="B989" s="473"/>
      <c r="C989" s="473"/>
      <c r="D989" s="473"/>
      <c r="E989" s="473"/>
      <c r="F989" s="473"/>
      <c r="G989" s="473"/>
      <c r="H989" s="473"/>
      <c r="I989" s="473"/>
      <c r="J989" s="622"/>
      <c r="K989" s="473"/>
      <c r="L989" s="473"/>
      <c r="M989" s="473"/>
      <c r="N989" s="473"/>
      <c r="O989" s="473"/>
      <c r="P989" s="473"/>
      <c r="Q989" s="473"/>
      <c r="R989" s="473"/>
      <c r="S989" s="473"/>
      <c r="T989" s="473"/>
      <c r="U989" s="473"/>
      <c r="V989" s="473"/>
      <c r="W989" s="473"/>
      <c r="X989" s="473"/>
      <c r="Y989" s="473"/>
      <c r="Z989" s="473"/>
    </row>
    <row r="990" spans="1:26" ht="20.25" customHeight="1" x14ac:dyDescent="0.75">
      <c r="A990" s="473"/>
      <c r="B990" s="473"/>
      <c r="C990" s="473"/>
      <c r="D990" s="473"/>
      <c r="E990" s="473"/>
      <c r="F990" s="473"/>
      <c r="G990" s="473"/>
      <c r="H990" s="473"/>
      <c r="I990" s="473"/>
      <c r="J990" s="622"/>
      <c r="K990" s="473"/>
      <c r="L990" s="473"/>
      <c r="M990" s="473"/>
      <c r="N990" s="473"/>
      <c r="O990" s="473"/>
      <c r="P990" s="473"/>
      <c r="Q990" s="473"/>
      <c r="R990" s="473"/>
      <c r="S990" s="473"/>
      <c r="T990" s="473"/>
      <c r="U990" s="473"/>
      <c r="V990" s="473"/>
      <c r="W990" s="473"/>
      <c r="X990" s="473"/>
      <c r="Y990" s="473"/>
      <c r="Z990" s="473"/>
    </row>
    <row r="991" spans="1:26" ht="20.25" customHeight="1" x14ac:dyDescent="0.75">
      <c r="A991" s="473"/>
      <c r="B991" s="473"/>
      <c r="C991" s="473"/>
      <c r="D991" s="473"/>
      <c r="E991" s="473"/>
      <c r="F991" s="473"/>
      <c r="G991" s="473"/>
      <c r="H991" s="473"/>
      <c r="I991" s="473"/>
      <c r="J991" s="622"/>
      <c r="K991" s="473"/>
      <c r="L991" s="473"/>
      <c r="M991" s="473"/>
      <c r="N991" s="473"/>
      <c r="O991" s="473"/>
      <c r="P991" s="473"/>
      <c r="Q991" s="473"/>
      <c r="R991" s="473"/>
      <c r="S991" s="473"/>
      <c r="T991" s="473"/>
      <c r="U991" s="473"/>
      <c r="V991" s="473"/>
      <c r="W991" s="473"/>
      <c r="X991" s="473"/>
      <c r="Y991" s="473"/>
      <c r="Z991" s="473"/>
    </row>
    <row r="992" spans="1:26" ht="20.25" customHeight="1" x14ac:dyDescent="0.75">
      <c r="A992" s="473"/>
      <c r="B992" s="473"/>
      <c r="C992" s="473"/>
      <c r="D992" s="473"/>
      <c r="E992" s="473"/>
      <c r="F992" s="473"/>
      <c r="G992" s="473"/>
      <c r="H992" s="473"/>
      <c r="I992" s="473"/>
      <c r="J992" s="622"/>
      <c r="K992" s="473"/>
      <c r="L992" s="473"/>
      <c r="M992" s="473"/>
      <c r="N992" s="473"/>
      <c r="O992" s="473"/>
      <c r="P992" s="473"/>
      <c r="Q992" s="473"/>
      <c r="R992" s="473"/>
      <c r="S992" s="473"/>
      <c r="T992" s="473"/>
      <c r="U992" s="473"/>
      <c r="V992" s="473"/>
      <c r="W992" s="473"/>
      <c r="X992" s="473"/>
      <c r="Y992" s="473"/>
      <c r="Z992" s="473"/>
    </row>
    <row r="993" spans="1:26" ht="20.25" customHeight="1" x14ac:dyDescent="0.75">
      <c r="A993" s="473"/>
      <c r="B993" s="473"/>
      <c r="C993" s="473"/>
      <c r="D993" s="473"/>
      <c r="E993" s="473"/>
      <c r="F993" s="473"/>
      <c r="G993" s="473"/>
      <c r="H993" s="473"/>
      <c r="I993" s="473"/>
      <c r="J993" s="622"/>
      <c r="K993" s="473"/>
      <c r="L993" s="473"/>
      <c r="M993" s="473"/>
      <c r="N993" s="473"/>
      <c r="O993" s="473"/>
      <c r="P993" s="473"/>
      <c r="Q993" s="473"/>
      <c r="R993" s="473"/>
      <c r="S993" s="473"/>
      <c r="T993" s="473"/>
      <c r="U993" s="473"/>
      <c r="V993" s="473"/>
      <c r="W993" s="473"/>
      <c r="X993" s="473"/>
      <c r="Y993" s="473"/>
      <c r="Z993" s="473"/>
    </row>
    <row r="994" spans="1:26" ht="20.25" customHeight="1" x14ac:dyDescent="0.75">
      <c r="A994" s="473"/>
      <c r="B994" s="473"/>
      <c r="C994" s="473"/>
      <c r="D994" s="473"/>
      <c r="E994" s="473"/>
      <c r="F994" s="473"/>
      <c r="G994" s="473"/>
      <c r="H994" s="473"/>
      <c r="I994" s="473"/>
      <c r="J994" s="622"/>
      <c r="K994" s="473"/>
      <c r="L994" s="473"/>
      <c r="M994" s="473"/>
      <c r="N994" s="473"/>
      <c r="O994" s="473"/>
      <c r="P994" s="473"/>
      <c r="Q994" s="473"/>
      <c r="R994" s="473"/>
      <c r="S994" s="473"/>
      <c r="T994" s="473"/>
      <c r="U994" s="473"/>
      <c r="V994" s="473"/>
      <c r="W994" s="473"/>
      <c r="X994" s="473"/>
      <c r="Y994" s="473"/>
      <c r="Z994" s="473"/>
    </row>
    <row r="995" spans="1:26" ht="20.25" customHeight="1" x14ac:dyDescent="0.75">
      <c r="A995" s="473"/>
      <c r="B995" s="473"/>
      <c r="C995" s="473"/>
      <c r="D995" s="473"/>
      <c r="E995" s="473"/>
      <c r="F995" s="473"/>
      <c r="G995" s="473"/>
      <c r="H995" s="473"/>
      <c r="I995" s="473"/>
      <c r="J995" s="622"/>
      <c r="K995" s="473"/>
      <c r="L995" s="473"/>
      <c r="M995" s="473"/>
      <c r="N995" s="473"/>
      <c r="O995" s="473"/>
      <c r="P995" s="473"/>
      <c r="Q995" s="473"/>
      <c r="R995" s="473"/>
      <c r="S995" s="473"/>
      <c r="T995" s="473"/>
      <c r="U995" s="473"/>
      <c r="V995" s="473"/>
      <c r="W995" s="473"/>
      <c r="X995" s="473"/>
      <c r="Y995" s="473"/>
      <c r="Z995" s="473"/>
    </row>
    <row r="996" spans="1:26" ht="20.25" customHeight="1" x14ac:dyDescent="0.75">
      <c r="A996" s="473"/>
      <c r="B996" s="473"/>
      <c r="C996" s="473"/>
      <c r="D996" s="473"/>
      <c r="E996" s="473"/>
      <c r="F996" s="473"/>
      <c r="G996" s="473"/>
      <c r="H996" s="473"/>
      <c r="I996" s="473"/>
      <c r="J996" s="622"/>
      <c r="K996" s="473"/>
      <c r="L996" s="473"/>
      <c r="M996" s="473"/>
      <c r="N996" s="473"/>
      <c r="O996" s="473"/>
      <c r="P996" s="473"/>
      <c r="Q996" s="473"/>
      <c r="R996" s="473"/>
      <c r="S996" s="473"/>
      <c r="T996" s="473"/>
      <c r="U996" s="473"/>
      <c r="V996" s="473"/>
      <c r="W996" s="473"/>
      <c r="X996" s="473"/>
      <c r="Y996" s="473"/>
      <c r="Z996" s="473"/>
    </row>
  </sheetData>
  <mergeCells count="8">
    <mergeCell ref="J12:J13"/>
    <mergeCell ref="A1:I1"/>
    <mergeCell ref="A12:A13"/>
    <mergeCell ref="B12:B13"/>
    <mergeCell ref="C12:C13"/>
    <mergeCell ref="D12:D13"/>
    <mergeCell ref="E12:F12"/>
    <mergeCell ref="G12:H12"/>
  </mergeCells>
  <conditionalFormatting sqref="C25:C35">
    <cfRule type="cellIs" dxfId="0" priority="1" stopIfTrue="1" operator="equal">
      <formula>0</formula>
    </cfRule>
  </conditionalFormatting>
  <pageMargins left="0.7" right="0.7" top="0.75" bottom="0.75" header="0" footer="0"/>
  <pageSetup paperSize="9" fitToHeight="0" orientation="portrait"/>
  <headerFooter>
    <oddFooter>&amp;C&amp;P of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Z1000"/>
  <sheetViews>
    <sheetView zoomScale="85" zoomScaleNormal="85" workbookViewId="0">
      <selection activeCell="E10" sqref="E10:H186"/>
    </sheetView>
  </sheetViews>
  <sheetFormatPr defaultColWidth="12.58203125" defaultRowHeight="15" customHeight="1" x14ac:dyDescent="0.75"/>
  <cols>
    <col min="1" max="1" width="8" style="473" customWidth="1"/>
    <col min="2" max="2" width="77.33203125" style="473" customWidth="1"/>
    <col min="3" max="3" width="10" style="473" customWidth="1"/>
    <col min="4" max="4" width="7.5" style="473" customWidth="1"/>
    <col min="5" max="5" width="12.75" style="473" customWidth="1"/>
    <col min="6" max="6" width="16.75" style="473" customWidth="1"/>
    <col min="7" max="7" width="11.25" style="473" customWidth="1"/>
    <col min="8" max="8" width="13" style="473" customWidth="1"/>
    <col min="9" max="9" width="22.5" style="473" customWidth="1"/>
    <col min="10" max="10" width="20.75" style="473" customWidth="1"/>
    <col min="11" max="11" width="13.08203125" style="473" customWidth="1"/>
    <col min="12" max="26" width="9" style="473" customWidth="1"/>
    <col min="27" max="16384" width="12.58203125" style="473"/>
  </cols>
  <sheetData>
    <row r="1" spans="1:26" ht="20.25" customHeight="1" x14ac:dyDescent="0.75">
      <c r="A1" s="874" t="s">
        <v>102</v>
      </c>
      <c r="B1" s="875"/>
      <c r="C1" s="875"/>
      <c r="D1" s="875"/>
      <c r="E1" s="875"/>
      <c r="F1" s="875"/>
      <c r="G1" s="875"/>
      <c r="H1" s="875"/>
      <c r="I1" s="875"/>
      <c r="J1" s="462" t="s">
        <v>103</v>
      </c>
    </row>
    <row r="2" spans="1:26" ht="20.25" customHeight="1" x14ac:dyDescent="0.75">
      <c r="A2" s="465" t="s">
        <v>104</v>
      </c>
      <c r="B2" s="465"/>
      <c r="C2" s="466"/>
      <c r="D2" s="465"/>
      <c r="E2" s="466"/>
      <c r="F2" s="467"/>
      <c r="G2" s="466"/>
      <c r="H2" s="465"/>
      <c r="I2" s="465"/>
      <c r="J2" s="465"/>
    </row>
    <row r="3" spans="1:26" ht="20.25" customHeight="1" x14ac:dyDescent="0.75">
      <c r="A3" s="465" t="s">
        <v>105</v>
      </c>
      <c r="B3" s="465"/>
      <c r="C3" s="466"/>
      <c r="D3" s="465"/>
      <c r="E3" s="466"/>
      <c r="F3" s="467"/>
      <c r="G3" s="466"/>
      <c r="H3" s="465" t="s">
        <v>106</v>
      </c>
      <c r="I3" s="469"/>
      <c r="J3" s="465"/>
    </row>
    <row r="4" spans="1:26" ht="20.25" customHeight="1" x14ac:dyDescent="0.75">
      <c r="A4" s="465" t="s">
        <v>208</v>
      </c>
      <c r="B4" s="465"/>
      <c r="C4" s="466"/>
      <c r="D4" s="465"/>
      <c r="E4" s="466"/>
      <c r="F4" s="467"/>
      <c r="G4" s="466"/>
      <c r="H4" s="465"/>
      <c r="I4" s="465"/>
      <c r="J4" s="465"/>
    </row>
    <row r="5" spans="1:26" ht="20.25" customHeight="1" x14ac:dyDescent="0.75">
      <c r="A5" s="465" t="s">
        <v>108</v>
      </c>
      <c r="B5" s="465"/>
      <c r="C5" s="470" t="s">
        <v>109</v>
      </c>
      <c r="D5" s="465" t="s">
        <v>593</v>
      </c>
      <c r="E5" s="471"/>
      <c r="F5" s="466"/>
      <c r="G5" s="540"/>
      <c r="J5" s="462"/>
    </row>
    <row r="6" spans="1:26" ht="20.25" customHeight="1" x14ac:dyDescent="0.75">
      <c r="A6" s="474"/>
      <c r="B6" s="474"/>
      <c r="C6" s="475"/>
      <c r="D6" s="474"/>
      <c r="E6" s="475"/>
      <c r="F6" s="476"/>
      <c r="G6" s="475"/>
      <c r="H6" s="474"/>
      <c r="I6" s="477"/>
      <c r="J6" s="541" t="s">
        <v>13</v>
      </c>
    </row>
    <row r="7" spans="1:26" ht="20.25" customHeight="1" x14ac:dyDescent="0.75">
      <c r="A7" s="868" t="s">
        <v>110</v>
      </c>
      <c r="B7" s="869" t="s">
        <v>15</v>
      </c>
      <c r="C7" s="878" t="s">
        <v>111</v>
      </c>
      <c r="D7" s="871" t="s">
        <v>112</v>
      </c>
      <c r="E7" s="879" t="s">
        <v>113</v>
      </c>
      <c r="F7" s="880"/>
      <c r="G7" s="879" t="s">
        <v>114</v>
      </c>
      <c r="H7" s="880"/>
      <c r="I7" s="542" t="s">
        <v>115</v>
      </c>
      <c r="J7" s="867" t="s">
        <v>17</v>
      </c>
      <c r="K7" s="543"/>
      <c r="L7" s="543"/>
      <c r="M7" s="543"/>
      <c r="N7" s="543"/>
      <c r="O7" s="543"/>
      <c r="P7" s="543"/>
      <c r="Q7" s="543"/>
      <c r="R7" s="543"/>
      <c r="S7" s="543"/>
      <c r="T7" s="543"/>
      <c r="U7" s="543"/>
      <c r="V7" s="543"/>
      <c r="W7" s="543"/>
      <c r="X7" s="543"/>
      <c r="Y7" s="543"/>
      <c r="Z7" s="543"/>
    </row>
    <row r="8" spans="1:26" ht="20.25" customHeight="1" x14ac:dyDescent="0.75">
      <c r="A8" s="876"/>
      <c r="B8" s="877"/>
      <c r="C8" s="877"/>
      <c r="D8" s="877"/>
      <c r="E8" s="544" t="s">
        <v>116</v>
      </c>
      <c r="F8" s="545" t="s">
        <v>117</v>
      </c>
      <c r="G8" s="544" t="s">
        <v>116</v>
      </c>
      <c r="H8" s="545" t="s">
        <v>117</v>
      </c>
      <c r="I8" s="546" t="s">
        <v>118</v>
      </c>
      <c r="J8" s="873"/>
      <c r="K8" s="543"/>
      <c r="L8" s="543"/>
      <c r="M8" s="543"/>
      <c r="N8" s="543"/>
      <c r="O8" s="543"/>
      <c r="P8" s="543"/>
      <c r="Q8" s="543"/>
      <c r="R8" s="543"/>
      <c r="S8" s="543"/>
      <c r="T8" s="543"/>
      <c r="U8" s="543"/>
      <c r="V8" s="543"/>
      <c r="W8" s="543"/>
      <c r="X8" s="543"/>
      <c r="Y8" s="543"/>
      <c r="Z8" s="543"/>
    </row>
    <row r="9" spans="1:26" ht="21.75" customHeight="1" x14ac:dyDescent="0.75">
      <c r="A9" s="547">
        <v>2</v>
      </c>
      <c r="B9" s="548" t="s">
        <v>209</v>
      </c>
      <c r="C9" s="549"/>
      <c r="D9" s="511"/>
      <c r="E9" s="550"/>
      <c r="F9" s="524"/>
      <c r="G9" s="549"/>
      <c r="H9" s="524"/>
      <c r="I9" s="549"/>
      <c r="J9" s="551"/>
      <c r="K9" s="493"/>
      <c r="L9" s="494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</row>
    <row r="10" spans="1:26" ht="21.75" customHeight="1" x14ac:dyDescent="0.75">
      <c r="A10" s="484"/>
      <c r="B10" s="548" t="s">
        <v>210</v>
      </c>
      <c r="C10" s="552"/>
      <c r="D10" s="511"/>
      <c r="E10" s="553"/>
      <c r="F10" s="524"/>
      <c r="G10" s="552"/>
      <c r="H10" s="524"/>
      <c r="I10" s="552"/>
      <c r="J10" s="492"/>
      <c r="K10" s="554"/>
      <c r="L10" s="494"/>
      <c r="M10" s="494"/>
      <c r="N10" s="494"/>
      <c r="O10" s="494"/>
      <c r="P10" s="494"/>
      <c r="Q10" s="494"/>
      <c r="R10" s="494"/>
      <c r="S10" s="494"/>
      <c r="T10" s="494"/>
      <c r="U10" s="494"/>
      <c r="V10" s="494"/>
      <c r="W10" s="494"/>
      <c r="X10" s="494"/>
      <c r="Y10" s="494"/>
      <c r="Z10" s="494"/>
    </row>
    <row r="11" spans="1:26" ht="21.75" customHeight="1" x14ac:dyDescent="0.75">
      <c r="A11" s="555">
        <v>2.1</v>
      </c>
      <c r="B11" s="556" t="s">
        <v>211</v>
      </c>
      <c r="C11" s="498" t="s">
        <v>115</v>
      </c>
      <c r="D11" s="511"/>
      <c r="E11" s="553"/>
      <c r="F11" s="524"/>
      <c r="G11" s="552"/>
      <c r="H11" s="524"/>
      <c r="I11" s="552">
        <f t="shared" ref="H11:I11" si="0">I36</f>
        <v>0</v>
      </c>
      <c r="J11" s="492"/>
      <c r="K11" s="557">
        <f t="shared" ref="K11:K20" si="1">F11+H11</f>
        <v>0</v>
      </c>
      <c r="L11" s="494"/>
      <c r="M11" s="494"/>
      <c r="N11" s="494"/>
      <c r="O11" s="494"/>
      <c r="P11" s="494"/>
      <c r="Q11" s="494"/>
      <c r="R11" s="494"/>
      <c r="S11" s="494"/>
      <c r="T11" s="494"/>
      <c r="U11" s="494"/>
      <c r="V11" s="494"/>
      <c r="W11" s="494"/>
      <c r="X11" s="494"/>
      <c r="Y11" s="494"/>
      <c r="Z11" s="494"/>
    </row>
    <row r="12" spans="1:26" ht="20.25" customHeight="1" x14ac:dyDescent="0.75">
      <c r="A12" s="496">
        <v>2.2000000000000002</v>
      </c>
      <c r="B12" s="556" t="s">
        <v>212</v>
      </c>
      <c r="C12" s="498" t="s">
        <v>115</v>
      </c>
      <c r="D12" s="511"/>
      <c r="E12" s="553"/>
      <c r="F12" s="524"/>
      <c r="G12" s="552"/>
      <c r="H12" s="524"/>
      <c r="I12" s="558">
        <f t="shared" ref="H12:I12" si="2">I44</f>
        <v>0</v>
      </c>
      <c r="J12" s="492"/>
      <c r="K12" s="557">
        <f t="shared" si="1"/>
        <v>0</v>
      </c>
      <c r="L12" s="559"/>
      <c r="M12" s="559"/>
      <c r="N12" s="559"/>
      <c r="O12" s="559"/>
      <c r="P12" s="559"/>
      <c r="Q12" s="559"/>
      <c r="R12" s="559"/>
      <c r="S12" s="559"/>
      <c r="T12" s="559"/>
      <c r="U12" s="559"/>
      <c r="V12" s="559"/>
      <c r="W12" s="559"/>
      <c r="X12" s="559"/>
      <c r="Y12" s="559"/>
      <c r="Z12" s="559"/>
    </row>
    <row r="13" spans="1:26" ht="20.25" customHeight="1" x14ac:dyDescent="0.75">
      <c r="A13" s="496">
        <v>2.2999999999999998</v>
      </c>
      <c r="B13" s="497" t="s">
        <v>213</v>
      </c>
      <c r="C13" s="498" t="s">
        <v>115</v>
      </c>
      <c r="D13" s="499"/>
      <c r="E13" s="503"/>
      <c r="F13" s="501"/>
      <c r="G13" s="503"/>
      <c r="H13" s="501"/>
      <c r="I13" s="503">
        <f t="shared" ref="H13:I13" si="3">I56</f>
        <v>0</v>
      </c>
      <c r="J13" s="504"/>
      <c r="K13" s="557">
        <f t="shared" si="1"/>
        <v>0</v>
      </c>
      <c r="L13" s="559"/>
      <c r="M13" s="559"/>
      <c r="N13" s="559"/>
      <c r="O13" s="559"/>
      <c r="P13" s="559"/>
      <c r="Q13" s="559"/>
      <c r="R13" s="559"/>
      <c r="S13" s="559"/>
      <c r="T13" s="559"/>
      <c r="U13" s="559"/>
      <c r="V13" s="559"/>
      <c r="W13" s="559"/>
      <c r="X13" s="559"/>
      <c r="Y13" s="559"/>
      <c r="Z13" s="559"/>
    </row>
    <row r="14" spans="1:26" ht="20.25" customHeight="1" x14ac:dyDescent="0.75">
      <c r="A14" s="496">
        <v>2.4</v>
      </c>
      <c r="B14" s="497" t="s">
        <v>214</v>
      </c>
      <c r="C14" s="498" t="s">
        <v>115</v>
      </c>
      <c r="D14" s="499"/>
      <c r="E14" s="503"/>
      <c r="F14" s="501"/>
      <c r="G14" s="503"/>
      <c r="H14" s="502"/>
      <c r="I14" s="503">
        <f t="shared" ref="H14:I14" si="4">I68</f>
        <v>0</v>
      </c>
      <c r="J14" s="504"/>
      <c r="K14" s="557">
        <f t="shared" si="1"/>
        <v>0</v>
      </c>
      <c r="L14" s="559"/>
      <c r="M14" s="559"/>
      <c r="N14" s="559"/>
      <c r="O14" s="559"/>
      <c r="P14" s="559"/>
      <c r="Q14" s="559"/>
      <c r="R14" s="559"/>
      <c r="S14" s="559"/>
      <c r="T14" s="559"/>
      <c r="U14" s="559"/>
      <c r="V14" s="559"/>
      <c r="W14" s="559"/>
      <c r="X14" s="559"/>
      <c r="Y14" s="559"/>
      <c r="Z14" s="559"/>
    </row>
    <row r="15" spans="1:26" ht="20.25" customHeight="1" x14ac:dyDescent="0.75">
      <c r="A15" s="560">
        <v>2.5</v>
      </c>
      <c r="B15" s="497" t="s">
        <v>215</v>
      </c>
      <c r="C15" s="498" t="s">
        <v>115</v>
      </c>
      <c r="D15" s="499"/>
      <c r="E15" s="503"/>
      <c r="F15" s="501"/>
      <c r="G15" s="503"/>
      <c r="H15" s="502"/>
      <c r="I15" s="503">
        <f t="shared" ref="H15:I15" si="5">I79</f>
        <v>0</v>
      </c>
      <c r="J15" s="504"/>
      <c r="K15" s="557">
        <f t="shared" si="1"/>
        <v>0</v>
      </c>
      <c r="L15" s="559"/>
      <c r="M15" s="559"/>
      <c r="N15" s="559"/>
      <c r="O15" s="559"/>
      <c r="P15" s="559"/>
      <c r="Q15" s="559"/>
      <c r="R15" s="559"/>
      <c r="S15" s="559"/>
      <c r="T15" s="559"/>
      <c r="U15" s="559"/>
      <c r="V15" s="559"/>
      <c r="W15" s="559"/>
      <c r="X15" s="559"/>
      <c r="Y15" s="559"/>
      <c r="Z15" s="559"/>
    </row>
    <row r="16" spans="1:26" ht="20.25" customHeight="1" x14ac:dyDescent="0.75">
      <c r="A16" s="560">
        <v>2.6</v>
      </c>
      <c r="B16" s="497" t="s">
        <v>216</v>
      </c>
      <c r="C16" s="498" t="s">
        <v>115</v>
      </c>
      <c r="D16" s="511"/>
      <c r="E16" s="504"/>
      <c r="F16" s="501"/>
      <c r="G16" s="503"/>
      <c r="H16" s="502"/>
      <c r="I16" s="503">
        <f t="shared" ref="H16:I16" si="6">I114</f>
        <v>0</v>
      </c>
      <c r="J16" s="504"/>
      <c r="K16" s="557">
        <f t="shared" si="1"/>
        <v>0</v>
      </c>
      <c r="L16" s="559"/>
      <c r="M16" s="559"/>
      <c r="N16" s="559"/>
      <c r="O16" s="559"/>
      <c r="P16" s="559"/>
      <c r="Q16" s="559"/>
      <c r="R16" s="559"/>
      <c r="S16" s="559"/>
      <c r="T16" s="559"/>
      <c r="U16" s="559"/>
      <c r="V16" s="559"/>
      <c r="W16" s="559"/>
      <c r="X16" s="559"/>
      <c r="Y16" s="559"/>
      <c r="Z16" s="559"/>
    </row>
    <row r="17" spans="1:26" ht="20.25" customHeight="1" x14ac:dyDescent="0.75">
      <c r="A17" s="560">
        <v>2.7</v>
      </c>
      <c r="B17" s="497" t="s">
        <v>217</v>
      </c>
      <c r="C17" s="498" t="s">
        <v>115</v>
      </c>
      <c r="D17" s="511"/>
      <c r="E17" s="504"/>
      <c r="F17" s="501"/>
      <c r="G17" s="503"/>
      <c r="H17" s="502"/>
      <c r="I17" s="503">
        <f t="shared" ref="H17:I17" si="7">I160</f>
        <v>0</v>
      </c>
      <c r="J17" s="504"/>
      <c r="K17" s="557">
        <f t="shared" si="1"/>
        <v>0</v>
      </c>
      <c r="L17" s="559"/>
      <c r="M17" s="559"/>
      <c r="N17" s="559"/>
      <c r="O17" s="559"/>
      <c r="P17" s="559"/>
      <c r="Q17" s="559"/>
      <c r="R17" s="559"/>
      <c r="S17" s="559"/>
      <c r="T17" s="559"/>
      <c r="U17" s="559"/>
      <c r="V17" s="559"/>
      <c r="W17" s="559"/>
      <c r="X17" s="559"/>
      <c r="Y17" s="559"/>
      <c r="Z17" s="559"/>
    </row>
    <row r="18" spans="1:26" ht="20.25" customHeight="1" x14ac:dyDescent="0.75">
      <c r="A18" s="560">
        <v>2.8</v>
      </c>
      <c r="B18" s="497" t="s">
        <v>218</v>
      </c>
      <c r="C18" s="498" t="s">
        <v>115</v>
      </c>
      <c r="D18" s="511"/>
      <c r="E18" s="504"/>
      <c r="F18" s="501"/>
      <c r="G18" s="503"/>
      <c r="H18" s="501"/>
      <c r="I18" s="503">
        <f t="shared" ref="H18:I18" si="8">I167</f>
        <v>0</v>
      </c>
      <c r="J18" s="504"/>
      <c r="K18" s="557">
        <f t="shared" si="1"/>
        <v>0</v>
      </c>
      <c r="L18" s="559"/>
      <c r="M18" s="559"/>
      <c r="N18" s="559"/>
      <c r="O18" s="559"/>
      <c r="P18" s="559"/>
      <c r="Q18" s="559"/>
      <c r="R18" s="559"/>
      <c r="S18" s="559"/>
      <c r="T18" s="559"/>
      <c r="U18" s="559"/>
      <c r="V18" s="559"/>
      <c r="W18" s="559"/>
      <c r="X18" s="559"/>
      <c r="Y18" s="559"/>
      <c r="Z18" s="559"/>
    </row>
    <row r="19" spans="1:26" ht="20.25" customHeight="1" x14ac:dyDescent="0.75">
      <c r="A19" s="560">
        <v>2.9</v>
      </c>
      <c r="B19" s="497" t="s">
        <v>219</v>
      </c>
      <c r="C19" s="498" t="s">
        <v>115</v>
      </c>
      <c r="D19" s="511"/>
      <c r="E19" s="504"/>
      <c r="F19" s="501"/>
      <c r="G19" s="503"/>
      <c r="H19" s="502"/>
      <c r="I19" s="503">
        <f t="shared" ref="H19:I19" si="9">I179</f>
        <v>0</v>
      </c>
      <c r="J19" s="504"/>
      <c r="K19" s="557">
        <f t="shared" si="1"/>
        <v>0</v>
      </c>
      <c r="L19" s="559"/>
      <c r="M19" s="559"/>
      <c r="N19" s="559"/>
      <c r="O19" s="559"/>
      <c r="P19" s="559"/>
      <c r="Q19" s="559"/>
      <c r="R19" s="559"/>
      <c r="S19" s="559"/>
      <c r="T19" s="559"/>
      <c r="U19" s="559"/>
      <c r="V19" s="559"/>
      <c r="W19" s="559"/>
      <c r="X19" s="559"/>
      <c r="Y19" s="559"/>
      <c r="Z19" s="559"/>
    </row>
    <row r="20" spans="1:26" ht="20.25" customHeight="1" x14ac:dyDescent="0.75">
      <c r="A20" s="561">
        <v>2.1</v>
      </c>
      <c r="B20" s="497" t="s">
        <v>220</v>
      </c>
      <c r="C20" s="498" t="s">
        <v>115</v>
      </c>
      <c r="D20" s="511"/>
      <c r="E20" s="504"/>
      <c r="F20" s="501"/>
      <c r="G20" s="503"/>
      <c r="H20" s="502"/>
      <c r="I20" s="503">
        <f t="shared" ref="H20:I20" si="10">I188</f>
        <v>0</v>
      </c>
      <c r="J20" s="504"/>
      <c r="K20" s="557">
        <f t="shared" si="1"/>
        <v>0</v>
      </c>
      <c r="L20" s="559"/>
      <c r="M20" s="559"/>
      <c r="N20" s="559"/>
      <c r="O20" s="559"/>
      <c r="P20" s="559"/>
      <c r="Q20" s="559"/>
      <c r="R20" s="559"/>
      <c r="S20" s="559"/>
      <c r="T20" s="559"/>
      <c r="U20" s="559"/>
      <c r="V20" s="559"/>
      <c r="W20" s="559"/>
      <c r="X20" s="559"/>
      <c r="Y20" s="559"/>
      <c r="Z20" s="559"/>
    </row>
    <row r="21" spans="1:26" ht="20.25" customHeight="1" x14ac:dyDescent="0.75">
      <c r="A21" s="561"/>
      <c r="B21" s="497"/>
      <c r="C21" s="498"/>
      <c r="D21" s="511"/>
      <c r="E21" s="504"/>
      <c r="F21" s="501"/>
      <c r="G21" s="503"/>
      <c r="H21" s="502"/>
      <c r="I21" s="503"/>
      <c r="J21" s="504"/>
      <c r="K21" s="557"/>
      <c r="L21" s="559"/>
      <c r="M21" s="559"/>
      <c r="N21" s="559"/>
      <c r="O21" s="559"/>
      <c r="P21" s="559"/>
      <c r="Q21" s="559"/>
      <c r="R21" s="559"/>
      <c r="S21" s="559"/>
      <c r="T21" s="559"/>
      <c r="U21" s="559"/>
      <c r="V21" s="559"/>
      <c r="W21" s="559"/>
      <c r="X21" s="559"/>
      <c r="Y21" s="559"/>
      <c r="Z21" s="559"/>
    </row>
    <row r="22" spans="1:26" ht="20.25" customHeight="1" x14ac:dyDescent="0.75">
      <c r="A22" s="515"/>
      <c r="B22" s="515" t="s">
        <v>221</v>
      </c>
      <c r="C22" s="562"/>
      <c r="D22" s="563"/>
      <c r="E22" s="564"/>
      <c r="F22" s="562"/>
      <c r="G22" s="562"/>
      <c r="H22" s="562"/>
      <c r="I22" s="562">
        <f t="shared" ref="I22" si="11">SUM(I11:I21)</f>
        <v>0</v>
      </c>
      <c r="J22" s="564"/>
      <c r="K22" s="557">
        <f>F22+H22</f>
        <v>0</v>
      </c>
      <c r="L22" s="559"/>
      <c r="M22" s="559"/>
      <c r="N22" s="559"/>
      <c r="O22" s="559"/>
      <c r="P22" s="559"/>
      <c r="Q22" s="559"/>
      <c r="R22" s="559"/>
      <c r="S22" s="559"/>
      <c r="T22" s="559"/>
      <c r="U22" s="559"/>
      <c r="V22" s="559"/>
      <c r="W22" s="559"/>
      <c r="X22" s="559"/>
      <c r="Y22" s="559"/>
      <c r="Z22" s="559"/>
    </row>
    <row r="23" spans="1:26" ht="20.25" customHeight="1" x14ac:dyDescent="0.75">
      <c r="A23" s="515"/>
      <c r="B23" s="565"/>
      <c r="C23" s="562"/>
      <c r="D23" s="563"/>
      <c r="E23" s="564"/>
      <c r="F23" s="566"/>
      <c r="G23" s="562"/>
      <c r="H23" s="566"/>
      <c r="I23" s="562"/>
      <c r="J23" s="564"/>
      <c r="K23" s="505"/>
      <c r="L23" s="559"/>
      <c r="M23" s="559"/>
      <c r="N23" s="559"/>
      <c r="O23" s="559"/>
      <c r="P23" s="559"/>
      <c r="Q23" s="559"/>
      <c r="R23" s="559"/>
      <c r="S23" s="559"/>
      <c r="T23" s="559"/>
      <c r="U23" s="559"/>
      <c r="V23" s="559"/>
      <c r="W23" s="559"/>
      <c r="X23" s="559"/>
      <c r="Y23" s="559"/>
      <c r="Z23" s="559"/>
    </row>
    <row r="24" spans="1:26" ht="20.25" customHeight="1" x14ac:dyDescent="0.75">
      <c r="A24" s="515">
        <v>2.1</v>
      </c>
      <c r="B24" s="567" t="s">
        <v>211</v>
      </c>
      <c r="C24" s="568"/>
      <c r="D24" s="569"/>
      <c r="E24" s="570"/>
      <c r="F24" s="571"/>
      <c r="G24" s="568"/>
      <c r="H24" s="571"/>
      <c r="I24" s="568"/>
      <c r="J24" s="572"/>
      <c r="K24" s="505"/>
      <c r="L24" s="559"/>
      <c r="M24" s="559"/>
      <c r="N24" s="559"/>
      <c r="O24" s="559"/>
      <c r="P24" s="559"/>
      <c r="Q24" s="559"/>
      <c r="R24" s="559"/>
      <c r="S24" s="559"/>
      <c r="T24" s="559"/>
      <c r="U24" s="559"/>
      <c r="V24" s="559"/>
      <c r="W24" s="559"/>
      <c r="X24" s="559"/>
      <c r="Y24" s="559"/>
      <c r="Z24" s="559"/>
    </row>
    <row r="25" spans="1:26" ht="20.25" customHeight="1" thickBot="1" x14ac:dyDescent="0.8">
      <c r="A25" s="510" t="s">
        <v>222</v>
      </c>
      <c r="B25" s="573" t="s">
        <v>223</v>
      </c>
      <c r="C25" s="574">
        <v>161</v>
      </c>
      <c r="D25" s="575" t="s">
        <v>133</v>
      </c>
      <c r="E25" s="572"/>
      <c r="F25" s="576"/>
      <c r="G25" s="577"/>
      <c r="H25" s="578"/>
      <c r="I25" s="579">
        <f t="shared" ref="I25:I28" si="12">H25+F25</f>
        <v>0</v>
      </c>
      <c r="J25" s="574" t="s">
        <v>131</v>
      </c>
      <c r="K25" s="505"/>
      <c r="L25" s="559"/>
      <c r="M25" s="559"/>
      <c r="N25" s="559"/>
      <c r="O25" s="559"/>
      <c r="P25" s="559"/>
      <c r="Q25" s="559"/>
      <c r="R25" s="559"/>
      <c r="S25" s="559"/>
      <c r="T25" s="559"/>
      <c r="U25" s="559"/>
      <c r="V25" s="559"/>
      <c r="W25" s="559"/>
      <c r="X25" s="559"/>
      <c r="Y25" s="559"/>
      <c r="Z25" s="559"/>
    </row>
    <row r="26" spans="1:26" ht="20.25" customHeight="1" thickBot="1" x14ac:dyDescent="0.8">
      <c r="A26" s="510" t="s">
        <v>224</v>
      </c>
      <c r="B26" s="573" t="s">
        <v>225</v>
      </c>
      <c r="C26" s="579">
        <v>152</v>
      </c>
      <c r="D26" s="580" t="s">
        <v>133</v>
      </c>
      <c r="E26" s="572"/>
      <c r="F26" s="576"/>
      <c r="G26" s="581"/>
      <c r="H26" s="578"/>
      <c r="I26" s="579">
        <f t="shared" si="12"/>
        <v>0</v>
      </c>
      <c r="J26" s="574" t="s">
        <v>131</v>
      </c>
      <c r="K26" s="505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59"/>
      <c r="Z26" s="559"/>
    </row>
    <row r="27" spans="1:26" ht="20.25" customHeight="1" thickBot="1" x14ac:dyDescent="0.8">
      <c r="A27" s="510" t="s">
        <v>226</v>
      </c>
      <c r="B27" s="573" t="s">
        <v>227</v>
      </c>
      <c r="C27" s="579">
        <v>72</v>
      </c>
      <c r="D27" s="580" t="s">
        <v>133</v>
      </c>
      <c r="E27" s="572"/>
      <c r="F27" s="576"/>
      <c r="G27" s="581"/>
      <c r="H27" s="578"/>
      <c r="I27" s="579">
        <f t="shared" si="12"/>
        <v>0</v>
      </c>
      <c r="J27" s="574" t="s">
        <v>131</v>
      </c>
      <c r="K27" s="505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</row>
    <row r="28" spans="1:26" ht="20.25" customHeight="1" thickBot="1" x14ac:dyDescent="0.8">
      <c r="A28" s="510" t="s">
        <v>228</v>
      </c>
      <c r="B28" s="573" t="s">
        <v>229</v>
      </c>
      <c r="C28" s="574">
        <v>288</v>
      </c>
      <c r="D28" s="575" t="s">
        <v>133</v>
      </c>
      <c r="E28" s="572"/>
      <c r="F28" s="576"/>
      <c r="G28" s="581"/>
      <c r="H28" s="578"/>
      <c r="I28" s="579">
        <f t="shared" si="12"/>
        <v>0</v>
      </c>
      <c r="J28" s="574" t="s">
        <v>131</v>
      </c>
      <c r="K28" s="505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59"/>
      <c r="Z28" s="559"/>
    </row>
    <row r="29" spans="1:26" ht="20.25" customHeight="1" thickBot="1" x14ac:dyDescent="0.8">
      <c r="A29" s="582" t="s">
        <v>230</v>
      </c>
      <c r="B29" s="573" t="s">
        <v>231</v>
      </c>
      <c r="C29" s="579"/>
      <c r="D29" s="580"/>
      <c r="E29" s="572"/>
      <c r="F29" s="576"/>
      <c r="G29" s="583"/>
      <c r="H29" s="578"/>
      <c r="I29" s="579"/>
      <c r="J29" s="574"/>
      <c r="K29" s="505"/>
      <c r="L29" s="559"/>
      <c r="M29" s="559"/>
      <c r="N29" s="559"/>
      <c r="O29" s="559"/>
      <c r="P29" s="559"/>
      <c r="Q29" s="559"/>
      <c r="R29" s="559"/>
      <c r="S29" s="559"/>
      <c r="T29" s="559"/>
      <c r="U29" s="559"/>
      <c r="V29" s="559"/>
      <c r="W29" s="559"/>
      <c r="X29" s="559"/>
      <c r="Y29" s="559"/>
      <c r="Z29" s="559"/>
    </row>
    <row r="30" spans="1:26" ht="20.25" customHeight="1" thickBot="1" x14ac:dyDescent="0.8">
      <c r="A30" s="582"/>
      <c r="B30" s="573" t="s">
        <v>232</v>
      </c>
      <c r="C30" s="579">
        <v>3</v>
      </c>
      <c r="D30" s="580" t="s">
        <v>146</v>
      </c>
      <c r="E30" s="572"/>
      <c r="F30" s="576"/>
      <c r="G30" s="581"/>
      <c r="H30" s="578"/>
      <c r="I30" s="579">
        <f t="shared" ref="I30:I34" si="13">H30+F30</f>
        <v>0</v>
      </c>
      <c r="J30" s="574" t="s">
        <v>141</v>
      </c>
      <c r="K30" s="505"/>
      <c r="L30" s="559"/>
      <c r="M30" s="559"/>
      <c r="N30" s="559"/>
      <c r="O30" s="559"/>
      <c r="P30" s="559"/>
      <c r="Q30" s="559"/>
      <c r="R30" s="559"/>
      <c r="S30" s="559"/>
      <c r="T30" s="559"/>
      <c r="U30" s="559"/>
      <c r="V30" s="559"/>
      <c r="W30" s="559"/>
      <c r="X30" s="559"/>
      <c r="Y30" s="559"/>
      <c r="Z30" s="559"/>
    </row>
    <row r="31" spans="1:26" ht="20.25" customHeight="1" thickBot="1" x14ac:dyDescent="0.8">
      <c r="A31" s="582"/>
      <c r="B31" s="584" t="s">
        <v>233</v>
      </c>
      <c r="C31" s="579">
        <v>1</v>
      </c>
      <c r="D31" s="580" t="s">
        <v>146</v>
      </c>
      <c r="E31" s="572"/>
      <c r="F31" s="576"/>
      <c r="G31" s="581"/>
      <c r="H31" s="578"/>
      <c r="I31" s="579">
        <f t="shared" si="13"/>
        <v>0</v>
      </c>
      <c r="J31" s="574" t="s">
        <v>141</v>
      </c>
      <c r="K31" s="505"/>
      <c r="L31" s="559"/>
      <c r="M31" s="559"/>
      <c r="N31" s="559"/>
      <c r="O31" s="559"/>
      <c r="P31" s="559"/>
      <c r="Q31" s="559"/>
      <c r="R31" s="559"/>
      <c r="S31" s="559"/>
      <c r="T31" s="559"/>
      <c r="U31" s="559"/>
      <c r="V31" s="559"/>
      <c r="W31" s="559"/>
      <c r="X31" s="559"/>
      <c r="Y31" s="559"/>
      <c r="Z31" s="559"/>
    </row>
    <row r="32" spans="1:26" ht="20.25" customHeight="1" thickBot="1" x14ac:dyDescent="0.8">
      <c r="A32" s="582"/>
      <c r="B32" s="573" t="s">
        <v>234</v>
      </c>
      <c r="C32" s="579">
        <v>3</v>
      </c>
      <c r="D32" s="580" t="s">
        <v>146</v>
      </c>
      <c r="E32" s="572"/>
      <c r="F32" s="576"/>
      <c r="G32" s="581"/>
      <c r="H32" s="578"/>
      <c r="I32" s="579">
        <f t="shared" si="13"/>
        <v>0</v>
      </c>
      <c r="J32" s="574" t="s">
        <v>141</v>
      </c>
      <c r="K32" s="505"/>
      <c r="L32" s="559"/>
      <c r="M32" s="559"/>
      <c r="N32" s="559"/>
      <c r="O32" s="559"/>
      <c r="P32" s="559"/>
      <c r="Q32" s="559"/>
      <c r="R32" s="559"/>
      <c r="S32" s="559"/>
      <c r="T32" s="559"/>
      <c r="U32" s="559"/>
      <c r="V32" s="559"/>
      <c r="W32" s="559"/>
      <c r="X32" s="559"/>
      <c r="Y32" s="559"/>
      <c r="Z32" s="559"/>
    </row>
    <row r="33" spans="1:26" ht="20.25" customHeight="1" thickBot="1" x14ac:dyDescent="0.8">
      <c r="A33" s="510" t="s">
        <v>235</v>
      </c>
      <c r="B33" s="573" t="s">
        <v>236</v>
      </c>
      <c r="C33" s="579">
        <v>2</v>
      </c>
      <c r="D33" s="580" t="s">
        <v>148</v>
      </c>
      <c r="E33" s="572"/>
      <c r="F33" s="576"/>
      <c r="G33" s="581"/>
      <c r="H33" s="578"/>
      <c r="I33" s="579">
        <f t="shared" si="13"/>
        <v>0</v>
      </c>
      <c r="J33" s="574" t="s">
        <v>131</v>
      </c>
      <c r="K33" s="585"/>
      <c r="L33" s="559"/>
      <c r="M33" s="559"/>
      <c r="N33" s="559"/>
      <c r="O33" s="559"/>
      <c r="P33" s="559"/>
      <c r="Q33" s="559"/>
      <c r="R33" s="559"/>
      <c r="S33" s="559"/>
      <c r="T33" s="559"/>
      <c r="U33" s="559"/>
      <c r="V33" s="559"/>
      <c r="W33" s="559"/>
      <c r="X33" s="559"/>
      <c r="Y33" s="559"/>
      <c r="Z33" s="559"/>
    </row>
    <row r="34" spans="1:26" ht="20.25" customHeight="1" x14ac:dyDescent="0.75">
      <c r="A34" s="510" t="s">
        <v>237</v>
      </c>
      <c r="B34" s="573" t="s">
        <v>238</v>
      </c>
      <c r="C34" s="579">
        <v>30</v>
      </c>
      <c r="D34" s="580" t="s">
        <v>148</v>
      </c>
      <c r="E34" s="572"/>
      <c r="F34" s="576"/>
      <c r="G34" s="581"/>
      <c r="H34" s="578"/>
      <c r="I34" s="579">
        <f t="shared" si="13"/>
        <v>0</v>
      </c>
      <c r="J34" s="574" t="s">
        <v>141</v>
      </c>
      <c r="K34" s="585"/>
      <c r="L34" s="559"/>
      <c r="M34" s="559"/>
      <c r="N34" s="559"/>
      <c r="O34" s="559"/>
      <c r="P34" s="559"/>
      <c r="Q34" s="559"/>
      <c r="R34" s="559"/>
      <c r="S34" s="559"/>
      <c r="T34" s="559"/>
      <c r="U34" s="559"/>
      <c r="V34" s="559"/>
      <c r="W34" s="559"/>
      <c r="X34" s="559"/>
      <c r="Y34" s="559"/>
      <c r="Z34" s="559"/>
    </row>
    <row r="35" spans="1:26" ht="20.25" customHeight="1" x14ac:dyDescent="0.75">
      <c r="A35" s="510"/>
      <c r="B35" s="573"/>
      <c r="C35" s="579"/>
      <c r="D35" s="580"/>
      <c r="E35" s="572"/>
      <c r="F35" s="576"/>
      <c r="G35" s="624"/>
      <c r="H35" s="578"/>
      <c r="I35" s="579"/>
      <c r="J35" s="574"/>
      <c r="K35" s="505"/>
      <c r="L35" s="559"/>
      <c r="M35" s="559"/>
      <c r="N35" s="559"/>
      <c r="O35" s="559"/>
      <c r="P35" s="559"/>
      <c r="Q35" s="559"/>
      <c r="R35" s="559"/>
      <c r="S35" s="559"/>
      <c r="T35" s="559"/>
      <c r="U35" s="559"/>
      <c r="V35" s="559"/>
      <c r="W35" s="559"/>
      <c r="X35" s="559"/>
      <c r="Y35" s="559"/>
      <c r="Z35" s="559"/>
    </row>
    <row r="36" spans="1:26" ht="20.25" customHeight="1" x14ac:dyDescent="0.75">
      <c r="A36" s="515"/>
      <c r="B36" s="586" t="s">
        <v>239</v>
      </c>
      <c r="C36" s="568"/>
      <c r="D36" s="569"/>
      <c r="E36" s="570"/>
      <c r="F36" s="571"/>
      <c r="G36" s="568"/>
      <c r="H36" s="571"/>
      <c r="I36" s="568">
        <f t="shared" ref="H36:I36" si="14">SUM(I25:I35)</f>
        <v>0</v>
      </c>
      <c r="J36" s="572"/>
      <c r="K36" s="505"/>
      <c r="L36" s="559"/>
      <c r="M36" s="559"/>
      <c r="N36" s="559"/>
      <c r="O36" s="559"/>
      <c r="P36" s="559"/>
      <c r="Q36" s="559"/>
      <c r="R36" s="559"/>
      <c r="S36" s="559"/>
      <c r="T36" s="559"/>
      <c r="U36" s="559"/>
      <c r="V36" s="559"/>
      <c r="W36" s="559"/>
      <c r="X36" s="559"/>
      <c r="Y36" s="559"/>
      <c r="Z36" s="559"/>
    </row>
    <row r="37" spans="1:26" ht="20.25" customHeight="1" x14ac:dyDescent="0.75">
      <c r="A37" s="515"/>
      <c r="B37" s="586"/>
      <c r="C37" s="568"/>
      <c r="D37" s="569"/>
      <c r="E37" s="570"/>
      <c r="F37" s="571"/>
      <c r="G37" s="568"/>
      <c r="H37" s="571"/>
      <c r="I37" s="568"/>
      <c r="J37" s="572"/>
      <c r="K37" s="505"/>
      <c r="L37" s="559"/>
      <c r="M37" s="559"/>
      <c r="N37" s="559"/>
      <c r="O37" s="559"/>
      <c r="P37" s="559"/>
      <c r="Q37" s="559"/>
      <c r="R37" s="559"/>
      <c r="S37" s="559"/>
      <c r="T37" s="559"/>
      <c r="U37" s="559"/>
      <c r="V37" s="559"/>
      <c r="W37" s="559"/>
      <c r="X37" s="559"/>
      <c r="Y37" s="559"/>
      <c r="Z37" s="559"/>
    </row>
    <row r="38" spans="1:26" ht="20.25" customHeight="1" x14ac:dyDescent="0.75">
      <c r="A38" s="515">
        <v>2.2000000000000002</v>
      </c>
      <c r="B38" s="587" t="s">
        <v>212</v>
      </c>
      <c r="C38" s="503"/>
      <c r="D38" s="563"/>
      <c r="E38" s="564"/>
      <c r="F38" s="566"/>
      <c r="G38" s="562"/>
      <c r="H38" s="566"/>
      <c r="I38" s="562"/>
      <c r="J38" s="564"/>
      <c r="K38" s="505"/>
      <c r="L38" s="559"/>
      <c r="M38" s="559"/>
      <c r="N38" s="559"/>
      <c r="O38" s="559"/>
      <c r="P38" s="559"/>
      <c r="Q38" s="559"/>
      <c r="R38" s="559"/>
      <c r="S38" s="559"/>
      <c r="T38" s="559"/>
      <c r="U38" s="559"/>
      <c r="V38" s="559"/>
      <c r="W38" s="559"/>
      <c r="X38" s="559"/>
      <c r="Y38" s="559"/>
      <c r="Z38" s="559"/>
    </row>
    <row r="39" spans="1:26" ht="20.25" customHeight="1" x14ac:dyDescent="0.75">
      <c r="A39" s="510" t="s">
        <v>240</v>
      </c>
      <c r="B39" s="588" t="s">
        <v>241</v>
      </c>
      <c r="C39" s="579">
        <v>161</v>
      </c>
      <c r="D39" s="580" t="s">
        <v>133</v>
      </c>
      <c r="E39" s="572"/>
      <c r="F39" s="578"/>
      <c r="G39" s="579"/>
      <c r="H39" s="578"/>
      <c r="I39" s="579">
        <f t="shared" ref="I39:I42" si="15">H39+F39</f>
        <v>0</v>
      </c>
      <c r="J39" s="564"/>
      <c r="K39" s="505"/>
      <c r="L39" s="559"/>
      <c r="M39" s="559"/>
      <c r="N39" s="559"/>
      <c r="O39" s="559"/>
      <c r="P39" s="559"/>
      <c r="Q39" s="559"/>
      <c r="R39" s="559"/>
      <c r="S39" s="559"/>
      <c r="T39" s="559"/>
      <c r="U39" s="559"/>
      <c r="V39" s="559"/>
      <c r="W39" s="559"/>
      <c r="X39" s="559"/>
      <c r="Y39" s="559"/>
      <c r="Z39" s="559"/>
    </row>
    <row r="40" spans="1:26" ht="20.25" customHeight="1" x14ac:dyDescent="0.75">
      <c r="A40" s="510" t="s">
        <v>242</v>
      </c>
      <c r="B40" s="588" t="s">
        <v>243</v>
      </c>
      <c r="C40" s="579">
        <v>161</v>
      </c>
      <c r="D40" s="580" t="s">
        <v>133</v>
      </c>
      <c r="E40" s="572"/>
      <c r="F40" s="578"/>
      <c r="G40" s="579"/>
      <c r="H40" s="578"/>
      <c r="I40" s="579">
        <f t="shared" si="15"/>
        <v>0</v>
      </c>
      <c r="J40" s="564"/>
      <c r="K40" s="505"/>
      <c r="L40" s="559"/>
      <c r="M40" s="559"/>
      <c r="N40" s="559"/>
      <c r="O40" s="559"/>
      <c r="P40" s="559"/>
      <c r="Q40" s="559"/>
      <c r="R40" s="559"/>
      <c r="S40" s="559"/>
      <c r="T40" s="559"/>
      <c r="U40" s="559"/>
      <c r="V40" s="559"/>
      <c r="W40" s="559"/>
      <c r="X40" s="559"/>
      <c r="Y40" s="559"/>
      <c r="Z40" s="559"/>
    </row>
    <row r="41" spans="1:26" ht="20.25" customHeight="1" x14ac:dyDescent="0.75">
      <c r="A41" s="510" t="s">
        <v>244</v>
      </c>
      <c r="B41" s="588" t="s">
        <v>245</v>
      </c>
      <c r="C41" s="579">
        <v>115</v>
      </c>
      <c r="D41" s="580" t="s">
        <v>148</v>
      </c>
      <c r="E41" s="572"/>
      <c r="F41" s="578"/>
      <c r="G41" s="579"/>
      <c r="H41" s="578"/>
      <c r="I41" s="579">
        <f t="shared" si="15"/>
        <v>0</v>
      </c>
      <c r="J41" s="564"/>
      <c r="K41" s="505"/>
      <c r="L41" s="559"/>
      <c r="M41" s="559"/>
      <c r="N41" s="559"/>
      <c r="O41" s="559"/>
      <c r="P41" s="559"/>
      <c r="Q41" s="559"/>
      <c r="R41" s="559"/>
      <c r="S41" s="559"/>
      <c r="T41" s="559"/>
      <c r="U41" s="559"/>
      <c r="V41" s="559"/>
      <c r="W41" s="559"/>
      <c r="X41" s="559"/>
      <c r="Y41" s="559"/>
      <c r="Z41" s="559"/>
    </row>
    <row r="42" spans="1:26" ht="20.25" customHeight="1" x14ac:dyDescent="0.75">
      <c r="A42" s="510" t="s">
        <v>246</v>
      </c>
      <c r="B42" s="588" t="s">
        <v>247</v>
      </c>
      <c r="C42" s="579">
        <v>115</v>
      </c>
      <c r="D42" s="580" t="s">
        <v>148</v>
      </c>
      <c r="E42" s="572"/>
      <c r="F42" s="578"/>
      <c r="G42" s="579"/>
      <c r="H42" s="578"/>
      <c r="I42" s="579">
        <f t="shared" si="15"/>
        <v>0</v>
      </c>
      <c r="J42" s="564"/>
      <c r="K42" s="505"/>
      <c r="L42" s="559"/>
      <c r="M42" s="559"/>
      <c r="N42" s="559"/>
      <c r="O42" s="559"/>
      <c r="P42" s="559"/>
      <c r="Q42" s="559"/>
      <c r="R42" s="559"/>
      <c r="S42" s="559"/>
      <c r="T42" s="559"/>
      <c r="U42" s="559"/>
      <c r="V42" s="559"/>
      <c r="W42" s="559"/>
      <c r="X42" s="559"/>
      <c r="Y42" s="559"/>
      <c r="Z42" s="559"/>
    </row>
    <row r="43" spans="1:26" ht="20.25" customHeight="1" x14ac:dyDescent="0.75">
      <c r="A43" s="515"/>
      <c r="B43" s="588"/>
      <c r="C43" s="503"/>
      <c r="D43" s="563"/>
      <c r="E43" s="564"/>
      <c r="F43" s="566"/>
      <c r="G43" s="562"/>
      <c r="H43" s="566"/>
      <c r="I43" s="562"/>
      <c r="J43" s="564"/>
      <c r="K43" s="505"/>
      <c r="L43" s="589"/>
      <c r="M43" s="589"/>
      <c r="N43" s="589"/>
      <c r="O43" s="589"/>
      <c r="P43" s="589"/>
      <c r="Q43" s="589"/>
      <c r="R43" s="589"/>
      <c r="S43" s="589"/>
      <c r="T43" s="589"/>
      <c r="U43" s="589"/>
      <c r="V43" s="589"/>
      <c r="W43" s="589"/>
      <c r="X43" s="589"/>
      <c r="Y43" s="589"/>
      <c r="Z43" s="589"/>
    </row>
    <row r="44" spans="1:26" ht="20.25" customHeight="1" x14ac:dyDescent="0.75">
      <c r="A44" s="515"/>
      <c r="B44" s="586" t="s">
        <v>248</v>
      </c>
      <c r="C44" s="579"/>
      <c r="D44" s="569"/>
      <c r="E44" s="570"/>
      <c r="F44" s="571"/>
      <c r="G44" s="568"/>
      <c r="H44" s="571"/>
      <c r="I44" s="568">
        <f t="shared" ref="H44:I44" si="16">SUM(I39:I43)</f>
        <v>0</v>
      </c>
      <c r="J44" s="572"/>
      <c r="K44" s="505"/>
      <c r="L44" s="589"/>
      <c r="M44" s="589"/>
      <c r="N44" s="589"/>
      <c r="O44" s="589"/>
      <c r="P44" s="589"/>
      <c r="Q44" s="589"/>
      <c r="R44" s="589"/>
      <c r="S44" s="589"/>
      <c r="T44" s="589"/>
      <c r="U44" s="589"/>
      <c r="V44" s="589"/>
      <c r="W44" s="589"/>
      <c r="X44" s="589"/>
      <c r="Y44" s="589"/>
      <c r="Z44" s="589"/>
    </row>
    <row r="45" spans="1:26" ht="20.25" customHeight="1" x14ac:dyDescent="0.75">
      <c r="A45" s="515"/>
      <c r="B45" s="586"/>
      <c r="C45" s="568"/>
      <c r="D45" s="569"/>
      <c r="E45" s="570"/>
      <c r="F45" s="571"/>
      <c r="G45" s="568"/>
      <c r="H45" s="571"/>
      <c r="I45" s="568"/>
      <c r="J45" s="572"/>
      <c r="K45" s="505"/>
      <c r="L45" s="589"/>
      <c r="M45" s="589"/>
      <c r="N45" s="589"/>
      <c r="O45" s="589"/>
      <c r="P45" s="589"/>
      <c r="Q45" s="589"/>
      <c r="R45" s="589"/>
      <c r="S45" s="589"/>
      <c r="T45" s="589"/>
      <c r="U45" s="589"/>
      <c r="V45" s="589"/>
      <c r="W45" s="589"/>
      <c r="X45" s="589"/>
      <c r="Y45" s="589"/>
      <c r="Z45" s="589"/>
    </row>
    <row r="46" spans="1:26" ht="20.25" customHeight="1" x14ac:dyDescent="0.75">
      <c r="A46" s="510">
        <v>2.2999999999999998</v>
      </c>
      <c r="B46" s="567" t="s">
        <v>213</v>
      </c>
      <c r="C46" s="568"/>
      <c r="D46" s="569"/>
      <c r="E46" s="570"/>
      <c r="F46" s="571"/>
      <c r="G46" s="568"/>
      <c r="H46" s="571"/>
      <c r="I46" s="568"/>
      <c r="J46" s="572"/>
      <c r="L46" s="589"/>
      <c r="M46" s="589"/>
      <c r="N46" s="589"/>
      <c r="O46" s="589"/>
      <c r="P46" s="589"/>
      <c r="Q46" s="589"/>
      <c r="R46" s="589"/>
      <c r="S46" s="589"/>
      <c r="T46" s="589"/>
      <c r="U46" s="589"/>
      <c r="V46" s="589"/>
      <c r="W46" s="589"/>
      <c r="X46" s="589"/>
      <c r="Y46" s="589"/>
      <c r="Z46" s="589"/>
    </row>
    <row r="47" spans="1:26" ht="20.25" customHeight="1" x14ac:dyDescent="0.75">
      <c r="A47" s="510" t="s">
        <v>249</v>
      </c>
      <c r="B47" s="590" t="s">
        <v>250</v>
      </c>
      <c r="C47" s="579">
        <v>118</v>
      </c>
      <c r="D47" s="580" t="s">
        <v>133</v>
      </c>
      <c r="E47" s="572"/>
      <c r="F47" s="578"/>
      <c r="G47" s="579"/>
      <c r="H47" s="578"/>
      <c r="I47" s="579">
        <f t="shared" ref="I47:I48" si="17">H47+F47</f>
        <v>0</v>
      </c>
      <c r="J47" s="572"/>
      <c r="L47" s="591"/>
      <c r="M47" s="591"/>
      <c r="N47" s="591"/>
      <c r="O47" s="591"/>
      <c r="P47" s="591"/>
      <c r="Q47" s="591"/>
      <c r="R47" s="591"/>
      <c r="S47" s="591"/>
      <c r="T47" s="591"/>
      <c r="U47" s="591"/>
      <c r="V47" s="591"/>
      <c r="W47" s="591"/>
      <c r="X47" s="591"/>
      <c r="Y47" s="591"/>
      <c r="Z47" s="591"/>
    </row>
    <row r="48" spans="1:26" ht="20.25" customHeight="1" x14ac:dyDescent="0.75">
      <c r="A48" s="510" t="s">
        <v>251</v>
      </c>
      <c r="B48" s="590" t="s">
        <v>252</v>
      </c>
      <c r="C48" s="579">
        <v>19</v>
      </c>
      <c r="D48" s="580" t="s">
        <v>133</v>
      </c>
      <c r="E48" s="572"/>
      <c r="F48" s="578"/>
      <c r="G48" s="579"/>
      <c r="H48" s="578"/>
      <c r="I48" s="579">
        <f t="shared" si="17"/>
        <v>0</v>
      </c>
      <c r="J48" s="572"/>
      <c r="L48" s="591"/>
      <c r="M48" s="591"/>
      <c r="N48" s="591"/>
      <c r="O48" s="591"/>
      <c r="P48" s="591"/>
      <c r="Q48" s="591"/>
      <c r="R48" s="591"/>
      <c r="S48" s="591"/>
      <c r="T48" s="591"/>
      <c r="U48" s="591"/>
      <c r="V48" s="591"/>
      <c r="W48" s="591"/>
      <c r="X48" s="591"/>
      <c r="Y48" s="591"/>
      <c r="Z48" s="591"/>
    </row>
    <row r="49" spans="1:26" ht="20.25" customHeight="1" x14ac:dyDescent="0.75">
      <c r="A49" s="515"/>
      <c r="B49" s="590" t="s">
        <v>253</v>
      </c>
      <c r="C49" s="579"/>
      <c r="D49" s="580"/>
      <c r="E49" s="572"/>
      <c r="F49" s="578"/>
      <c r="G49" s="579"/>
      <c r="H49" s="578"/>
      <c r="I49" s="579"/>
      <c r="J49" s="572"/>
      <c r="K49" s="505"/>
      <c r="L49" s="591"/>
      <c r="M49" s="591"/>
      <c r="N49" s="591"/>
      <c r="O49" s="591"/>
      <c r="P49" s="591"/>
      <c r="Q49" s="591"/>
      <c r="R49" s="591"/>
      <c r="S49" s="591"/>
      <c r="T49" s="591"/>
      <c r="U49" s="591"/>
      <c r="V49" s="591"/>
      <c r="W49" s="591"/>
      <c r="X49" s="591"/>
      <c r="Y49" s="591"/>
      <c r="Z49" s="591"/>
    </row>
    <row r="50" spans="1:26" ht="20.25" customHeight="1" x14ac:dyDescent="0.75">
      <c r="A50" s="510" t="s">
        <v>254</v>
      </c>
      <c r="B50" s="590" t="s">
        <v>255</v>
      </c>
      <c r="C50" s="579">
        <v>136</v>
      </c>
      <c r="D50" s="580" t="s">
        <v>133</v>
      </c>
      <c r="E50" s="572"/>
      <c r="F50" s="578"/>
      <c r="G50" s="579"/>
      <c r="H50" s="578"/>
      <c r="I50" s="579">
        <f>H50+F50</f>
        <v>0</v>
      </c>
      <c r="J50" s="572"/>
      <c r="K50" s="505"/>
      <c r="L50" s="591"/>
      <c r="M50" s="591"/>
      <c r="N50" s="591"/>
      <c r="O50" s="591"/>
      <c r="P50" s="591"/>
      <c r="Q50" s="591"/>
      <c r="R50" s="591"/>
      <c r="S50" s="591"/>
      <c r="T50" s="591"/>
      <c r="U50" s="591"/>
      <c r="V50" s="591"/>
      <c r="W50" s="591"/>
      <c r="X50" s="591"/>
      <c r="Y50" s="591"/>
      <c r="Z50" s="591"/>
    </row>
    <row r="51" spans="1:26" ht="20.25" customHeight="1" x14ac:dyDescent="0.75">
      <c r="A51" s="510" t="s">
        <v>256</v>
      </c>
      <c r="B51" s="590" t="s">
        <v>257</v>
      </c>
      <c r="C51" s="498">
        <v>63</v>
      </c>
      <c r="D51" s="499" t="s">
        <v>148</v>
      </c>
      <c r="E51" s="592"/>
      <c r="F51" s="593"/>
      <c r="G51" s="503"/>
      <c r="H51" s="593"/>
      <c r="I51" s="592">
        <f t="shared" ref="I51:I53" si="18">+F51+H51</f>
        <v>0</v>
      </c>
      <c r="J51" s="572"/>
      <c r="K51" s="505"/>
      <c r="L51" s="591"/>
      <c r="M51" s="591"/>
      <c r="N51" s="591"/>
      <c r="O51" s="591"/>
      <c r="P51" s="591"/>
      <c r="Q51" s="591"/>
      <c r="R51" s="591"/>
      <c r="S51" s="591"/>
      <c r="T51" s="591"/>
      <c r="U51" s="591"/>
      <c r="V51" s="591"/>
      <c r="W51" s="591"/>
      <c r="X51" s="591"/>
      <c r="Y51" s="591"/>
      <c r="Z51" s="591"/>
    </row>
    <row r="52" spans="1:26" ht="20.25" customHeight="1" x14ac:dyDescent="0.75">
      <c r="A52" s="510" t="s">
        <v>258</v>
      </c>
      <c r="B52" s="590" t="s">
        <v>259</v>
      </c>
      <c r="C52" s="579">
        <v>103</v>
      </c>
      <c r="D52" s="580" t="s">
        <v>133</v>
      </c>
      <c r="E52" s="572"/>
      <c r="F52" s="593"/>
      <c r="G52" s="503"/>
      <c r="H52" s="593"/>
      <c r="I52" s="592">
        <f t="shared" si="18"/>
        <v>0</v>
      </c>
      <c r="J52" s="572"/>
      <c r="K52" s="505"/>
      <c r="L52" s="594"/>
      <c r="M52" s="594"/>
      <c r="N52" s="594"/>
      <c r="O52" s="594"/>
      <c r="P52" s="594"/>
      <c r="Q52" s="594"/>
      <c r="R52" s="594"/>
      <c r="S52" s="594"/>
      <c r="T52" s="594"/>
      <c r="U52" s="594"/>
      <c r="V52" s="594"/>
      <c r="W52" s="594"/>
      <c r="X52" s="594"/>
      <c r="Y52" s="594"/>
      <c r="Z52" s="594"/>
    </row>
    <row r="53" spans="1:26" ht="20.25" customHeight="1" x14ac:dyDescent="0.75">
      <c r="A53" s="510"/>
      <c r="B53" s="590" t="s">
        <v>260</v>
      </c>
      <c r="C53" s="579">
        <v>103</v>
      </c>
      <c r="D53" s="580" t="s">
        <v>133</v>
      </c>
      <c r="E53" s="572"/>
      <c r="F53" s="593"/>
      <c r="G53" s="503"/>
      <c r="H53" s="593"/>
      <c r="I53" s="592">
        <f t="shared" si="18"/>
        <v>0</v>
      </c>
      <c r="J53" s="572"/>
      <c r="K53" s="505"/>
      <c r="L53" s="595"/>
      <c r="M53" s="595"/>
      <c r="N53" s="595"/>
      <c r="O53" s="595"/>
      <c r="P53" s="595"/>
      <c r="Q53" s="595"/>
      <c r="R53" s="595"/>
      <c r="S53" s="595"/>
      <c r="T53" s="595"/>
      <c r="U53" s="595"/>
      <c r="V53" s="595"/>
      <c r="W53" s="595"/>
      <c r="X53" s="595"/>
      <c r="Y53" s="595"/>
      <c r="Z53" s="595"/>
    </row>
    <row r="54" spans="1:26" ht="20.25" customHeight="1" x14ac:dyDescent="0.75">
      <c r="A54" s="510" t="s">
        <v>261</v>
      </c>
      <c r="B54" s="590" t="s">
        <v>262</v>
      </c>
      <c r="C54" s="579">
        <v>19</v>
      </c>
      <c r="D54" s="580" t="s">
        <v>133</v>
      </c>
      <c r="E54" s="572"/>
      <c r="F54" s="578"/>
      <c r="G54" s="579"/>
      <c r="H54" s="578"/>
      <c r="I54" s="579">
        <f>H54+F54</f>
        <v>0</v>
      </c>
      <c r="J54" s="574"/>
      <c r="K54" s="505"/>
      <c r="L54" s="595"/>
      <c r="M54" s="595"/>
      <c r="N54" s="595"/>
      <c r="O54" s="595"/>
      <c r="P54" s="595"/>
      <c r="Q54" s="595"/>
      <c r="R54" s="595"/>
      <c r="S54" s="595"/>
      <c r="T54" s="595"/>
      <c r="U54" s="595"/>
      <c r="V54" s="595"/>
      <c r="W54" s="595"/>
      <c r="X54" s="595"/>
      <c r="Y54" s="595"/>
      <c r="Z54" s="595"/>
    </row>
    <row r="55" spans="1:26" ht="20.25" customHeight="1" x14ac:dyDescent="0.75">
      <c r="A55" s="510"/>
      <c r="B55" s="590"/>
      <c r="C55" s="498"/>
      <c r="D55" s="499"/>
      <c r="E55" s="592"/>
      <c r="F55" s="593"/>
      <c r="G55" s="503"/>
      <c r="H55" s="593"/>
      <c r="I55" s="592"/>
      <c r="J55" s="572"/>
      <c r="K55" s="50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</row>
    <row r="56" spans="1:26" ht="20.25" customHeight="1" x14ac:dyDescent="0.75">
      <c r="A56" s="515"/>
      <c r="B56" s="586" t="s">
        <v>263</v>
      </c>
      <c r="C56" s="568"/>
      <c r="D56" s="569"/>
      <c r="E56" s="570"/>
      <c r="F56" s="571"/>
      <c r="G56" s="568"/>
      <c r="H56" s="571"/>
      <c r="I56" s="568">
        <f t="shared" ref="H56:I56" si="19">SUM(I47:I55)</f>
        <v>0</v>
      </c>
      <c r="J56" s="572"/>
      <c r="K56" s="505">
        <f>F56+H56</f>
        <v>0</v>
      </c>
      <c r="L56" s="595"/>
      <c r="M56" s="595"/>
      <c r="N56" s="595"/>
      <c r="O56" s="595"/>
      <c r="P56" s="595"/>
      <c r="Q56" s="595"/>
      <c r="R56" s="595"/>
      <c r="S56" s="595"/>
      <c r="T56" s="595"/>
      <c r="U56" s="595"/>
      <c r="V56" s="595"/>
      <c r="W56" s="595"/>
      <c r="X56" s="595"/>
      <c r="Y56" s="595"/>
      <c r="Z56" s="595"/>
    </row>
    <row r="57" spans="1:26" ht="20.25" customHeight="1" x14ac:dyDescent="0.75">
      <c r="A57" s="518"/>
      <c r="B57" s="596"/>
      <c r="C57" s="568"/>
      <c r="D57" s="569"/>
      <c r="E57" s="570"/>
      <c r="F57" s="571"/>
      <c r="G57" s="568"/>
      <c r="H57" s="571"/>
      <c r="I57" s="568"/>
      <c r="J57" s="572"/>
      <c r="K57" s="505"/>
      <c r="L57" s="595"/>
      <c r="M57" s="595"/>
      <c r="N57" s="595"/>
      <c r="O57" s="595"/>
      <c r="P57" s="595"/>
      <c r="Q57" s="595"/>
      <c r="R57" s="595"/>
      <c r="S57" s="595"/>
      <c r="T57" s="595"/>
      <c r="U57" s="595"/>
      <c r="V57" s="595"/>
      <c r="W57" s="595"/>
      <c r="X57" s="595"/>
      <c r="Y57" s="595"/>
      <c r="Z57" s="595"/>
    </row>
    <row r="58" spans="1:26" ht="20.25" customHeight="1" x14ac:dyDescent="0.75">
      <c r="A58" s="496">
        <v>2.4</v>
      </c>
      <c r="B58" s="522" t="s">
        <v>214</v>
      </c>
      <c r="C58" s="568"/>
      <c r="D58" s="569"/>
      <c r="E58" s="570"/>
      <c r="F58" s="571"/>
      <c r="G58" s="568"/>
      <c r="H58" s="571"/>
      <c r="I58" s="568"/>
      <c r="J58" s="572"/>
      <c r="K58" s="554"/>
      <c r="L58" s="595"/>
      <c r="M58" s="595"/>
      <c r="N58" s="595"/>
      <c r="O58" s="595"/>
      <c r="P58" s="595"/>
      <c r="Q58" s="595"/>
      <c r="R58" s="595"/>
      <c r="S58" s="595"/>
      <c r="T58" s="595"/>
      <c r="U58" s="595"/>
      <c r="V58" s="595"/>
      <c r="W58" s="595"/>
      <c r="X58" s="595"/>
      <c r="Y58" s="595"/>
      <c r="Z58" s="595"/>
    </row>
    <row r="59" spans="1:26" ht="20.25" customHeight="1" x14ac:dyDescent="0.75">
      <c r="A59" s="496" t="s">
        <v>264</v>
      </c>
      <c r="B59" s="584" t="s">
        <v>265</v>
      </c>
      <c r="C59" s="579">
        <v>42</v>
      </c>
      <c r="D59" s="580" t="s">
        <v>133</v>
      </c>
      <c r="E59" s="572"/>
      <c r="F59" s="578"/>
      <c r="G59" s="579"/>
      <c r="H59" s="578"/>
      <c r="I59" s="579">
        <f t="shared" ref="I59:I66" si="20">H59+F59</f>
        <v>0</v>
      </c>
      <c r="J59" s="572"/>
      <c r="L59" s="595"/>
      <c r="M59" s="595"/>
      <c r="N59" s="595"/>
      <c r="O59" s="595"/>
      <c r="P59" s="595"/>
      <c r="Q59" s="595"/>
      <c r="R59" s="595"/>
      <c r="S59" s="595"/>
      <c r="T59" s="595"/>
      <c r="U59" s="595"/>
      <c r="V59" s="595"/>
      <c r="W59" s="595"/>
      <c r="X59" s="595"/>
      <c r="Y59" s="595"/>
      <c r="Z59" s="595"/>
    </row>
    <row r="60" spans="1:26" ht="20.25" customHeight="1" thickBot="1" x14ac:dyDescent="0.8">
      <c r="A60" s="496" t="s">
        <v>266</v>
      </c>
      <c r="B60" s="584" t="s">
        <v>267</v>
      </c>
      <c r="C60" s="579">
        <v>20</v>
      </c>
      <c r="D60" s="580" t="s">
        <v>133</v>
      </c>
      <c r="E60" s="572"/>
      <c r="F60" s="576"/>
      <c r="G60" s="577"/>
      <c r="H60" s="578"/>
      <c r="I60" s="579">
        <f t="shared" si="20"/>
        <v>0</v>
      </c>
      <c r="J60" s="572"/>
      <c r="L60" s="595"/>
      <c r="M60" s="595"/>
      <c r="N60" s="595"/>
      <c r="O60" s="595"/>
      <c r="P60" s="595"/>
      <c r="Q60" s="595"/>
      <c r="R60" s="595"/>
      <c r="S60" s="595"/>
      <c r="T60" s="595"/>
      <c r="U60" s="595"/>
      <c r="V60" s="595"/>
      <c r="W60" s="595"/>
      <c r="X60" s="595"/>
      <c r="Y60" s="595"/>
      <c r="Z60" s="595"/>
    </row>
    <row r="61" spans="1:26" ht="20.25" customHeight="1" thickBot="1" x14ac:dyDescent="0.8">
      <c r="A61" s="496" t="s">
        <v>268</v>
      </c>
      <c r="B61" s="584" t="s">
        <v>269</v>
      </c>
      <c r="C61" s="579">
        <v>72</v>
      </c>
      <c r="D61" s="580" t="s">
        <v>133</v>
      </c>
      <c r="E61" s="572"/>
      <c r="F61" s="576"/>
      <c r="G61" s="581"/>
      <c r="H61" s="578"/>
      <c r="I61" s="579">
        <f t="shared" si="20"/>
        <v>0</v>
      </c>
      <c r="J61" s="572"/>
      <c r="L61" s="595"/>
      <c r="M61" s="595"/>
      <c r="N61" s="595"/>
      <c r="O61" s="595"/>
      <c r="P61" s="595"/>
      <c r="Q61" s="595"/>
      <c r="R61" s="595"/>
      <c r="S61" s="595"/>
      <c r="T61" s="595"/>
      <c r="U61" s="595"/>
      <c r="V61" s="595"/>
      <c r="W61" s="595"/>
      <c r="X61" s="595"/>
      <c r="Y61" s="595"/>
      <c r="Z61" s="595"/>
    </row>
    <row r="62" spans="1:26" ht="20.25" customHeight="1" thickBot="1" x14ac:dyDescent="0.8">
      <c r="A62" s="510" t="s">
        <v>270</v>
      </c>
      <c r="B62" s="584" t="s">
        <v>271</v>
      </c>
      <c r="C62" s="579">
        <v>56</v>
      </c>
      <c r="D62" s="580" t="s">
        <v>133</v>
      </c>
      <c r="E62" s="572"/>
      <c r="F62" s="576"/>
      <c r="G62" s="581"/>
      <c r="H62" s="578"/>
      <c r="I62" s="579">
        <f t="shared" si="20"/>
        <v>0</v>
      </c>
      <c r="J62" s="572"/>
      <c r="L62" s="595"/>
      <c r="M62" s="595"/>
      <c r="N62" s="595"/>
      <c r="O62" s="595"/>
      <c r="P62" s="595"/>
      <c r="Q62" s="595"/>
      <c r="R62" s="595"/>
      <c r="S62" s="595"/>
      <c r="T62" s="595"/>
      <c r="U62" s="595"/>
      <c r="V62" s="595"/>
      <c r="W62" s="595"/>
      <c r="X62" s="595"/>
      <c r="Y62" s="595"/>
      <c r="Z62" s="595"/>
    </row>
    <row r="63" spans="1:26" ht="20.25" customHeight="1" thickBot="1" x14ac:dyDescent="0.8">
      <c r="A63" s="510" t="s">
        <v>272</v>
      </c>
      <c r="B63" s="584" t="s">
        <v>273</v>
      </c>
      <c r="C63" s="579">
        <v>14</v>
      </c>
      <c r="D63" s="580" t="s">
        <v>133</v>
      </c>
      <c r="E63" s="572"/>
      <c r="F63" s="576"/>
      <c r="G63" s="581"/>
      <c r="H63" s="578"/>
      <c r="I63" s="579">
        <f t="shared" si="20"/>
        <v>0</v>
      </c>
      <c r="J63" s="572"/>
      <c r="L63" s="595"/>
      <c r="M63" s="595"/>
      <c r="N63" s="595"/>
      <c r="O63" s="595"/>
      <c r="P63" s="595"/>
      <c r="Q63" s="595"/>
      <c r="R63" s="595"/>
      <c r="S63" s="595"/>
      <c r="T63" s="595"/>
      <c r="U63" s="595"/>
      <c r="V63" s="595"/>
      <c r="W63" s="595"/>
      <c r="X63" s="595"/>
      <c r="Y63" s="595"/>
      <c r="Z63" s="595"/>
    </row>
    <row r="64" spans="1:26" ht="20.25" customHeight="1" thickBot="1" x14ac:dyDescent="0.8">
      <c r="A64" s="510" t="s">
        <v>274</v>
      </c>
      <c r="B64" s="584" t="s">
        <v>275</v>
      </c>
      <c r="C64" s="579">
        <v>5</v>
      </c>
      <c r="D64" s="580" t="s">
        <v>133</v>
      </c>
      <c r="E64" s="572"/>
      <c r="F64" s="576"/>
      <c r="G64" s="581"/>
      <c r="H64" s="578"/>
      <c r="I64" s="579">
        <f t="shared" si="20"/>
        <v>0</v>
      </c>
      <c r="J64" s="572"/>
      <c r="L64" s="595"/>
      <c r="M64" s="595"/>
      <c r="N64" s="595"/>
      <c r="O64" s="595"/>
      <c r="P64" s="595"/>
      <c r="Q64" s="595"/>
      <c r="R64" s="595"/>
      <c r="S64" s="595"/>
      <c r="T64" s="595"/>
      <c r="U64" s="595"/>
      <c r="V64" s="595"/>
      <c r="W64" s="595"/>
      <c r="X64" s="595"/>
      <c r="Y64" s="595"/>
      <c r="Z64" s="595"/>
    </row>
    <row r="65" spans="1:26" ht="20.25" customHeight="1" thickBot="1" x14ac:dyDescent="0.8">
      <c r="A65" s="510" t="s">
        <v>276</v>
      </c>
      <c r="B65" s="584" t="s">
        <v>277</v>
      </c>
      <c r="C65" s="579">
        <v>35</v>
      </c>
      <c r="D65" s="580" t="s">
        <v>133</v>
      </c>
      <c r="E65" s="572"/>
      <c r="F65" s="576"/>
      <c r="G65" s="581"/>
      <c r="H65" s="578"/>
      <c r="I65" s="579">
        <f t="shared" si="20"/>
        <v>0</v>
      </c>
      <c r="J65" s="572"/>
      <c r="L65" s="595"/>
      <c r="M65" s="595"/>
      <c r="N65" s="595"/>
      <c r="O65" s="595"/>
      <c r="P65" s="595"/>
      <c r="Q65" s="595"/>
      <c r="R65" s="595"/>
      <c r="S65" s="595"/>
      <c r="T65" s="595"/>
      <c r="U65" s="595"/>
      <c r="V65" s="595"/>
      <c r="W65" s="595"/>
      <c r="X65" s="595"/>
      <c r="Y65" s="595"/>
      <c r="Z65" s="595"/>
    </row>
    <row r="66" spans="1:26" ht="20.25" customHeight="1" x14ac:dyDescent="0.75">
      <c r="A66" s="510" t="s">
        <v>278</v>
      </c>
      <c r="B66" s="584" t="s">
        <v>279</v>
      </c>
      <c r="C66" s="579">
        <v>107</v>
      </c>
      <c r="D66" s="580" t="s">
        <v>133</v>
      </c>
      <c r="E66" s="572"/>
      <c r="F66" s="576"/>
      <c r="G66" s="581"/>
      <c r="H66" s="578"/>
      <c r="I66" s="579">
        <f t="shared" si="20"/>
        <v>0</v>
      </c>
      <c r="J66" s="572"/>
      <c r="L66" s="595"/>
      <c r="M66" s="595"/>
      <c r="N66" s="595"/>
      <c r="O66" s="595"/>
      <c r="P66" s="595"/>
      <c r="Q66" s="595"/>
      <c r="R66" s="595"/>
      <c r="S66" s="595"/>
      <c r="T66" s="595"/>
      <c r="U66" s="595"/>
      <c r="V66" s="595"/>
      <c r="W66" s="595"/>
      <c r="X66" s="595"/>
      <c r="Y66" s="595"/>
      <c r="Z66" s="595"/>
    </row>
    <row r="67" spans="1:26" ht="20.25" customHeight="1" x14ac:dyDescent="0.75">
      <c r="A67" s="510"/>
      <c r="B67" s="584"/>
      <c r="C67" s="579"/>
      <c r="D67" s="580"/>
      <c r="E67" s="572"/>
      <c r="F67" s="578"/>
      <c r="G67" s="579"/>
      <c r="H67" s="578"/>
      <c r="I67" s="579"/>
      <c r="J67" s="597"/>
      <c r="L67" s="595"/>
      <c r="M67" s="595"/>
      <c r="N67" s="595"/>
      <c r="O67" s="595"/>
      <c r="P67" s="595"/>
      <c r="Q67" s="595"/>
      <c r="R67" s="595"/>
      <c r="S67" s="595"/>
      <c r="T67" s="595"/>
      <c r="U67" s="595"/>
      <c r="V67" s="595"/>
      <c r="W67" s="595"/>
      <c r="X67" s="595"/>
      <c r="Y67" s="595"/>
      <c r="Z67" s="595"/>
    </row>
    <row r="68" spans="1:26" ht="20.25" customHeight="1" x14ac:dyDescent="0.75">
      <c r="A68" s="515"/>
      <c r="B68" s="596" t="s">
        <v>280</v>
      </c>
      <c r="C68" s="568"/>
      <c r="D68" s="569"/>
      <c r="E68" s="570"/>
      <c r="F68" s="571"/>
      <c r="G68" s="568"/>
      <c r="H68" s="571"/>
      <c r="I68" s="568">
        <f t="shared" ref="H68:I68" si="21">SUM(I58:I67)</f>
        <v>0</v>
      </c>
      <c r="J68" s="597"/>
      <c r="K68" s="505">
        <f>F68+H68</f>
        <v>0</v>
      </c>
      <c r="L68" s="595"/>
      <c r="M68" s="595"/>
      <c r="N68" s="595"/>
      <c r="O68" s="595"/>
      <c r="P68" s="595"/>
      <c r="Q68" s="595"/>
      <c r="R68" s="595"/>
      <c r="S68" s="595"/>
      <c r="T68" s="595"/>
      <c r="U68" s="595"/>
      <c r="V68" s="595"/>
      <c r="W68" s="595"/>
      <c r="X68" s="595"/>
      <c r="Y68" s="595"/>
      <c r="Z68" s="595"/>
    </row>
    <row r="69" spans="1:26" ht="20.25" customHeight="1" x14ac:dyDescent="0.75">
      <c r="A69" s="515"/>
      <c r="B69" s="596"/>
      <c r="C69" s="568"/>
      <c r="D69" s="569"/>
      <c r="E69" s="570"/>
      <c r="F69" s="571"/>
      <c r="G69" s="568"/>
      <c r="H69" s="571"/>
      <c r="I69" s="568"/>
      <c r="J69" s="597"/>
      <c r="K69" s="505"/>
      <c r="L69" s="595"/>
      <c r="M69" s="595"/>
      <c r="N69" s="595"/>
      <c r="O69" s="595"/>
      <c r="P69" s="595"/>
      <c r="Q69" s="595"/>
      <c r="R69" s="595"/>
      <c r="S69" s="595"/>
      <c r="T69" s="595"/>
      <c r="U69" s="595"/>
      <c r="V69" s="595"/>
      <c r="W69" s="595"/>
      <c r="X69" s="595"/>
      <c r="Y69" s="595"/>
      <c r="Z69" s="595"/>
    </row>
    <row r="70" spans="1:26" ht="20.25" customHeight="1" x14ac:dyDescent="0.75">
      <c r="A70" s="510">
        <v>2.5</v>
      </c>
      <c r="B70" s="522" t="s">
        <v>215</v>
      </c>
      <c r="C70" s="568"/>
      <c r="D70" s="569"/>
      <c r="E70" s="570"/>
      <c r="F70" s="571"/>
      <c r="G70" s="568"/>
      <c r="H70" s="571"/>
      <c r="I70" s="568"/>
      <c r="J70" s="597"/>
      <c r="L70" s="595"/>
      <c r="M70" s="595"/>
      <c r="N70" s="595"/>
      <c r="O70" s="595"/>
      <c r="P70" s="595"/>
      <c r="Q70" s="595"/>
      <c r="R70" s="595"/>
      <c r="S70" s="595"/>
      <c r="T70" s="595"/>
      <c r="U70" s="595"/>
      <c r="V70" s="595"/>
      <c r="W70" s="595"/>
      <c r="X70" s="595"/>
      <c r="Y70" s="595"/>
      <c r="Z70" s="595"/>
    </row>
    <row r="71" spans="1:26" ht="20.25" customHeight="1" x14ac:dyDescent="0.75">
      <c r="A71" s="496" t="s">
        <v>281</v>
      </c>
      <c r="B71" s="598" t="s">
        <v>282</v>
      </c>
      <c r="C71" s="579">
        <v>243</v>
      </c>
      <c r="D71" s="580" t="s">
        <v>133</v>
      </c>
      <c r="E71" s="572"/>
      <c r="F71" s="578"/>
      <c r="G71" s="579"/>
      <c r="H71" s="578"/>
      <c r="I71" s="579">
        <f t="shared" ref="I71:I77" si="22">H71+F71</f>
        <v>0</v>
      </c>
      <c r="J71" s="597"/>
    </row>
    <row r="72" spans="1:26" ht="20.25" customHeight="1" x14ac:dyDescent="0.75">
      <c r="A72" s="496" t="s">
        <v>283</v>
      </c>
      <c r="B72" s="598" t="s">
        <v>284</v>
      </c>
      <c r="C72" s="579">
        <v>240</v>
      </c>
      <c r="D72" s="580" t="s">
        <v>133</v>
      </c>
      <c r="E72" s="572"/>
      <c r="F72" s="578"/>
      <c r="G72" s="579"/>
      <c r="H72" s="578"/>
      <c r="I72" s="579">
        <f t="shared" si="22"/>
        <v>0</v>
      </c>
      <c r="J72" s="597"/>
    </row>
    <row r="73" spans="1:26" ht="20.25" customHeight="1" x14ac:dyDescent="0.75">
      <c r="A73" s="496" t="s">
        <v>285</v>
      </c>
      <c r="B73" s="598" t="s">
        <v>286</v>
      </c>
      <c r="C73" s="579">
        <v>49</v>
      </c>
      <c r="D73" s="580" t="s">
        <v>133</v>
      </c>
      <c r="E73" s="572"/>
      <c r="F73" s="578"/>
      <c r="G73" s="579"/>
      <c r="H73" s="578"/>
      <c r="I73" s="579">
        <f t="shared" si="22"/>
        <v>0</v>
      </c>
      <c r="J73" s="597"/>
    </row>
    <row r="74" spans="1:26" ht="20.25" customHeight="1" x14ac:dyDescent="0.75">
      <c r="A74" s="496" t="s">
        <v>287</v>
      </c>
      <c r="B74" s="598" t="s">
        <v>288</v>
      </c>
      <c r="C74" s="579">
        <v>23</v>
      </c>
      <c r="D74" s="580" t="s">
        <v>133</v>
      </c>
      <c r="E74" s="572"/>
      <c r="F74" s="578"/>
      <c r="G74" s="579"/>
      <c r="H74" s="578"/>
      <c r="I74" s="579">
        <f t="shared" si="22"/>
        <v>0</v>
      </c>
      <c r="J74" s="597"/>
    </row>
    <row r="75" spans="1:26" ht="20.25" customHeight="1" x14ac:dyDescent="0.75">
      <c r="A75" s="496" t="s">
        <v>289</v>
      </c>
      <c r="B75" s="598" t="s">
        <v>290</v>
      </c>
      <c r="C75" s="579">
        <v>46</v>
      </c>
      <c r="D75" s="580" t="s">
        <v>133</v>
      </c>
      <c r="E75" s="572"/>
      <c r="F75" s="578"/>
      <c r="G75" s="579"/>
      <c r="H75" s="578"/>
      <c r="I75" s="579">
        <f t="shared" si="22"/>
        <v>0</v>
      </c>
      <c r="J75" s="597"/>
    </row>
    <row r="76" spans="1:26" ht="20.25" customHeight="1" x14ac:dyDescent="0.75">
      <c r="A76" s="496" t="s">
        <v>291</v>
      </c>
      <c r="B76" s="598" t="s">
        <v>292</v>
      </c>
      <c r="C76" s="579">
        <v>12</v>
      </c>
      <c r="D76" s="580" t="s">
        <v>133</v>
      </c>
      <c r="E76" s="572"/>
      <c r="F76" s="578"/>
      <c r="G76" s="579"/>
      <c r="H76" s="578"/>
      <c r="I76" s="579">
        <f t="shared" si="22"/>
        <v>0</v>
      </c>
      <c r="J76" s="597"/>
    </row>
    <row r="77" spans="1:26" ht="20.25" customHeight="1" x14ac:dyDescent="0.75">
      <c r="A77" s="496" t="s">
        <v>293</v>
      </c>
      <c r="B77" s="584" t="s">
        <v>294</v>
      </c>
      <c r="C77" s="579">
        <v>57</v>
      </c>
      <c r="D77" s="580" t="s">
        <v>148</v>
      </c>
      <c r="E77" s="572"/>
      <c r="F77" s="578"/>
      <c r="G77" s="579"/>
      <c r="H77" s="578"/>
      <c r="I77" s="579">
        <f t="shared" si="22"/>
        <v>0</v>
      </c>
      <c r="J77" s="597"/>
    </row>
    <row r="78" spans="1:26" ht="20.25" customHeight="1" x14ac:dyDescent="0.75">
      <c r="A78" s="496"/>
      <c r="B78" s="584"/>
      <c r="C78" s="579"/>
      <c r="D78" s="580"/>
      <c r="E78" s="572"/>
      <c r="F78" s="578"/>
      <c r="G78" s="579"/>
      <c r="H78" s="578"/>
      <c r="I78" s="579"/>
      <c r="J78" s="597"/>
    </row>
    <row r="79" spans="1:26" ht="20.25" customHeight="1" x14ac:dyDescent="0.75">
      <c r="A79" s="518"/>
      <c r="B79" s="596" t="s">
        <v>295</v>
      </c>
      <c r="C79" s="568">
        <v>0</v>
      </c>
      <c r="D79" s="569"/>
      <c r="E79" s="570"/>
      <c r="F79" s="571"/>
      <c r="G79" s="568"/>
      <c r="H79" s="571"/>
      <c r="I79" s="568">
        <f t="shared" ref="H79:I79" si="23">SUM(I70:I78)</f>
        <v>0</v>
      </c>
      <c r="J79" s="597"/>
      <c r="K79" s="505">
        <f>F79+H79</f>
        <v>0</v>
      </c>
    </row>
    <row r="80" spans="1:26" ht="20.25" customHeight="1" x14ac:dyDescent="0.75">
      <c r="A80" s="518"/>
      <c r="B80" s="596"/>
      <c r="C80" s="568"/>
      <c r="D80" s="569"/>
      <c r="E80" s="570"/>
      <c r="F80" s="571"/>
      <c r="G80" s="568"/>
      <c r="H80" s="571"/>
      <c r="I80" s="568"/>
      <c r="J80" s="597"/>
      <c r="K80" s="505"/>
    </row>
    <row r="81" spans="1:10" ht="20.25" customHeight="1" x14ac:dyDescent="0.75">
      <c r="A81" s="496">
        <v>2.6</v>
      </c>
      <c r="B81" s="522" t="s">
        <v>216</v>
      </c>
      <c r="C81" s="568"/>
      <c r="D81" s="569"/>
      <c r="E81" s="570"/>
      <c r="F81" s="571"/>
      <c r="G81" s="568"/>
      <c r="H81" s="571"/>
      <c r="I81" s="568"/>
      <c r="J81" s="597"/>
    </row>
    <row r="82" spans="1:10" ht="20.25" customHeight="1" x14ac:dyDescent="0.75">
      <c r="A82" s="496"/>
      <c r="B82" s="584" t="s">
        <v>296</v>
      </c>
      <c r="C82" s="579">
        <v>1</v>
      </c>
      <c r="D82" s="580" t="s">
        <v>146</v>
      </c>
      <c r="E82" s="572"/>
      <c r="F82" s="578"/>
      <c r="G82" s="579"/>
      <c r="H82" s="578"/>
      <c r="I82" s="579">
        <f t="shared" ref="I82:I86" si="24">H82+F82</f>
        <v>0</v>
      </c>
      <c r="J82" s="597"/>
    </row>
    <row r="83" spans="1:10" ht="20.25" customHeight="1" x14ac:dyDescent="0.75">
      <c r="A83" s="496"/>
      <c r="B83" s="584" t="s">
        <v>297</v>
      </c>
      <c r="C83" s="579">
        <v>1</v>
      </c>
      <c r="D83" s="580" t="s">
        <v>146</v>
      </c>
      <c r="E83" s="572"/>
      <c r="F83" s="578"/>
      <c r="G83" s="579"/>
      <c r="H83" s="578"/>
      <c r="I83" s="579">
        <f t="shared" si="24"/>
        <v>0</v>
      </c>
      <c r="J83" s="597"/>
    </row>
    <row r="84" spans="1:10" ht="20.25" customHeight="1" x14ac:dyDescent="0.75">
      <c r="A84" s="496"/>
      <c r="B84" s="584" t="s">
        <v>298</v>
      </c>
      <c r="C84" s="579">
        <v>2</v>
      </c>
      <c r="D84" s="580" t="s">
        <v>146</v>
      </c>
      <c r="E84" s="572"/>
      <c r="F84" s="578"/>
      <c r="G84" s="579"/>
      <c r="H84" s="578"/>
      <c r="I84" s="579">
        <f t="shared" si="24"/>
        <v>0</v>
      </c>
      <c r="J84" s="597"/>
    </row>
    <row r="85" spans="1:10" ht="20.25" customHeight="1" x14ac:dyDescent="0.75">
      <c r="A85" s="496"/>
      <c r="B85" s="584" t="s">
        <v>299</v>
      </c>
      <c r="C85" s="579">
        <v>3</v>
      </c>
      <c r="D85" s="580" t="s">
        <v>146</v>
      </c>
      <c r="E85" s="572"/>
      <c r="F85" s="578"/>
      <c r="G85" s="579"/>
      <c r="H85" s="578"/>
      <c r="I85" s="579">
        <f t="shared" si="24"/>
        <v>0</v>
      </c>
      <c r="J85" s="597"/>
    </row>
    <row r="86" spans="1:10" ht="20.25" customHeight="1" x14ac:dyDescent="0.75">
      <c r="A86" s="496"/>
      <c r="B86" s="584" t="s">
        <v>300</v>
      </c>
      <c r="C86" s="579">
        <v>1</v>
      </c>
      <c r="D86" s="580" t="s">
        <v>146</v>
      </c>
      <c r="E86" s="572"/>
      <c r="F86" s="578"/>
      <c r="G86" s="579"/>
      <c r="H86" s="578"/>
      <c r="I86" s="579">
        <f t="shared" si="24"/>
        <v>0</v>
      </c>
      <c r="J86" s="597"/>
    </row>
    <row r="87" spans="1:10" ht="20.25" customHeight="1" x14ac:dyDescent="0.75">
      <c r="A87" s="496"/>
      <c r="B87" s="584" t="s">
        <v>301</v>
      </c>
      <c r="C87" s="579"/>
      <c r="D87" s="580"/>
      <c r="E87" s="572"/>
      <c r="F87" s="578"/>
      <c r="G87" s="579"/>
      <c r="H87" s="578"/>
      <c r="I87" s="579"/>
      <c r="J87" s="597"/>
    </row>
    <row r="88" spans="1:10" ht="20.25" customHeight="1" x14ac:dyDescent="0.75">
      <c r="A88" s="496"/>
      <c r="B88" s="584" t="s">
        <v>297</v>
      </c>
      <c r="C88" s="579">
        <v>1</v>
      </c>
      <c r="D88" s="580" t="s">
        <v>146</v>
      </c>
      <c r="E88" s="572"/>
      <c r="F88" s="578"/>
      <c r="G88" s="579"/>
      <c r="H88" s="578"/>
      <c r="I88" s="579">
        <f t="shared" ref="I88:I93" si="25">H88+F88</f>
        <v>0</v>
      </c>
      <c r="J88" s="597"/>
    </row>
    <row r="89" spans="1:10" ht="20.25" customHeight="1" x14ac:dyDescent="0.75">
      <c r="A89" s="496"/>
      <c r="B89" s="584" t="s">
        <v>302</v>
      </c>
      <c r="C89" s="579">
        <v>2</v>
      </c>
      <c r="D89" s="580" t="s">
        <v>146</v>
      </c>
      <c r="E89" s="572"/>
      <c r="F89" s="578"/>
      <c r="G89" s="579"/>
      <c r="H89" s="578"/>
      <c r="I89" s="579">
        <f t="shared" si="25"/>
        <v>0</v>
      </c>
      <c r="J89" s="597"/>
    </row>
    <row r="90" spans="1:10" ht="20.25" customHeight="1" x14ac:dyDescent="0.75">
      <c r="A90" s="496"/>
      <c r="B90" s="584" t="s">
        <v>297</v>
      </c>
      <c r="C90" s="579">
        <v>2</v>
      </c>
      <c r="D90" s="580" t="s">
        <v>146</v>
      </c>
      <c r="E90" s="572"/>
      <c r="F90" s="578"/>
      <c r="G90" s="579"/>
      <c r="H90" s="578"/>
      <c r="I90" s="579">
        <f t="shared" si="25"/>
        <v>0</v>
      </c>
      <c r="J90" s="597"/>
    </row>
    <row r="91" spans="1:10" ht="20.25" customHeight="1" x14ac:dyDescent="0.75">
      <c r="A91" s="496"/>
      <c r="B91" s="584" t="s">
        <v>303</v>
      </c>
      <c r="C91" s="579">
        <v>1</v>
      </c>
      <c r="D91" s="580" t="s">
        <v>146</v>
      </c>
      <c r="E91" s="572"/>
      <c r="F91" s="578"/>
      <c r="G91" s="579"/>
      <c r="H91" s="578"/>
      <c r="I91" s="579">
        <f t="shared" si="25"/>
        <v>0</v>
      </c>
      <c r="J91" s="597"/>
    </row>
    <row r="92" spans="1:10" ht="20.25" customHeight="1" x14ac:dyDescent="0.75">
      <c r="A92" s="496"/>
      <c r="B92" s="584" t="s">
        <v>297</v>
      </c>
      <c r="C92" s="579">
        <v>1</v>
      </c>
      <c r="D92" s="580" t="s">
        <v>146</v>
      </c>
      <c r="E92" s="572"/>
      <c r="F92" s="578"/>
      <c r="G92" s="579"/>
      <c r="H92" s="578"/>
      <c r="I92" s="579">
        <f t="shared" si="25"/>
        <v>0</v>
      </c>
      <c r="J92" s="597"/>
    </row>
    <row r="93" spans="1:10" ht="20.25" customHeight="1" x14ac:dyDescent="0.75">
      <c r="A93" s="496"/>
      <c r="B93" s="584" t="s">
        <v>304</v>
      </c>
      <c r="C93" s="579">
        <v>1</v>
      </c>
      <c r="D93" s="580" t="s">
        <v>146</v>
      </c>
      <c r="E93" s="572"/>
      <c r="F93" s="578"/>
      <c r="G93" s="579"/>
      <c r="H93" s="578"/>
      <c r="I93" s="579">
        <f t="shared" si="25"/>
        <v>0</v>
      </c>
      <c r="J93" s="597"/>
    </row>
    <row r="94" spans="1:10" ht="20.25" customHeight="1" x14ac:dyDescent="0.75">
      <c r="A94" s="496"/>
      <c r="B94" s="599" t="s">
        <v>305</v>
      </c>
      <c r="C94" s="579">
        <f>SUM(C82:C93)</f>
        <v>16</v>
      </c>
      <c r="D94" s="580" t="s">
        <v>146</v>
      </c>
      <c r="E94" s="572"/>
      <c r="F94" s="571"/>
      <c r="G94" s="579"/>
      <c r="H94" s="578"/>
      <c r="I94" s="568">
        <f>SUM(I82:I93)</f>
        <v>0</v>
      </c>
      <c r="J94" s="597"/>
    </row>
    <row r="95" spans="1:10" ht="20.25" customHeight="1" x14ac:dyDescent="0.75">
      <c r="A95" s="496"/>
      <c r="B95" s="599"/>
      <c r="C95" s="579"/>
      <c r="D95" s="580"/>
      <c r="E95" s="572"/>
      <c r="F95" s="578"/>
      <c r="G95" s="579"/>
      <c r="H95" s="578"/>
      <c r="I95" s="568"/>
      <c r="J95" s="597"/>
    </row>
    <row r="96" spans="1:10" ht="20.25" customHeight="1" x14ac:dyDescent="0.75">
      <c r="A96" s="496"/>
      <c r="B96" s="584" t="s">
        <v>306</v>
      </c>
      <c r="C96" s="579">
        <v>1</v>
      </c>
      <c r="D96" s="580" t="s">
        <v>146</v>
      </c>
      <c r="E96" s="572"/>
      <c r="F96" s="578"/>
      <c r="G96" s="579"/>
      <c r="H96" s="578"/>
      <c r="I96" s="579">
        <f t="shared" ref="I96:I112" si="26">H96+F96</f>
        <v>0</v>
      </c>
      <c r="J96" s="597"/>
    </row>
    <row r="97" spans="1:10" ht="20.25" customHeight="1" x14ac:dyDescent="0.75">
      <c r="A97" s="496"/>
      <c r="B97" s="584" t="s">
        <v>297</v>
      </c>
      <c r="C97" s="579">
        <v>1</v>
      </c>
      <c r="D97" s="580" t="s">
        <v>146</v>
      </c>
      <c r="E97" s="572"/>
      <c r="F97" s="578"/>
      <c r="G97" s="579"/>
      <c r="H97" s="578"/>
      <c r="I97" s="579">
        <f t="shared" si="26"/>
        <v>0</v>
      </c>
      <c r="J97" s="597"/>
    </row>
    <row r="98" spans="1:10" ht="20.25" customHeight="1" x14ac:dyDescent="0.75">
      <c r="A98" s="496"/>
      <c r="B98" s="584" t="s">
        <v>307</v>
      </c>
      <c r="C98" s="579">
        <v>2</v>
      </c>
      <c r="D98" s="580" t="s">
        <v>146</v>
      </c>
      <c r="E98" s="572"/>
      <c r="F98" s="578"/>
      <c r="G98" s="579"/>
      <c r="H98" s="578"/>
      <c r="I98" s="579">
        <f t="shared" si="26"/>
        <v>0</v>
      </c>
      <c r="J98" s="597"/>
    </row>
    <row r="99" spans="1:10" ht="20.25" customHeight="1" x14ac:dyDescent="0.75">
      <c r="A99" s="496"/>
      <c r="B99" s="584" t="s">
        <v>297</v>
      </c>
      <c r="C99" s="579">
        <v>2</v>
      </c>
      <c r="D99" s="580" t="s">
        <v>146</v>
      </c>
      <c r="E99" s="572"/>
      <c r="F99" s="578"/>
      <c r="G99" s="579"/>
      <c r="H99" s="578"/>
      <c r="I99" s="579">
        <f t="shared" si="26"/>
        <v>0</v>
      </c>
      <c r="J99" s="597"/>
    </row>
    <row r="100" spans="1:10" ht="20.25" customHeight="1" x14ac:dyDescent="0.75">
      <c r="A100" s="496"/>
      <c r="B100" s="584" t="s">
        <v>308</v>
      </c>
      <c r="C100" s="579">
        <v>1</v>
      </c>
      <c r="D100" s="580" t="s">
        <v>146</v>
      </c>
      <c r="E100" s="572"/>
      <c r="F100" s="578"/>
      <c r="G100" s="579"/>
      <c r="H100" s="578"/>
      <c r="I100" s="579">
        <f t="shared" si="26"/>
        <v>0</v>
      </c>
      <c r="J100" s="597"/>
    </row>
    <row r="101" spans="1:10" ht="20.25" customHeight="1" x14ac:dyDescent="0.75">
      <c r="A101" s="496"/>
      <c r="B101" s="584" t="s">
        <v>297</v>
      </c>
      <c r="C101" s="579">
        <v>1</v>
      </c>
      <c r="D101" s="580" t="s">
        <v>146</v>
      </c>
      <c r="E101" s="572"/>
      <c r="F101" s="578"/>
      <c r="G101" s="579"/>
      <c r="H101" s="578"/>
      <c r="I101" s="579">
        <f t="shared" si="26"/>
        <v>0</v>
      </c>
      <c r="J101" s="597"/>
    </row>
    <row r="102" spans="1:10" ht="20.25" customHeight="1" x14ac:dyDescent="0.75">
      <c r="A102" s="496"/>
      <c r="B102" s="584" t="s">
        <v>309</v>
      </c>
      <c r="C102" s="579">
        <v>2</v>
      </c>
      <c r="D102" s="580" t="s">
        <v>146</v>
      </c>
      <c r="E102" s="572"/>
      <c r="F102" s="578"/>
      <c r="G102" s="579"/>
      <c r="H102" s="578"/>
      <c r="I102" s="579">
        <f t="shared" si="26"/>
        <v>0</v>
      </c>
      <c r="J102" s="597"/>
    </row>
    <row r="103" spans="1:10" ht="20.25" customHeight="1" x14ac:dyDescent="0.75">
      <c r="A103" s="496"/>
      <c r="B103" s="584" t="s">
        <v>297</v>
      </c>
      <c r="C103" s="579">
        <v>2</v>
      </c>
      <c r="D103" s="580" t="s">
        <v>146</v>
      </c>
      <c r="E103" s="572"/>
      <c r="F103" s="578"/>
      <c r="G103" s="579"/>
      <c r="H103" s="578"/>
      <c r="I103" s="579">
        <f t="shared" si="26"/>
        <v>0</v>
      </c>
      <c r="J103" s="597"/>
    </row>
    <row r="104" spans="1:10" ht="20.25" customHeight="1" x14ac:dyDescent="0.75">
      <c r="A104" s="496"/>
      <c r="B104" s="584" t="s">
        <v>310</v>
      </c>
      <c r="C104" s="579">
        <v>1</v>
      </c>
      <c r="D104" s="580" t="s">
        <v>146</v>
      </c>
      <c r="E104" s="572"/>
      <c r="F104" s="578"/>
      <c r="G104" s="579"/>
      <c r="H104" s="578"/>
      <c r="I104" s="579">
        <f t="shared" si="26"/>
        <v>0</v>
      </c>
      <c r="J104" s="597"/>
    </row>
    <row r="105" spans="1:10" ht="20.25" customHeight="1" x14ac:dyDescent="0.75">
      <c r="A105" s="496"/>
      <c r="B105" s="584" t="s">
        <v>297</v>
      </c>
      <c r="C105" s="579">
        <v>1</v>
      </c>
      <c r="D105" s="580" t="s">
        <v>146</v>
      </c>
      <c r="E105" s="572"/>
      <c r="F105" s="578"/>
      <c r="G105" s="579"/>
      <c r="H105" s="578"/>
      <c r="I105" s="579">
        <f t="shared" si="26"/>
        <v>0</v>
      </c>
      <c r="J105" s="597"/>
    </row>
    <row r="106" spans="1:10" ht="20.25" customHeight="1" x14ac:dyDescent="0.75">
      <c r="A106" s="496"/>
      <c r="B106" s="584" t="s">
        <v>311</v>
      </c>
      <c r="C106" s="579">
        <v>1</v>
      </c>
      <c r="D106" s="580" t="s">
        <v>146</v>
      </c>
      <c r="E106" s="572"/>
      <c r="F106" s="578"/>
      <c r="G106" s="579"/>
      <c r="H106" s="578"/>
      <c r="I106" s="579">
        <f t="shared" si="26"/>
        <v>0</v>
      </c>
      <c r="J106" s="597"/>
    </row>
    <row r="107" spans="1:10" ht="20.25" customHeight="1" x14ac:dyDescent="0.75">
      <c r="A107" s="496"/>
      <c r="B107" s="584" t="s">
        <v>297</v>
      </c>
      <c r="C107" s="579">
        <v>1</v>
      </c>
      <c r="D107" s="580" t="s">
        <v>146</v>
      </c>
      <c r="E107" s="572"/>
      <c r="F107" s="578"/>
      <c r="G107" s="579"/>
      <c r="H107" s="578"/>
      <c r="I107" s="579">
        <f t="shared" si="26"/>
        <v>0</v>
      </c>
      <c r="J107" s="597"/>
    </row>
    <row r="108" spans="1:10" ht="20.25" customHeight="1" x14ac:dyDescent="0.75">
      <c r="A108" s="496"/>
      <c r="B108" s="584" t="s">
        <v>312</v>
      </c>
      <c r="C108" s="579">
        <v>1</v>
      </c>
      <c r="D108" s="580" t="s">
        <v>146</v>
      </c>
      <c r="E108" s="572"/>
      <c r="F108" s="578"/>
      <c r="G108" s="579"/>
      <c r="H108" s="578"/>
      <c r="I108" s="579">
        <f t="shared" si="26"/>
        <v>0</v>
      </c>
      <c r="J108" s="597"/>
    </row>
    <row r="109" spans="1:10" ht="20.25" customHeight="1" x14ac:dyDescent="0.75">
      <c r="A109" s="496"/>
      <c r="B109" s="584" t="s">
        <v>297</v>
      </c>
      <c r="C109" s="579">
        <v>1</v>
      </c>
      <c r="D109" s="580" t="s">
        <v>146</v>
      </c>
      <c r="E109" s="572"/>
      <c r="F109" s="578"/>
      <c r="G109" s="579"/>
      <c r="H109" s="578"/>
      <c r="I109" s="579">
        <f t="shared" si="26"/>
        <v>0</v>
      </c>
      <c r="J109" s="597"/>
    </row>
    <row r="110" spans="1:10" ht="20.25" customHeight="1" x14ac:dyDescent="0.75">
      <c r="A110" s="496"/>
      <c r="B110" s="584" t="s">
        <v>313</v>
      </c>
      <c r="C110" s="579">
        <v>1</v>
      </c>
      <c r="D110" s="580" t="s">
        <v>146</v>
      </c>
      <c r="E110" s="572"/>
      <c r="F110" s="578"/>
      <c r="G110" s="579"/>
      <c r="H110" s="578"/>
      <c r="I110" s="579">
        <f t="shared" si="26"/>
        <v>0</v>
      </c>
      <c r="J110" s="597"/>
    </row>
    <row r="111" spans="1:10" ht="20.25" customHeight="1" x14ac:dyDescent="0.75">
      <c r="A111" s="496"/>
      <c r="B111" s="584" t="s">
        <v>297</v>
      </c>
      <c r="C111" s="579">
        <v>1</v>
      </c>
      <c r="D111" s="580" t="s">
        <v>146</v>
      </c>
      <c r="E111" s="572"/>
      <c r="F111" s="578"/>
      <c r="G111" s="579"/>
      <c r="H111" s="578"/>
      <c r="I111" s="579">
        <f t="shared" si="26"/>
        <v>0</v>
      </c>
      <c r="J111" s="597"/>
    </row>
    <row r="112" spans="1:10" ht="20.25" customHeight="1" x14ac:dyDescent="0.75">
      <c r="A112" s="496"/>
      <c r="B112" s="584" t="s">
        <v>314</v>
      </c>
      <c r="C112" s="579">
        <v>1</v>
      </c>
      <c r="D112" s="580" t="s">
        <v>146</v>
      </c>
      <c r="E112" s="572"/>
      <c r="F112" s="578"/>
      <c r="G112" s="579"/>
      <c r="H112" s="578"/>
      <c r="I112" s="579">
        <f t="shared" si="26"/>
        <v>0</v>
      </c>
      <c r="J112" s="597"/>
    </row>
    <row r="113" spans="1:11" ht="20.25" customHeight="1" x14ac:dyDescent="0.75">
      <c r="A113" s="518"/>
      <c r="B113" s="599" t="s">
        <v>315</v>
      </c>
      <c r="C113" s="579">
        <f>SUM(C96:C112)</f>
        <v>21</v>
      </c>
      <c r="D113" s="580" t="s">
        <v>146</v>
      </c>
      <c r="E113" s="572"/>
      <c r="F113" s="578"/>
      <c r="G113" s="579"/>
      <c r="H113" s="578"/>
      <c r="I113" s="568">
        <f>SUM(I96:I112)</f>
        <v>0</v>
      </c>
      <c r="J113" s="597"/>
    </row>
    <row r="114" spans="1:11" ht="20.25" customHeight="1" x14ac:dyDescent="0.75">
      <c r="A114" s="518"/>
      <c r="B114" s="596" t="s">
        <v>316</v>
      </c>
      <c r="C114" s="568"/>
      <c r="D114" s="569"/>
      <c r="E114" s="570"/>
      <c r="F114" s="571"/>
      <c r="G114" s="568"/>
      <c r="H114" s="571"/>
      <c r="I114" s="568">
        <f>I94+I113</f>
        <v>0</v>
      </c>
      <c r="J114" s="597"/>
    </row>
    <row r="115" spans="1:11" ht="20.25" customHeight="1" x14ac:dyDescent="0.75">
      <c r="A115" s="518"/>
      <c r="B115" s="596"/>
      <c r="C115" s="568"/>
      <c r="D115" s="569"/>
      <c r="E115" s="570"/>
      <c r="F115" s="571"/>
      <c r="G115" s="568"/>
      <c r="H115" s="571"/>
      <c r="I115" s="568"/>
      <c r="J115" s="597"/>
      <c r="K115" s="600"/>
    </row>
    <row r="116" spans="1:11" ht="20.25" customHeight="1" x14ac:dyDescent="0.75">
      <c r="A116" s="496">
        <v>2.7</v>
      </c>
      <c r="B116" s="522" t="s">
        <v>217</v>
      </c>
      <c r="C116" s="568"/>
      <c r="D116" s="569"/>
      <c r="E116" s="570"/>
      <c r="F116" s="571"/>
      <c r="G116" s="568"/>
      <c r="H116" s="571"/>
      <c r="I116" s="568"/>
      <c r="J116" s="597"/>
    </row>
    <row r="117" spans="1:11" ht="20.25" customHeight="1" x14ac:dyDescent="0.75">
      <c r="A117" s="496" t="s">
        <v>317</v>
      </c>
      <c r="B117" s="522" t="s">
        <v>318</v>
      </c>
      <c r="C117" s="568"/>
      <c r="D117" s="569"/>
      <c r="E117" s="570"/>
      <c r="F117" s="571"/>
      <c r="G117" s="568"/>
      <c r="H117" s="571"/>
      <c r="I117" s="568"/>
      <c r="J117" s="597"/>
    </row>
    <row r="118" spans="1:11" ht="20.25" customHeight="1" x14ac:dyDescent="0.75">
      <c r="A118" s="496"/>
      <c r="B118" s="584" t="s">
        <v>319</v>
      </c>
      <c r="C118" s="579">
        <v>1</v>
      </c>
      <c r="D118" s="601" t="s">
        <v>146</v>
      </c>
      <c r="E118" s="579"/>
      <c r="F118" s="578"/>
      <c r="G118" s="579"/>
      <c r="H118" s="578"/>
      <c r="I118" s="602">
        <f t="shared" ref="I118:I129" si="27">+F118+H118</f>
        <v>0</v>
      </c>
      <c r="J118" s="597"/>
    </row>
    <row r="119" spans="1:11" ht="20.25" customHeight="1" x14ac:dyDescent="0.75">
      <c r="A119" s="496"/>
      <c r="B119" s="584" t="s">
        <v>320</v>
      </c>
      <c r="C119" s="579">
        <v>1</v>
      </c>
      <c r="D119" s="601" t="s">
        <v>146</v>
      </c>
      <c r="E119" s="579"/>
      <c r="F119" s="578"/>
      <c r="G119" s="579"/>
      <c r="H119" s="578"/>
      <c r="I119" s="602">
        <f t="shared" si="27"/>
        <v>0</v>
      </c>
      <c r="J119" s="597"/>
    </row>
    <row r="120" spans="1:11" ht="20.25" customHeight="1" x14ac:dyDescent="0.75">
      <c r="A120" s="496"/>
      <c r="B120" s="584" t="s">
        <v>321</v>
      </c>
      <c r="C120" s="579">
        <v>1</v>
      </c>
      <c r="D120" s="601" t="s">
        <v>146</v>
      </c>
      <c r="E120" s="579"/>
      <c r="F120" s="578"/>
      <c r="G120" s="579"/>
      <c r="H120" s="578"/>
      <c r="I120" s="602">
        <f t="shared" si="27"/>
        <v>0</v>
      </c>
      <c r="J120" s="597"/>
    </row>
    <row r="121" spans="1:11" ht="20.25" customHeight="1" x14ac:dyDescent="0.75">
      <c r="A121" s="496"/>
      <c r="B121" s="584" t="s">
        <v>322</v>
      </c>
      <c r="C121" s="579">
        <v>1</v>
      </c>
      <c r="D121" s="601" t="s">
        <v>146</v>
      </c>
      <c r="E121" s="579"/>
      <c r="F121" s="578"/>
      <c r="G121" s="579"/>
      <c r="H121" s="578"/>
      <c r="I121" s="602">
        <f t="shared" si="27"/>
        <v>0</v>
      </c>
      <c r="J121" s="597"/>
    </row>
    <row r="122" spans="1:11" ht="20.25" customHeight="1" x14ac:dyDescent="0.75">
      <c r="A122" s="496"/>
      <c r="B122" s="584" t="s">
        <v>323</v>
      </c>
      <c r="C122" s="579">
        <v>1</v>
      </c>
      <c r="D122" s="601" t="s">
        <v>146</v>
      </c>
      <c r="E122" s="579"/>
      <c r="F122" s="578"/>
      <c r="G122" s="579"/>
      <c r="H122" s="578"/>
      <c r="I122" s="602">
        <f t="shared" si="27"/>
        <v>0</v>
      </c>
      <c r="J122" s="597"/>
    </row>
    <row r="123" spans="1:11" ht="20.25" customHeight="1" x14ac:dyDescent="0.75">
      <c r="A123" s="496"/>
      <c r="B123" s="584" t="s">
        <v>324</v>
      </c>
      <c r="C123" s="579">
        <v>1</v>
      </c>
      <c r="D123" s="601" t="s">
        <v>146</v>
      </c>
      <c r="E123" s="579"/>
      <c r="F123" s="578"/>
      <c r="G123" s="579"/>
      <c r="H123" s="578"/>
      <c r="I123" s="602">
        <f t="shared" si="27"/>
        <v>0</v>
      </c>
      <c r="J123" s="597"/>
    </row>
    <row r="124" spans="1:11" ht="20.25" customHeight="1" x14ac:dyDescent="0.75">
      <c r="A124" s="496"/>
      <c r="B124" s="584" t="s">
        <v>325</v>
      </c>
      <c r="C124" s="579">
        <v>1</v>
      </c>
      <c r="D124" s="601" t="s">
        <v>146</v>
      </c>
      <c r="E124" s="579"/>
      <c r="F124" s="578"/>
      <c r="G124" s="579"/>
      <c r="H124" s="578"/>
      <c r="I124" s="602">
        <f t="shared" si="27"/>
        <v>0</v>
      </c>
      <c r="J124" s="597"/>
    </row>
    <row r="125" spans="1:11" ht="20.25" customHeight="1" x14ac:dyDescent="0.75">
      <c r="A125" s="496"/>
      <c r="B125" s="603" t="s">
        <v>326</v>
      </c>
      <c r="C125" s="579">
        <v>1</v>
      </c>
      <c r="D125" s="601" t="s">
        <v>146</v>
      </c>
      <c r="E125" s="579"/>
      <c r="F125" s="578"/>
      <c r="G125" s="579"/>
      <c r="H125" s="578"/>
      <c r="I125" s="602">
        <f t="shared" si="27"/>
        <v>0</v>
      </c>
      <c r="J125" s="597"/>
    </row>
    <row r="126" spans="1:11" ht="20.25" customHeight="1" x14ac:dyDescent="0.75">
      <c r="A126" s="496"/>
      <c r="B126" s="584" t="s">
        <v>327</v>
      </c>
      <c r="C126" s="579">
        <v>1</v>
      </c>
      <c r="D126" s="580" t="s">
        <v>328</v>
      </c>
      <c r="E126" s="572"/>
      <c r="F126" s="578"/>
      <c r="G126" s="568"/>
      <c r="H126" s="578"/>
      <c r="I126" s="602">
        <f t="shared" si="27"/>
        <v>0</v>
      </c>
      <c r="J126" s="597"/>
    </row>
    <row r="127" spans="1:11" ht="20.25" customHeight="1" x14ac:dyDescent="0.75">
      <c r="A127" s="496"/>
      <c r="B127" s="584" t="s">
        <v>329</v>
      </c>
      <c r="C127" s="579">
        <v>1</v>
      </c>
      <c r="D127" s="580" t="s">
        <v>328</v>
      </c>
      <c r="E127" s="579"/>
      <c r="F127" s="578"/>
      <c r="G127" s="568"/>
      <c r="H127" s="578"/>
      <c r="I127" s="602">
        <f t="shared" si="27"/>
        <v>0</v>
      </c>
      <c r="J127" s="597"/>
    </row>
    <row r="128" spans="1:11" ht="20.25" customHeight="1" x14ac:dyDescent="0.75">
      <c r="A128" s="496"/>
      <c r="B128" s="584" t="s">
        <v>330</v>
      </c>
      <c r="C128" s="579">
        <v>1</v>
      </c>
      <c r="D128" s="580" t="s">
        <v>133</v>
      </c>
      <c r="E128" s="579"/>
      <c r="F128" s="578"/>
      <c r="G128" s="579"/>
      <c r="H128" s="578"/>
      <c r="I128" s="602">
        <f t="shared" si="27"/>
        <v>0</v>
      </c>
      <c r="J128" s="597"/>
    </row>
    <row r="129" spans="1:10" ht="20.25" customHeight="1" x14ac:dyDescent="0.75">
      <c r="A129" s="496"/>
      <c r="B129" s="584" t="s">
        <v>331</v>
      </c>
      <c r="C129" s="579">
        <v>1.8</v>
      </c>
      <c r="D129" s="601" t="s">
        <v>146</v>
      </c>
      <c r="E129" s="579"/>
      <c r="F129" s="578"/>
      <c r="G129" s="579"/>
      <c r="H129" s="578"/>
      <c r="I129" s="602">
        <f t="shared" si="27"/>
        <v>0</v>
      </c>
      <c r="J129" s="597"/>
    </row>
    <row r="130" spans="1:10" ht="20.25" customHeight="1" x14ac:dyDescent="0.75">
      <c r="A130" s="496"/>
      <c r="B130" s="584" t="s">
        <v>332</v>
      </c>
      <c r="C130" s="579">
        <v>1</v>
      </c>
      <c r="D130" s="580" t="s">
        <v>146</v>
      </c>
      <c r="E130" s="602"/>
      <c r="F130" s="578"/>
      <c r="G130" s="579"/>
      <c r="H130" s="578"/>
      <c r="I130" s="579">
        <f>H130+F130</f>
        <v>0</v>
      </c>
      <c r="J130" s="597"/>
    </row>
    <row r="131" spans="1:10" ht="20.25" customHeight="1" x14ac:dyDescent="0.75">
      <c r="A131" s="496"/>
      <c r="B131" s="584"/>
      <c r="C131" s="579"/>
      <c r="D131" s="601"/>
      <c r="E131" s="579"/>
      <c r="F131" s="578"/>
      <c r="G131" s="579"/>
      <c r="H131" s="578"/>
      <c r="I131" s="602"/>
      <c r="J131" s="597"/>
    </row>
    <row r="132" spans="1:10" ht="20.25" customHeight="1" x14ac:dyDescent="0.75">
      <c r="A132" s="496" t="s">
        <v>333</v>
      </c>
      <c r="B132" s="522" t="s">
        <v>334</v>
      </c>
      <c r="C132" s="568"/>
      <c r="D132" s="569"/>
      <c r="E132" s="570"/>
      <c r="F132" s="571"/>
      <c r="G132" s="568"/>
      <c r="H132" s="571"/>
      <c r="I132" s="568"/>
      <c r="J132" s="597"/>
    </row>
    <row r="133" spans="1:10" ht="20.25" customHeight="1" x14ac:dyDescent="0.75">
      <c r="A133" s="496"/>
      <c r="B133" s="584" t="s">
        <v>319</v>
      </c>
      <c r="C133" s="579">
        <v>1</v>
      </c>
      <c r="D133" s="601" t="s">
        <v>146</v>
      </c>
      <c r="E133" s="579"/>
      <c r="F133" s="578"/>
      <c r="G133" s="579"/>
      <c r="H133" s="578"/>
      <c r="I133" s="602">
        <f t="shared" ref="I133:I144" si="28">+F133+H133</f>
        <v>0</v>
      </c>
      <c r="J133" s="597"/>
    </row>
    <row r="134" spans="1:10" ht="20.25" customHeight="1" x14ac:dyDescent="0.75">
      <c r="A134" s="496"/>
      <c r="B134" s="584" t="s">
        <v>320</v>
      </c>
      <c r="C134" s="579">
        <v>1</v>
      </c>
      <c r="D134" s="601" t="s">
        <v>146</v>
      </c>
      <c r="E134" s="579"/>
      <c r="F134" s="578"/>
      <c r="G134" s="579"/>
      <c r="H134" s="578"/>
      <c r="I134" s="602">
        <f t="shared" si="28"/>
        <v>0</v>
      </c>
      <c r="J134" s="597"/>
    </row>
    <row r="135" spans="1:10" ht="20.25" customHeight="1" x14ac:dyDescent="0.75">
      <c r="A135" s="496"/>
      <c r="B135" s="584" t="s">
        <v>321</v>
      </c>
      <c r="C135" s="579">
        <v>1</v>
      </c>
      <c r="D135" s="601" t="s">
        <v>146</v>
      </c>
      <c r="E135" s="579"/>
      <c r="F135" s="578"/>
      <c r="G135" s="579"/>
      <c r="H135" s="578"/>
      <c r="I135" s="602">
        <f t="shared" si="28"/>
        <v>0</v>
      </c>
      <c r="J135" s="597"/>
    </row>
    <row r="136" spans="1:10" ht="20.25" customHeight="1" x14ac:dyDescent="0.75">
      <c r="A136" s="496"/>
      <c r="B136" s="584" t="s">
        <v>322</v>
      </c>
      <c r="C136" s="579">
        <v>1</v>
      </c>
      <c r="D136" s="601" t="s">
        <v>146</v>
      </c>
      <c r="E136" s="579"/>
      <c r="F136" s="578"/>
      <c r="G136" s="579"/>
      <c r="H136" s="578"/>
      <c r="I136" s="602">
        <f t="shared" si="28"/>
        <v>0</v>
      </c>
      <c r="J136" s="597"/>
    </row>
    <row r="137" spans="1:10" ht="20.25" customHeight="1" x14ac:dyDescent="0.75">
      <c r="A137" s="496"/>
      <c r="B137" s="584" t="s">
        <v>323</v>
      </c>
      <c r="C137" s="579">
        <v>1</v>
      </c>
      <c r="D137" s="601" t="s">
        <v>146</v>
      </c>
      <c r="E137" s="579"/>
      <c r="F137" s="578"/>
      <c r="G137" s="579"/>
      <c r="H137" s="578"/>
      <c r="I137" s="602">
        <f t="shared" si="28"/>
        <v>0</v>
      </c>
      <c r="J137" s="597"/>
    </row>
    <row r="138" spans="1:10" ht="20.25" customHeight="1" x14ac:dyDescent="0.75">
      <c r="A138" s="496"/>
      <c r="B138" s="584" t="s">
        <v>324</v>
      </c>
      <c r="C138" s="579">
        <v>1</v>
      </c>
      <c r="D138" s="601" t="s">
        <v>146</v>
      </c>
      <c r="E138" s="579"/>
      <c r="F138" s="578"/>
      <c r="G138" s="579"/>
      <c r="H138" s="578"/>
      <c r="I138" s="602">
        <f t="shared" si="28"/>
        <v>0</v>
      </c>
      <c r="J138" s="597"/>
    </row>
    <row r="139" spans="1:10" ht="20.25" customHeight="1" x14ac:dyDescent="0.75">
      <c r="A139" s="496"/>
      <c r="B139" s="584" t="s">
        <v>325</v>
      </c>
      <c r="C139" s="579">
        <v>1</v>
      </c>
      <c r="D139" s="601" t="s">
        <v>146</v>
      </c>
      <c r="E139" s="579"/>
      <c r="F139" s="578"/>
      <c r="G139" s="579"/>
      <c r="H139" s="578"/>
      <c r="I139" s="602">
        <f t="shared" si="28"/>
        <v>0</v>
      </c>
      <c r="J139" s="597"/>
    </row>
    <row r="140" spans="1:10" ht="20.25" customHeight="1" x14ac:dyDescent="0.75">
      <c r="A140" s="496"/>
      <c r="B140" s="603" t="s">
        <v>326</v>
      </c>
      <c r="C140" s="579">
        <v>1</v>
      </c>
      <c r="D140" s="601" t="s">
        <v>146</v>
      </c>
      <c r="E140" s="579"/>
      <c r="F140" s="578"/>
      <c r="G140" s="579"/>
      <c r="H140" s="578"/>
      <c r="I140" s="602">
        <f t="shared" si="28"/>
        <v>0</v>
      </c>
      <c r="J140" s="597"/>
    </row>
    <row r="141" spans="1:10" ht="20.25" customHeight="1" x14ac:dyDescent="0.75">
      <c r="A141" s="496"/>
      <c r="B141" s="584" t="s">
        <v>327</v>
      </c>
      <c r="C141" s="579">
        <v>1</v>
      </c>
      <c r="D141" s="580" t="s">
        <v>328</v>
      </c>
      <c r="E141" s="572"/>
      <c r="F141" s="578"/>
      <c r="G141" s="568"/>
      <c r="H141" s="578"/>
      <c r="I141" s="602">
        <f t="shared" si="28"/>
        <v>0</v>
      </c>
      <c r="J141" s="597"/>
    </row>
    <row r="142" spans="1:10" ht="20.25" customHeight="1" x14ac:dyDescent="0.75">
      <c r="A142" s="496"/>
      <c r="B142" s="584" t="s">
        <v>329</v>
      </c>
      <c r="C142" s="579">
        <v>1</v>
      </c>
      <c r="D142" s="580" t="s">
        <v>328</v>
      </c>
      <c r="E142" s="579"/>
      <c r="F142" s="578"/>
      <c r="G142" s="568"/>
      <c r="H142" s="578"/>
      <c r="I142" s="602">
        <f t="shared" si="28"/>
        <v>0</v>
      </c>
      <c r="J142" s="597"/>
    </row>
    <row r="143" spans="1:10" ht="20.25" customHeight="1" x14ac:dyDescent="0.75">
      <c r="A143" s="496"/>
      <c r="B143" s="584" t="s">
        <v>330</v>
      </c>
      <c r="C143" s="579">
        <v>1</v>
      </c>
      <c r="D143" s="580" t="s">
        <v>133</v>
      </c>
      <c r="E143" s="579"/>
      <c r="F143" s="578"/>
      <c r="G143" s="579"/>
      <c r="H143" s="578"/>
      <c r="I143" s="602">
        <f t="shared" si="28"/>
        <v>0</v>
      </c>
      <c r="J143" s="597"/>
    </row>
    <row r="144" spans="1:10" ht="20.25" customHeight="1" x14ac:dyDescent="0.75">
      <c r="A144" s="496"/>
      <c r="B144" s="584" t="s">
        <v>335</v>
      </c>
      <c r="C144" s="579">
        <v>1</v>
      </c>
      <c r="D144" s="601" t="s">
        <v>146</v>
      </c>
      <c r="E144" s="579"/>
      <c r="F144" s="578"/>
      <c r="G144" s="579"/>
      <c r="H144" s="578"/>
      <c r="I144" s="602">
        <f t="shared" si="28"/>
        <v>0</v>
      </c>
      <c r="J144" s="597"/>
    </row>
    <row r="145" spans="1:26" ht="20.25" customHeight="1" x14ac:dyDescent="0.75">
      <c r="A145" s="496"/>
      <c r="B145" s="584"/>
      <c r="C145" s="579"/>
      <c r="D145" s="601"/>
      <c r="E145" s="579"/>
      <c r="F145" s="578"/>
      <c r="G145" s="579"/>
      <c r="H145" s="578"/>
      <c r="I145" s="602"/>
      <c r="J145" s="597"/>
    </row>
    <row r="146" spans="1:26" ht="20.25" customHeight="1" x14ac:dyDescent="0.75">
      <c r="A146" s="496" t="s">
        <v>336</v>
      </c>
      <c r="B146" s="522" t="s">
        <v>337</v>
      </c>
      <c r="C146" s="568"/>
      <c r="D146" s="569"/>
      <c r="E146" s="570"/>
      <c r="F146" s="571"/>
      <c r="G146" s="568"/>
      <c r="H146" s="571"/>
      <c r="I146" s="568"/>
      <c r="J146" s="597"/>
    </row>
    <row r="147" spans="1:26" ht="20.25" customHeight="1" x14ac:dyDescent="0.75">
      <c r="A147" s="496"/>
      <c r="B147" s="584" t="s">
        <v>319</v>
      </c>
      <c r="C147" s="579">
        <v>1</v>
      </c>
      <c r="D147" s="601" t="s">
        <v>146</v>
      </c>
      <c r="E147" s="579"/>
      <c r="F147" s="578"/>
      <c r="G147" s="579"/>
      <c r="H147" s="578"/>
      <c r="I147" s="602">
        <f t="shared" ref="I147:I158" si="29">+F147+H147</f>
        <v>0</v>
      </c>
      <c r="J147" s="597"/>
    </row>
    <row r="148" spans="1:26" ht="20.25" customHeight="1" x14ac:dyDescent="0.75">
      <c r="A148" s="496"/>
      <c r="B148" s="584" t="s">
        <v>338</v>
      </c>
      <c r="C148" s="579">
        <v>1</v>
      </c>
      <c r="D148" s="601" t="s">
        <v>146</v>
      </c>
      <c r="E148" s="579"/>
      <c r="F148" s="578"/>
      <c r="G148" s="579"/>
      <c r="H148" s="578"/>
      <c r="I148" s="602">
        <f t="shared" si="29"/>
        <v>0</v>
      </c>
      <c r="J148" s="597"/>
    </row>
    <row r="149" spans="1:26" ht="20.25" customHeight="1" x14ac:dyDescent="0.75">
      <c r="A149" s="496"/>
      <c r="B149" s="584" t="s">
        <v>321</v>
      </c>
      <c r="C149" s="579">
        <v>1</v>
      </c>
      <c r="D149" s="601" t="s">
        <v>146</v>
      </c>
      <c r="E149" s="579"/>
      <c r="F149" s="578"/>
      <c r="G149" s="579"/>
      <c r="H149" s="578"/>
      <c r="I149" s="602">
        <f t="shared" si="29"/>
        <v>0</v>
      </c>
      <c r="J149" s="597"/>
    </row>
    <row r="150" spans="1:26" ht="20.25" customHeight="1" x14ac:dyDescent="0.75">
      <c r="A150" s="496"/>
      <c r="B150" s="584" t="s">
        <v>322</v>
      </c>
      <c r="C150" s="579">
        <v>1</v>
      </c>
      <c r="D150" s="601" t="s">
        <v>146</v>
      </c>
      <c r="E150" s="579"/>
      <c r="F150" s="578"/>
      <c r="G150" s="579"/>
      <c r="H150" s="578"/>
      <c r="I150" s="602">
        <f t="shared" si="29"/>
        <v>0</v>
      </c>
      <c r="J150" s="597"/>
    </row>
    <row r="151" spans="1:26" ht="20.25" customHeight="1" x14ac:dyDescent="0.75">
      <c r="A151" s="496"/>
      <c r="B151" s="584" t="s">
        <v>323</v>
      </c>
      <c r="C151" s="579">
        <v>1</v>
      </c>
      <c r="D151" s="601" t="s">
        <v>146</v>
      </c>
      <c r="E151" s="579"/>
      <c r="F151" s="578"/>
      <c r="G151" s="579"/>
      <c r="H151" s="578"/>
      <c r="I151" s="602">
        <f t="shared" si="29"/>
        <v>0</v>
      </c>
      <c r="J151" s="597"/>
    </row>
    <row r="152" spans="1:26" ht="20.25" customHeight="1" x14ac:dyDescent="0.75">
      <c r="A152" s="496"/>
      <c r="B152" s="584" t="s">
        <v>325</v>
      </c>
      <c r="C152" s="579">
        <v>1</v>
      </c>
      <c r="D152" s="601" t="s">
        <v>146</v>
      </c>
      <c r="E152" s="579"/>
      <c r="F152" s="578"/>
      <c r="G152" s="579"/>
      <c r="H152" s="578"/>
      <c r="I152" s="602">
        <f t="shared" si="29"/>
        <v>0</v>
      </c>
      <c r="J152" s="597"/>
    </row>
    <row r="153" spans="1:26" ht="20.25" customHeight="1" x14ac:dyDescent="0.75">
      <c r="A153" s="496"/>
      <c r="B153" s="584" t="s">
        <v>339</v>
      </c>
      <c r="C153" s="579">
        <v>1</v>
      </c>
      <c r="D153" s="601" t="s">
        <v>146</v>
      </c>
      <c r="E153" s="579"/>
      <c r="F153" s="578"/>
      <c r="G153" s="579"/>
      <c r="H153" s="578"/>
      <c r="I153" s="602">
        <f t="shared" si="29"/>
        <v>0</v>
      </c>
      <c r="J153" s="597"/>
    </row>
    <row r="154" spans="1:26" ht="20.25" customHeight="1" x14ac:dyDescent="0.75">
      <c r="A154" s="496"/>
      <c r="B154" s="603" t="s">
        <v>326</v>
      </c>
      <c r="C154" s="579">
        <v>1</v>
      </c>
      <c r="D154" s="601" t="s">
        <v>146</v>
      </c>
      <c r="E154" s="579"/>
      <c r="F154" s="578"/>
      <c r="G154" s="579"/>
      <c r="H154" s="578"/>
      <c r="I154" s="602">
        <f t="shared" si="29"/>
        <v>0</v>
      </c>
      <c r="J154" s="597"/>
    </row>
    <row r="155" spans="1:26" ht="20.25" customHeight="1" x14ac:dyDescent="0.75">
      <c r="A155" s="496"/>
      <c r="B155" s="584" t="s">
        <v>327</v>
      </c>
      <c r="C155" s="579">
        <v>1</v>
      </c>
      <c r="D155" s="580" t="s">
        <v>328</v>
      </c>
      <c r="E155" s="572"/>
      <c r="F155" s="578"/>
      <c r="G155" s="568"/>
      <c r="H155" s="578"/>
      <c r="I155" s="602">
        <f t="shared" si="29"/>
        <v>0</v>
      </c>
      <c r="J155" s="597"/>
    </row>
    <row r="156" spans="1:26" ht="20.25" customHeight="1" x14ac:dyDescent="0.75">
      <c r="A156" s="496"/>
      <c r="B156" s="584" t="s">
        <v>329</v>
      </c>
      <c r="C156" s="579">
        <v>1</v>
      </c>
      <c r="D156" s="580" t="s">
        <v>328</v>
      </c>
      <c r="E156" s="579"/>
      <c r="F156" s="578"/>
      <c r="G156" s="568"/>
      <c r="H156" s="578"/>
      <c r="I156" s="602">
        <f t="shared" si="29"/>
        <v>0</v>
      </c>
      <c r="J156" s="597"/>
    </row>
    <row r="157" spans="1:26" ht="20.25" customHeight="1" x14ac:dyDescent="0.75">
      <c r="A157" s="496"/>
      <c r="B157" s="584" t="s">
        <v>330</v>
      </c>
      <c r="C157" s="579">
        <v>1.5</v>
      </c>
      <c r="D157" s="580" t="s">
        <v>133</v>
      </c>
      <c r="E157" s="579"/>
      <c r="F157" s="578"/>
      <c r="G157" s="579"/>
      <c r="H157" s="578"/>
      <c r="I157" s="602">
        <f t="shared" si="29"/>
        <v>0</v>
      </c>
      <c r="J157" s="597"/>
    </row>
    <row r="158" spans="1:26" ht="20.25" customHeight="1" x14ac:dyDescent="0.75">
      <c r="A158" s="496"/>
      <c r="B158" s="584" t="s">
        <v>340</v>
      </c>
      <c r="C158" s="579">
        <v>1</v>
      </c>
      <c r="D158" s="601" t="s">
        <v>146</v>
      </c>
      <c r="E158" s="579"/>
      <c r="F158" s="578"/>
      <c r="G158" s="579"/>
      <c r="H158" s="578"/>
      <c r="I158" s="602">
        <f t="shared" si="29"/>
        <v>0</v>
      </c>
      <c r="J158" s="597"/>
    </row>
    <row r="159" spans="1:26" ht="19.5" customHeight="1" x14ac:dyDescent="0.75">
      <c r="A159" s="496"/>
      <c r="B159" s="584"/>
      <c r="C159" s="579"/>
      <c r="D159" s="601"/>
      <c r="E159" s="579"/>
      <c r="F159" s="578"/>
      <c r="G159" s="579"/>
      <c r="H159" s="578"/>
      <c r="I159" s="602"/>
      <c r="J159" s="597"/>
      <c r="L159" s="604"/>
      <c r="M159" s="604"/>
      <c r="N159" s="604"/>
      <c r="O159" s="604"/>
      <c r="P159" s="604"/>
      <c r="Q159" s="604"/>
      <c r="R159" s="604"/>
      <c r="S159" s="604"/>
      <c r="T159" s="604"/>
      <c r="U159" s="604"/>
      <c r="V159" s="604"/>
      <c r="W159" s="604"/>
      <c r="X159" s="604"/>
      <c r="Y159" s="604"/>
      <c r="Z159" s="604"/>
    </row>
    <row r="160" spans="1:26" ht="20.25" customHeight="1" x14ac:dyDescent="0.75">
      <c r="A160" s="518"/>
      <c r="B160" s="596" t="s">
        <v>341</v>
      </c>
      <c r="C160" s="568"/>
      <c r="D160" s="569"/>
      <c r="E160" s="570"/>
      <c r="F160" s="571"/>
      <c r="G160" s="568"/>
      <c r="H160" s="571"/>
      <c r="I160" s="568">
        <f t="shared" ref="H160:I160" si="30">SUM(I118:I159)</f>
        <v>0</v>
      </c>
      <c r="J160" s="597"/>
      <c r="K160" s="505">
        <f>F160+H160</f>
        <v>0</v>
      </c>
    </row>
    <row r="161" spans="1:10" ht="20.25" customHeight="1" x14ac:dyDescent="0.75">
      <c r="A161" s="496">
        <v>2.8</v>
      </c>
      <c r="B161" s="522" t="s">
        <v>218</v>
      </c>
      <c r="C161" s="579"/>
      <c r="D161" s="569"/>
      <c r="E161" s="570"/>
      <c r="F161" s="571"/>
      <c r="G161" s="568"/>
      <c r="H161" s="571"/>
      <c r="I161" s="568"/>
      <c r="J161" s="597"/>
    </row>
    <row r="162" spans="1:10" ht="20.25" customHeight="1" x14ac:dyDescent="0.75">
      <c r="A162" s="496" t="s">
        <v>342</v>
      </c>
      <c r="B162" s="607" t="s">
        <v>343</v>
      </c>
      <c r="C162" s="579">
        <v>243</v>
      </c>
      <c r="D162" s="580" t="s">
        <v>133</v>
      </c>
      <c r="E162" s="572"/>
      <c r="F162" s="576"/>
      <c r="G162" s="625"/>
      <c r="H162" s="578"/>
      <c r="I162" s="579">
        <f t="shared" ref="I162:I165" si="31">H162+F162</f>
        <v>0</v>
      </c>
      <c r="J162" s="597"/>
    </row>
    <row r="163" spans="1:10" ht="20.25" customHeight="1" x14ac:dyDescent="0.75">
      <c r="A163" s="496" t="s">
        <v>344</v>
      </c>
      <c r="B163" s="607" t="s">
        <v>345</v>
      </c>
      <c r="C163" s="579">
        <v>240</v>
      </c>
      <c r="D163" s="580" t="s">
        <v>133</v>
      </c>
      <c r="E163" s="572"/>
      <c r="F163" s="576"/>
      <c r="G163" s="626"/>
      <c r="H163" s="578"/>
      <c r="I163" s="579">
        <f t="shared" si="31"/>
        <v>0</v>
      </c>
      <c r="J163" s="597"/>
    </row>
    <row r="164" spans="1:10" ht="20.25" customHeight="1" x14ac:dyDescent="0.75">
      <c r="A164" s="496" t="s">
        <v>346</v>
      </c>
      <c r="B164" s="607" t="s">
        <v>347</v>
      </c>
      <c r="C164" s="579">
        <v>19</v>
      </c>
      <c r="D164" s="580" t="s">
        <v>133</v>
      </c>
      <c r="E164" s="572"/>
      <c r="F164" s="576"/>
      <c r="G164" s="626"/>
      <c r="H164" s="578"/>
      <c r="I164" s="579">
        <f t="shared" si="31"/>
        <v>0</v>
      </c>
      <c r="J164" s="597"/>
    </row>
    <row r="165" spans="1:10" ht="20.25" customHeight="1" x14ac:dyDescent="0.75">
      <c r="A165" s="496" t="s">
        <v>348</v>
      </c>
      <c r="B165" s="607" t="s">
        <v>349</v>
      </c>
      <c r="C165" s="579">
        <v>136</v>
      </c>
      <c r="D165" s="580" t="s">
        <v>133</v>
      </c>
      <c r="E165" s="572"/>
      <c r="F165" s="576"/>
      <c r="G165" s="627"/>
      <c r="H165" s="578"/>
      <c r="I165" s="579">
        <f t="shared" si="31"/>
        <v>0</v>
      </c>
      <c r="J165" s="597"/>
    </row>
    <row r="166" spans="1:10" ht="20.25" customHeight="1" x14ac:dyDescent="0.75">
      <c r="A166" s="496"/>
      <c r="B166" s="607"/>
      <c r="C166" s="579"/>
      <c r="D166" s="580"/>
      <c r="E166" s="572"/>
      <c r="F166" s="576"/>
      <c r="G166" s="628"/>
      <c r="H166" s="578"/>
      <c r="I166" s="579"/>
      <c r="J166" s="597"/>
    </row>
    <row r="167" spans="1:10" ht="20.25" customHeight="1" x14ac:dyDescent="0.75">
      <c r="A167" s="518"/>
      <c r="B167" s="596" t="s">
        <v>350</v>
      </c>
      <c r="C167" s="568"/>
      <c r="D167" s="569"/>
      <c r="E167" s="570"/>
      <c r="F167" s="571"/>
      <c r="G167" s="568"/>
      <c r="H167" s="571"/>
      <c r="I167" s="568">
        <f t="shared" ref="H167:I167" si="32">SUM(I162:I166)</f>
        <v>0</v>
      </c>
      <c r="J167" s="597"/>
    </row>
    <row r="168" spans="1:10" ht="20.25" customHeight="1" x14ac:dyDescent="0.75">
      <c r="A168" s="518">
        <v>2.9</v>
      </c>
      <c r="B168" s="584" t="s">
        <v>351</v>
      </c>
      <c r="C168" s="568"/>
      <c r="D168" s="569"/>
      <c r="E168" s="570"/>
      <c r="F168" s="571"/>
      <c r="G168" s="568"/>
      <c r="H168" s="571"/>
      <c r="I168" s="568"/>
      <c r="J168" s="597"/>
    </row>
    <row r="169" spans="1:10" ht="20.25" customHeight="1" x14ac:dyDescent="0.75">
      <c r="A169" s="518"/>
      <c r="B169" s="584" t="s">
        <v>352</v>
      </c>
      <c r="C169" s="579"/>
      <c r="D169" s="609"/>
      <c r="E169" s="503"/>
      <c r="F169" s="524"/>
      <c r="G169" s="503"/>
      <c r="H169" s="610"/>
      <c r="I169" s="611"/>
      <c r="J169" s="597" t="s">
        <v>353</v>
      </c>
    </row>
    <row r="170" spans="1:10" ht="20.25" customHeight="1" x14ac:dyDescent="0.75">
      <c r="A170" s="518"/>
      <c r="B170" s="584" t="s">
        <v>354</v>
      </c>
      <c r="C170" s="579">
        <v>2.4500000000000002</v>
      </c>
      <c r="D170" s="609" t="s">
        <v>148</v>
      </c>
      <c r="E170" s="503"/>
      <c r="F170" s="524"/>
      <c r="G170" s="503"/>
      <c r="H170" s="610"/>
      <c r="I170" s="611">
        <f t="shared" ref="I170:I171" si="33">+F170+H170</f>
        <v>0</v>
      </c>
      <c r="J170" s="597" t="s">
        <v>355</v>
      </c>
    </row>
    <row r="171" spans="1:10" ht="20.25" customHeight="1" x14ac:dyDescent="0.75">
      <c r="A171" s="518"/>
      <c r="B171" s="584" t="s">
        <v>356</v>
      </c>
      <c r="C171" s="579">
        <v>2.4500000000000002</v>
      </c>
      <c r="D171" s="609" t="s">
        <v>133</v>
      </c>
      <c r="E171" s="503"/>
      <c r="F171" s="524"/>
      <c r="G171" s="503"/>
      <c r="H171" s="610"/>
      <c r="I171" s="611">
        <f t="shared" si="33"/>
        <v>0</v>
      </c>
      <c r="J171" s="597"/>
    </row>
    <row r="172" spans="1:10" ht="20.25" customHeight="1" x14ac:dyDescent="0.75">
      <c r="A172" s="518"/>
      <c r="B172" s="584" t="s">
        <v>357</v>
      </c>
      <c r="C172" s="568"/>
      <c r="D172" s="569"/>
      <c r="E172" s="570"/>
      <c r="F172" s="571"/>
      <c r="G172" s="568"/>
      <c r="H172" s="571"/>
      <c r="I172" s="568"/>
      <c r="J172" s="597"/>
    </row>
    <row r="173" spans="1:10" ht="20.25" customHeight="1" x14ac:dyDescent="0.75">
      <c r="A173" s="496"/>
      <c r="B173" s="584" t="s">
        <v>358</v>
      </c>
      <c r="C173" s="579">
        <v>1.95</v>
      </c>
      <c r="D173" s="609" t="s">
        <v>148</v>
      </c>
      <c r="E173" s="503"/>
      <c r="F173" s="524"/>
      <c r="G173" s="503"/>
      <c r="H173" s="610"/>
      <c r="I173" s="611">
        <f>+F173+H173</f>
        <v>0</v>
      </c>
      <c r="J173" s="597"/>
    </row>
    <row r="174" spans="1:10" ht="20.25" customHeight="1" x14ac:dyDescent="0.75">
      <c r="A174" s="496"/>
      <c r="B174" s="584" t="s">
        <v>359</v>
      </c>
      <c r="C174" s="579"/>
      <c r="D174" s="609"/>
      <c r="E174" s="503"/>
      <c r="F174" s="524"/>
      <c r="G174" s="503"/>
      <c r="H174" s="610"/>
      <c r="I174" s="611"/>
      <c r="J174" s="597"/>
    </row>
    <row r="175" spans="1:10" ht="20.25" customHeight="1" x14ac:dyDescent="0.75">
      <c r="A175" s="496"/>
      <c r="B175" s="584" t="s">
        <v>360</v>
      </c>
      <c r="C175" s="579">
        <v>1</v>
      </c>
      <c r="D175" s="609" t="s">
        <v>146</v>
      </c>
      <c r="E175" s="503"/>
      <c r="F175" s="524"/>
      <c r="G175" s="503"/>
      <c r="H175" s="610"/>
      <c r="I175" s="611">
        <f t="shared" ref="I175:I177" si="34">+F175+H175</f>
        <v>0</v>
      </c>
      <c r="J175" s="597"/>
    </row>
    <row r="176" spans="1:10" ht="20.25" customHeight="1" x14ac:dyDescent="0.75">
      <c r="A176" s="496"/>
      <c r="B176" s="584" t="s">
        <v>361</v>
      </c>
      <c r="C176" s="579">
        <v>1</v>
      </c>
      <c r="D176" s="609" t="s">
        <v>146</v>
      </c>
      <c r="E176" s="503"/>
      <c r="F176" s="524"/>
      <c r="G176" s="503"/>
      <c r="H176" s="610"/>
      <c r="I176" s="611">
        <f t="shared" si="34"/>
        <v>0</v>
      </c>
      <c r="J176" s="597"/>
    </row>
    <row r="177" spans="1:11" ht="20.25" customHeight="1" x14ac:dyDescent="0.75">
      <c r="A177" s="496"/>
      <c r="B177" s="584" t="s">
        <v>362</v>
      </c>
      <c r="C177" s="579">
        <v>1.95</v>
      </c>
      <c r="D177" s="609" t="s">
        <v>133</v>
      </c>
      <c r="E177" s="503"/>
      <c r="F177" s="524"/>
      <c r="G177" s="503"/>
      <c r="H177" s="610"/>
      <c r="I177" s="611">
        <f t="shared" si="34"/>
        <v>0</v>
      </c>
      <c r="J177" s="597"/>
    </row>
    <row r="178" spans="1:11" ht="20.25" customHeight="1" x14ac:dyDescent="0.75">
      <c r="A178" s="518"/>
      <c r="B178" s="497"/>
      <c r="C178" s="503"/>
      <c r="D178" s="609"/>
      <c r="E178" s="503"/>
      <c r="F178" s="501"/>
      <c r="G178" s="503"/>
      <c r="H178" s="501"/>
      <c r="I178" s="592"/>
      <c r="J178" s="526"/>
    </row>
    <row r="179" spans="1:11" ht="20.25" customHeight="1" x14ac:dyDescent="0.75">
      <c r="A179" s="518"/>
      <c r="B179" s="515" t="s">
        <v>363</v>
      </c>
      <c r="C179" s="562"/>
      <c r="D179" s="563"/>
      <c r="E179" s="564"/>
      <c r="F179" s="566"/>
      <c r="G179" s="562"/>
      <c r="H179" s="566"/>
      <c r="I179" s="562">
        <f>SUM(I169:I178)</f>
        <v>0</v>
      </c>
      <c r="J179" s="526"/>
      <c r="K179" s="505">
        <f>F179+H179</f>
        <v>0</v>
      </c>
    </row>
    <row r="180" spans="1:11" ht="20.25" customHeight="1" x14ac:dyDescent="0.75">
      <c r="A180" s="612">
        <v>2.1</v>
      </c>
      <c r="B180" s="497" t="s">
        <v>364</v>
      </c>
      <c r="C180" s="562"/>
      <c r="D180" s="563"/>
      <c r="E180" s="564"/>
      <c r="F180" s="566"/>
      <c r="G180" s="562"/>
      <c r="H180" s="566"/>
      <c r="I180" s="562"/>
      <c r="J180" s="526"/>
    </row>
    <row r="181" spans="1:11" ht="20.25" customHeight="1" x14ac:dyDescent="0.75">
      <c r="A181" s="496" t="s">
        <v>365</v>
      </c>
      <c r="B181" s="497" t="s">
        <v>366</v>
      </c>
      <c r="C181" s="498">
        <v>3</v>
      </c>
      <c r="D181" s="510" t="s">
        <v>148</v>
      </c>
      <c r="E181" s="504"/>
      <c r="F181" s="501"/>
      <c r="G181" s="503"/>
      <c r="H181" s="501"/>
      <c r="I181" s="503">
        <f t="shared" ref="I181:I184" si="35">H181+F181</f>
        <v>0</v>
      </c>
      <c r="J181" s="526"/>
    </row>
    <row r="182" spans="1:11" ht="20.25" customHeight="1" x14ac:dyDescent="0.75">
      <c r="A182" s="496" t="s">
        <v>367</v>
      </c>
      <c r="B182" s="497" t="s">
        <v>368</v>
      </c>
      <c r="C182" s="498">
        <v>19</v>
      </c>
      <c r="D182" s="510" t="s">
        <v>148</v>
      </c>
      <c r="E182" s="504"/>
      <c r="F182" s="501"/>
      <c r="G182" s="503"/>
      <c r="H182" s="501"/>
      <c r="I182" s="503">
        <f t="shared" si="35"/>
        <v>0</v>
      </c>
      <c r="J182" s="526"/>
    </row>
    <row r="183" spans="1:11" ht="20.25" customHeight="1" x14ac:dyDescent="0.75">
      <c r="A183" s="496" t="s">
        <v>369</v>
      </c>
      <c r="B183" s="497" t="s">
        <v>370</v>
      </c>
      <c r="C183" s="498">
        <v>6</v>
      </c>
      <c r="D183" s="510" t="s">
        <v>148</v>
      </c>
      <c r="E183" s="504"/>
      <c r="F183" s="501"/>
      <c r="G183" s="503"/>
      <c r="H183" s="501"/>
      <c r="I183" s="503">
        <f t="shared" si="35"/>
        <v>0</v>
      </c>
      <c r="J183" s="526"/>
    </row>
    <row r="184" spans="1:11" ht="20.25" customHeight="1" x14ac:dyDescent="0.75">
      <c r="A184" s="496" t="s">
        <v>371</v>
      </c>
      <c r="B184" s="497" t="s">
        <v>372</v>
      </c>
      <c r="C184" s="498">
        <v>36</v>
      </c>
      <c r="D184" s="510" t="s">
        <v>148</v>
      </c>
      <c r="E184" s="504"/>
      <c r="F184" s="501"/>
      <c r="G184" s="503"/>
      <c r="H184" s="501"/>
      <c r="I184" s="503">
        <f t="shared" si="35"/>
        <v>0</v>
      </c>
      <c r="J184" s="526"/>
    </row>
    <row r="185" spans="1:11" ht="20.25" customHeight="1" x14ac:dyDescent="0.75">
      <c r="A185" s="496"/>
      <c r="B185" s="497" t="s">
        <v>373</v>
      </c>
      <c r="C185" s="498"/>
      <c r="D185" s="510"/>
      <c r="E185" s="504"/>
      <c r="F185" s="501"/>
      <c r="G185" s="503"/>
      <c r="H185" s="501"/>
      <c r="I185" s="503"/>
      <c r="J185" s="526"/>
    </row>
    <row r="186" spans="1:11" ht="20.25" customHeight="1" x14ac:dyDescent="0.75">
      <c r="A186" s="496" t="s">
        <v>374</v>
      </c>
      <c r="B186" s="497" t="s">
        <v>375</v>
      </c>
      <c r="C186" s="498">
        <v>81</v>
      </c>
      <c r="D186" s="510" t="s">
        <v>133</v>
      </c>
      <c r="E186" s="504"/>
      <c r="F186" s="501"/>
      <c r="G186" s="503"/>
      <c r="H186" s="501"/>
      <c r="I186" s="503">
        <f>H186+F186</f>
        <v>0</v>
      </c>
      <c r="J186" s="526"/>
    </row>
    <row r="187" spans="1:11" ht="20.25" customHeight="1" x14ac:dyDescent="0.75">
      <c r="A187" s="496"/>
      <c r="B187" s="556"/>
      <c r="C187" s="613"/>
      <c r="D187" s="580"/>
      <c r="E187" s="572"/>
      <c r="F187" s="578"/>
      <c r="G187" s="579"/>
      <c r="H187" s="578"/>
      <c r="I187" s="579"/>
      <c r="J187" s="614"/>
    </row>
    <row r="188" spans="1:11" ht="20.25" customHeight="1" x14ac:dyDescent="0.75">
      <c r="A188" s="615"/>
      <c r="B188" s="616" t="s">
        <v>376</v>
      </c>
      <c r="C188" s="617"/>
      <c r="D188" s="618"/>
      <c r="E188" s="619"/>
      <c r="F188" s="620">
        <f>SUM(F181:F187)</f>
        <v>0</v>
      </c>
      <c r="G188" s="617"/>
      <c r="H188" s="620">
        <f t="shared" ref="H188:I188" si="36">SUM(H181:H187)</f>
        <v>0</v>
      </c>
      <c r="I188" s="617">
        <f t="shared" si="36"/>
        <v>0</v>
      </c>
      <c r="J188" s="621"/>
    </row>
    <row r="189" spans="1:11" ht="20.25" customHeight="1" x14ac:dyDescent="0.75">
      <c r="A189" s="604"/>
      <c r="C189" s="540"/>
      <c r="E189" s="540"/>
      <c r="G189" s="540"/>
      <c r="J189" s="622"/>
    </row>
    <row r="190" spans="1:11" ht="20.25" customHeight="1" x14ac:dyDescent="0.75">
      <c r="A190" s="604"/>
      <c r="C190" s="540"/>
      <c r="E190" s="540"/>
      <c r="G190" s="540"/>
      <c r="J190" s="622"/>
    </row>
    <row r="191" spans="1:11" ht="19.5" customHeight="1" x14ac:dyDescent="0.75">
      <c r="A191" s="604"/>
      <c r="B191" s="595"/>
      <c r="C191" s="540"/>
      <c r="E191" s="540"/>
      <c r="F191" s="540"/>
      <c r="G191" s="540"/>
      <c r="H191" s="540"/>
      <c r="I191" s="540"/>
      <c r="J191" s="622"/>
    </row>
    <row r="192" spans="1:11" ht="19.5" customHeight="1" x14ac:dyDescent="0.75">
      <c r="A192" s="604"/>
      <c r="B192" s="595"/>
      <c r="C192" s="540"/>
      <c r="E192" s="540"/>
      <c r="F192" s="540"/>
      <c r="G192" s="540"/>
      <c r="H192" s="540"/>
      <c r="I192" s="540"/>
      <c r="J192" s="622"/>
    </row>
    <row r="193" spans="1:10" ht="20.25" customHeight="1" x14ac:dyDescent="0.75">
      <c r="A193" s="604"/>
      <c r="B193" s="622"/>
      <c r="C193" s="623"/>
      <c r="E193" s="540"/>
      <c r="F193" s="540"/>
      <c r="G193" s="623"/>
      <c r="H193" s="540"/>
      <c r="I193" s="540"/>
      <c r="J193" s="622"/>
    </row>
    <row r="194" spans="1:10" ht="20.25" customHeight="1" x14ac:dyDescent="0.75">
      <c r="A194" s="604"/>
      <c r="C194" s="540"/>
      <c r="E194" s="540"/>
      <c r="F194" s="540"/>
      <c r="G194" s="540"/>
      <c r="H194" s="540"/>
      <c r="I194" s="540"/>
      <c r="J194" s="622"/>
    </row>
    <row r="195" spans="1:10" ht="20.25" customHeight="1" x14ac:dyDescent="0.75">
      <c r="A195" s="604"/>
      <c r="C195" s="540"/>
      <c r="E195" s="540"/>
      <c r="F195" s="540"/>
      <c r="G195" s="540"/>
      <c r="H195" s="540"/>
      <c r="I195" s="540"/>
      <c r="J195" s="622"/>
    </row>
    <row r="196" spans="1:10" ht="20.25" customHeight="1" x14ac:dyDescent="0.75">
      <c r="A196" s="604"/>
      <c r="B196" s="622"/>
      <c r="C196" s="623"/>
      <c r="E196" s="540"/>
      <c r="F196" s="540"/>
      <c r="G196" s="623"/>
      <c r="H196" s="540"/>
      <c r="I196" s="540"/>
      <c r="J196" s="622"/>
    </row>
    <row r="197" spans="1:10" ht="20.25" customHeight="1" x14ac:dyDescent="0.75">
      <c r="A197" s="604"/>
      <c r="C197" s="540"/>
      <c r="E197" s="540"/>
      <c r="F197" s="540"/>
      <c r="G197" s="540"/>
      <c r="H197" s="540"/>
      <c r="I197" s="540"/>
      <c r="J197" s="622"/>
    </row>
    <row r="198" spans="1:10" ht="20.25" customHeight="1" x14ac:dyDescent="0.75">
      <c r="A198" s="604"/>
      <c r="C198" s="540"/>
      <c r="E198" s="540"/>
      <c r="G198" s="540"/>
      <c r="J198" s="622"/>
    </row>
    <row r="199" spans="1:10" ht="20.25" customHeight="1" x14ac:dyDescent="0.75">
      <c r="A199" s="604"/>
      <c r="C199" s="540"/>
      <c r="E199" s="540"/>
      <c r="G199" s="540"/>
      <c r="J199" s="622"/>
    </row>
    <row r="200" spans="1:10" ht="20.25" customHeight="1" x14ac:dyDescent="0.75">
      <c r="A200" s="604"/>
      <c r="C200" s="540"/>
      <c r="E200" s="540"/>
      <c r="G200" s="540"/>
      <c r="J200" s="622"/>
    </row>
    <row r="201" spans="1:10" ht="20.25" customHeight="1" x14ac:dyDescent="0.75">
      <c r="A201" s="604"/>
      <c r="C201" s="540"/>
      <c r="E201" s="540"/>
      <c r="G201" s="540"/>
      <c r="J201" s="622"/>
    </row>
    <row r="202" spans="1:10" ht="20.25" customHeight="1" x14ac:dyDescent="0.75">
      <c r="A202" s="604"/>
      <c r="C202" s="540"/>
      <c r="E202" s="540"/>
      <c r="G202" s="540"/>
      <c r="J202" s="622"/>
    </row>
    <row r="203" spans="1:10" ht="20.25" customHeight="1" x14ac:dyDescent="0.75">
      <c r="A203" s="604"/>
      <c r="C203" s="540"/>
      <c r="E203" s="540"/>
      <c r="G203" s="540"/>
      <c r="J203" s="622"/>
    </row>
    <row r="204" spans="1:10" ht="20.25" customHeight="1" x14ac:dyDescent="0.75">
      <c r="A204" s="604"/>
      <c r="C204" s="540"/>
      <c r="E204" s="540"/>
      <c r="G204" s="540"/>
      <c r="J204" s="622"/>
    </row>
    <row r="205" spans="1:10" ht="20.25" customHeight="1" x14ac:dyDescent="0.75">
      <c r="A205" s="604"/>
      <c r="C205" s="540"/>
      <c r="E205" s="540"/>
      <c r="G205" s="540"/>
      <c r="J205" s="622"/>
    </row>
    <row r="206" spans="1:10" ht="20.25" customHeight="1" x14ac:dyDescent="0.75">
      <c r="A206" s="604"/>
      <c r="C206" s="540"/>
      <c r="E206" s="540"/>
      <c r="G206" s="540"/>
      <c r="J206" s="622"/>
    </row>
    <row r="207" spans="1:10" ht="20.25" customHeight="1" x14ac:dyDescent="0.75">
      <c r="A207" s="604"/>
      <c r="C207" s="540"/>
      <c r="E207" s="540"/>
      <c r="G207" s="540"/>
      <c r="J207" s="622"/>
    </row>
    <row r="208" spans="1:10" ht="20.25" customHeight="1" x14ac:dyDescent="0.75">
      <c r="A208" s="604"/>
      <c r="C208" s="540"/>
      <c r="E208" s="540"/>
      <c r="G208" s="540"/>
      <c r="J208" s="622"/>
    </row>
    <row r="209" spans="1:10" ht="20.25" customHeight="1" x14ac:dyDescent="0.75">
      <c r="A209" s="604"/>
      <c r="C209" s="540"/>
      <c r="E209" s="540"/>
      <c r="G209" s="540"/>
      <c r="J209" s="622"/>
    </row>
    <row r="210" spans="1:10" ht="20.25" customHeight="1" x14ac:dyDescent="0.75">
      <c r="A210" s="604"/>
      <c r="C210" s="540"/>
      <c r="E210" s="540"/>
      <c r="G210" s="540"/>
      <c r="J210" s="622"/>
    </row>
    <row r="211" spans="1:10" ht="20.25" customHeight="1" x14ac:dyDescent="0.75">
      <c r="A211" s="604"/>
      <c r="C211" s="540"/>
      <c r="E211" s="540"/>
      <c r="G211" s="540"/>
      <c r="J211" s="622"/>
    </row>
    <row r="212" spans="1:10" ht="20.25" customHeight="1" x14ac:dyDescent="0.75">
      <c r="A212" s="604"/>
      <c r="C212" s="540"/>
      <c r="E212" s="540"/>
      <c r="G212" s="540"/>
      <c r="J212" s="622"/>
    </row>
    <row r="213" spans="1:10" ht="20.25" customHeight="1" x14ac:dyDescent="0.75">
      <c r="A213" s="604"/>
      <c r="C213" s="540"/>
      <c r="E213" s="540"/>
      <c r="G213" s="540"/>
      <c r="J213" s="622"/>
    </row>
    <row r="214" spans="1:10" ht="20.25" customHeight="1" x14ac:dyDescent="0.75">
      <c r="A214" s="604"/>
      <c r="C214" s="540"/>
      <c r="E214" s="540"/>
      <c r="G214" s="540"/>
      <c r="J214" s="622"/>
    </row>
    <row r="215" spans="1:10" ht="20.25" customHeight="1" x14ac:dyDescent="0.75">
      <c r="A215" s="604"/>
      <c r="C215" s="540"/>
      <c r="E215" s="540"/>
      <c r="G215" s="540"/>
      <c r="J215" s="622"/>
    </row>
    <row r="216" spans="1:10" ht="20.25" customHeight="1" x14ac:dyDescent="0.75">
      <c r="A216" s="604"/>
      <c r="C216" s="540"/>
      <c r="E216" s="540"/>
      <c r="G216" s="540"/>
      <c r="J216" s="622"/>
    </row>
    <row r="217" spans="1:10" ht="20.25" customHeight="1" x14ac:dyDescent="0.75">
      <c r="A217" s="604"/>
      <c r="C217" s="540"/>
      <c r="E217" s="540"/>
      <c r="G217" s="540"/>
      <c r="J217" s="622"/>
    </row>
    <row r="218" spans="1:10" ht="20.25" customHeight="1" x14ac:dyDescent="0.75">
      <c r="A218" s="604"/>
      <c r="C218" s="540"/>
      <c r="E218" s="540"/>
      <c r="G218" s="540"/>
      <c r="J218" s="622"/>
    </row>
    <row r="219" spans="1:10" ht="20.25" customHeight="1" x14ac:dyDescent="0.75">
      <c r="A219" s="604"/>
      <c r="C219" s="540"/>
      <c r="E219" s="540"/>
      <c r="G219" s="540"/>
      <c r="J219" s="622"/>
    </row>
    <row r="220" spans="1:10" ht="20.25" customHeight="1" x14ac:dyDescent="0.75">
      <c r="A220" s="604"/>
      <c r="C220" s="540"/>
      <c r="E220" s="540"/>
      <c r="G220" s="540"/>
      <c r="J220" s="622"/>
    </row>
    <row r="221" spans="1:10" ht="20.25" customHeight="1" x14ac:dyDescent="0.75">
      <c r="A221" s="604"/>
      <c r="C221" s="540"/>
      <c r="E221" s="540"/>
      <c r="G221" s="540"/>
      <c r="J221" s="622"/>
    </row>
    <row r="222" spans="1:10" ht="20.25" customHeight="1" x14ac:dyDescent="0.75">
      <c r="A222" s="604"/>
      <c r="C222" s="540"/>
      <c r="E222" s="540"/>
      <c r="G222" s="540"/>
      <c r="J222" s="622"/>
    </row>
    <row r="223" spans="1:10" ht="20.25" customHeight="1" x14ac:dyDescent="0.75">
      <c r="A223" s="604"/>
      <c r="C223" s="540"/>
      <c r="E223" s="540"/>
      <c r="G223" s="540"/>
      <c r="J223" s="622"/>
    </row>
    <row r="224" spans="1:10" ht="20.25" customHeight="1" x14ac:dyDescent="0.75">
      <c r="A224" s="604"/>
      <c r="C224" s="540"/>
      <c r="E224" s="540"/>
      <c r="G224" s="540"/>
      <c r="J224" s="622"/>
    </row>
    <row r="225" spans="1:10" ht="20.25" customHeight="1" x14ac:dyDescent="0.75">
      <c r="A225" s="604"/>
      <c r="C225" s="540"/>
      <c r="E225" s="540"/>
      <c r="G225" s="540"/>
      <c r="J225" s="622"/>
    </row>
    <row r="226" spans="1:10" ht="20.25" customHeight="1" x14ac:dyDescent="0.75">
      <c r="A226" s="604"/>
      <c r="C226" s="540"/>
      <c r="E226" s="540"/>
      <c r="G226" s="540"/>
      <c r="J226" s="622"/>
    </row>
    <row r="227" spans="1:10" ht="20.25" customHeight="1" x14ac:dyDescent="0.75">
      <c r="A227" s="604"/>
      <c r="C227" s="540"/>
      <c r="E227" s="540"/>
      <c r="G227" s="540"/>
      <c r="J227" s="622"/>
    </row>
    <row r="228" spans="1:10" ht="20.25" customHeight="1" x14ac:dyDescent="0.75">
      <c r="A228" s="604"/>
      <c r="C228" s="540"/>
      <c r="E228" s="540"/>
      <c r="G228" s="540"/>
      <c r="J228" s="622"/>
    </row>
    <row r="229" spans="1:10" ht="20.25" customHeight="1" x14ac:dyDescent="0.75">
      <c r="A229" s="604"/>
      <c r="C229" s="540"/>
      <c r="E229" s="540"/>
      <c r="G229" s="540"/>
      <c r="J229" s="622"/>
    </row>
    <row r="230" spans="1:10" ht="20.25" customHeight="1" x14ac:dyDescent="0.75">
      <c r="A230" s="604"/>
      <c r="C230" s="540"/>
      <c r="E230" s="540"/>
      <c r="G230" s="540"/>
      <c r="J230" s="622"/>
    </row>
    <row r="231" spans="1:10" ht="20.25" customHeight="1" x14ac:dyDescent="0.75">
      <c r="A231" s="604"/>
      <c r="C231" s="540"/>
      <c r="E231" s="540"/>
      <c r="G231" s="540"/>
      <c r="J231" s="622"/>
    </row>
    <row r="232" spans="1:10" ht="20.25" customHeight="1" x14ac:dyDescent="0.75">
      <c r="A232" s="604"/>
      <c r="C232" s="540"/>
      <c r="E232" s="540"/>
      <c r="G232" s="540"/>
      <c r="J232" s="622"/>
    </row>
    <row r="233" spans="1:10" ht="20.25" customHeight="1" x14ac:dyDescent="0.75">
      <c r="A233" s="604"/>
      <c r="C233" s="540"/>
      <c r="E233" s="540"/>
      <c r="G233" s="540"/>
      <c r="J233" s="622"/>
    </row>
    <row r="234" spans="1:10" ht="20.25" customHeight="1" x14ac:dyDescent="0.75">
      <c r="A234" s="604"/>
      <c r="C234" s="540"/>
      <c r="E234" s="540"/>
      <c r="G234" s="540"/>
      <c r="J234" s="622"/>
    </row>
    <row r="235" spans="1:10" ht="20.25" customHeight="1" x14ac:dyDescent="0.75">
      <c r="A235" s="604"/>
      <c r="C235" s="540"/>
      <c r="E235" s="540"/>
      <c r="G235" s="540"/>
      <c r="J235" s="622"/>
    </row>
    <row r="236" spans="1:10" ht="20.25" customHeight="1" x14ac:dyDescent="0.75">
      <c r="A236" s="604"/>
      <c r="C236" s="540"/>
      <c r="E236" s="540"/>
      <c r="G236" s="540"/>
      <c r="J236" s="622"/>
    </row>
    <row r="237" spans="1:10" ht="20.25" customHeight="1" x14ac:dyDescent="0.75">
      <c r="A237" s="604"/>
      <c r="C237" s="540"/>
      <c r="E237" s="540"/>
      <c r="G237" s="540"/>
      <c r="J237" s="622"/>
    </row>
    <row r="238" spans="1:10" ht="20.25" customHeight="1" x14ac:dyDescent="0.75">
      <c r="A238" s="604"/>
      <c r="C238" s="540"/>
      <c r="E238" s="540"/>
      <c r="G238" s="540"/>
      <c r="J238" s="622"/>
    </row>
    <row r="239" spans="1:10" ht="20.25" customHeight="1" x14ac:dyDescent="0.75">
      <c r="A239" s="604"/>
      <c r="C239" s="540"/>
      <c r="E239" s="540"/>
      <c r="G239" s="540"/>
      <c r="J239" s="622"/>
    </row>
    <row r="240" spans="1:10" ht="20.25" customHeight="1" x14ac:dyDescent="0.75">
      <c r="A240" s="604"/>
      <c r="C240" s="540"/>
      <c r="E240" s="540"/>
      <c r="G240" s="540"/>
      <c r="J240" s="622"/>
    </row>
    <row r="241" spans="1:10" ht="20.25" customHeight="1" x14ac:dyDescent="0.75">
      <c r="A241" s="604"/>
      <c r="C241" s="540"/>
      <c r="E241" s="540"/>
      <c r="G241" s="540"/>
      <c r="J241" s="622"/>
    </row>
    <row r="242" spans="1:10" ht="20.25" customHeight="1" x14ac:dyDescent="0.75">
      <c r="A242" s="604"/>
      <c r="C242" s="540"/>
      <c r="E242" s="540"/>
      <c r="G242" s="540"/>
      <c r="J242" s="622"/>
    </row>
    <row r="243" spans="1:10" ht="20.25" customHeight="1" x14ac:dyDescent="0.75">
      <c r="A243" s="604"/>
      <c r="C243" s="540"/>
      <c r="E243" s="540"/>
      <c r="G243" s="540"/>
      <c r="J243" s="622"/>
    </row>
    <row r="244" spans="1:10" ht="20.25" customHeight="1" x14ac:dyDescent="0.75">
      <c r="A244" s="604"/>
      <c r="C244" s="540"/>
      <c r="E244" s="540"/>
      <c r="G244" s="540"/>
      <c r="J244" s="622"/>
    </row>
    <row r="245" spans="1:10" ht="20.25" customHeight="1" x14ac:dyDescent="0.75">
      <c r="A245" s="604"/>
      <c r="C245" s="540"/>
      <c r="E245" s="540"/>
      <c r="G245" s="540"/>
      <c r="J245" s="622"/>
    </row>
    <row r="246" spans="1:10" ht="20.25" customHeight="1" x14ac:dyDescent="0.75">
      <c r="A246" s="604"/>
      <c r="C246" s="540"/>
      <c r="E246" s="540"/>
      <c r="G246" s="540"/>
      <c r="J246" s="622"/>
    </row>
    <row r="247" spans="1:10" ht="20.25" customHeight="1" x14ac:dyDescent="0.75">
      <c r="A247" s="604"/>
      <c r="C247" s="540"/>
      <c r="E247" s="540"/>
      <c r="G247" s="540"/>
      <c r="J247" s="622"/>
    </row>
    <row r="248" spans="1:10" ht="20.25" customHeight="1" x14ac:dyDescent="0.75">
      <c r="A248" s="604"/>
      <c r="C248" s="540"/>
      <c r="E248" s="540"/>
      <c r="G248" s="540"/>
      <c r="J248" s="622"/>
    </row>
    <row r="249" spans="1:10" ht="20.25" customHeight="1" x14ac:dyDescent="0.75">
      <c r="A249" s="604"/>
      <c r="C249" s="540"/>
      <c r="E249" s="540"/>
      <c r="G249" s="540"/>
      <c r="J249" s="622"/>
    </row>
    <row r="250" spans="1:10" ht="20.25" customHeight="1" x14ac:dyDescent="0.75">
      <c r="A250" s="604"/>
      <c r="C250" s="540"/>
      <c r="E250" s="540"/>
      <c r="G250" s="540"/>
      <c r="J250" s="622"/>
    </row>
    <row r="251" spans="1:10" ht="20.25" customHeight="1" x14ac:dyDescent="0.75">
      <c r="A251" s="604"/>
      <c r="C251" s="540"/>
      <c r="E251" s="540"/>
      <c r="G251" s="540"/>
      <c r="J251" s="622"/>
    </row>
    <row r="252" spans="1:10" ht="20.25" customHeight="1" x14ac:dyDescent="0.75">
      <c r="A252" s="604"/>
      <c r="C252" s="540"/>
      <c r="E252" s="540"/>
      <c r="G252" s="540"/>
      <c r="J252" s="622"/>
    </row>
    <row r="253" spans="1:10" ht="20.25" customHeight="1" x14ac:dyDescent="0.75">
      <c r="A253" s="604"/>
      <c r="C253" s="540"/>
      <c r="E253" s="540"/>
      <c r="G253" s="540"/>
      <c r="J253" s="622"/>
    </row>
    <row r="254" spans="1:10" ht="20.25" customHeight="1" x14ac:dyDescent="0.75">
      <c r="A254" s="604"/>
      <c r="C254" s="540"/>
      <c r="E254" s="540"/>
      <c r="G254" s="540"/>
      <c r="J254" s="622"/>
    </row>
    <row r="255" spans="1:10" ht="20.25" customHeight="1" x14ac:dyDescent="0.75">
      <c r="A255" s="604"/>
      <c r="C255" s="540"/>
      <c r="E255" s="540"/>
      <c r="G255" s="540"/>
      <c r="J255" s="622"/>
    </row>
    <row r="256" spans="1:10" ht="20.25" customHeight="1" x14ac:dyDescent="0.75">
      <c r="A256" s="604"/>
      <c r="C256" s="540"/>
      <c r="E256" s="540"/>
      <c r="G256" s="540"/>
      <c r="J256" s="622"/>
    </row>
    <row r="257" spans="1:10" ht="20.25" customHeight="1" x14ac:dyDescent="0.75">
      <c r="A257" s="604"/>
      <c r="C257" s="540"/>
      <c r="E257" s="540"/>
      <c r="G257" s="540"/>
      <c r="J257" s="622"/>
    </row>
    <row r="258" spans="1:10" ht="20.25" customHeight="1" x14ac:dyDescent="0.75">
      <c r="A258" s="604"/>
      <c r="C258" s="540"/>
      <c r="E258" s="540"/>
      <c r="G258" s="540"/>
      <c r="J258" s="622"/>
    </row>
    <row r="259" spans="1:10" ht="20.25" customHeight="1" x14ac:dyDescent="0.75">
      <c r="A259" s="604"/>
      <c r="C259" s="540"/>
      <c r="E259" s="540"/>
      <c r="G259" s="540"/>
      <c r="J259" s="622"/>
    </row>
    <row r="260" spans="1:10" ht="20.25" customHeight="1" x14ac:dyDescent="0.75">
      <c r="A260" s="604"/>
      <c r="C260" s="540"/>
      <c r="E260" s="540"/>
      <c r="G260" s="540"/>
      <c r="J260" s="622"/>
    </row>
    <row r="261" spans="1:10" ht="20.25" customHeight="1" x14ac:dyDescent="0.75">
      <c r="A261" s="604"/>
      <c r="C261" s="540"/>
      <c r="E261" s="540"/>
      <c r="G261" s="540"/>
      <c r="J261" s="622"/>
    </row>
    <row r="262" spans="1:10" ht="20.25" customHeight="1" x14ac:dyDescent="0.75">
      <c r="A262" s="604"/>
      <c r="C262" s="540"/>
      <c r="E262" s="540"/>
      <c r="G262" s="540"/>
      <c r="J262" s="622"/>
    </row>
    <row r="263" spans="1:10" ht="20.25" customHeight="1" x14ac:dyDescent="0.75">
      <c r="A263" s="604"/>
      <c r="C263" s="540"/>
      <c r="E263" s="540"/>
      <c r="G263" s="540"/>
      <c r="J263" s="622"/>
    </row>
    <row r="264" spans="1:10" ht="20.25" customHeight="1" x14ac:dyDescent="0.75">
      <c r="A264" s="604"/>
      <c r="C264" s="540"/>
      <c r="E264" s="540"/>
      <c r="G264" s="540"/>
      <c r="J264" s="622"/>
    </row>
    <row r="265" spans="1:10" ht="20.25" customHeight="1" x14ac:dyDescent="0.75">
      <c r="A265" s="604"/>
      <c r="C265" s="540"/>
      <c r="E265" s="540"/>
      <c r="G265" s="540"/>
      <c r="J265" s="622"/>
    </row>
    <row r="266" spans="1:10" ht="20.25" customHeight="1" x14ac:dyDescent="0.75">
      <c r="A266" s="604"/>
      <c r="C266" s="540"/>
      <c r="E266" s="540"/>
      <c r="G266" s="540"/>
      <c r="J266" s="622"/>
    </row>
    <row r="267" spans="1:10" ht="20.25" customHeight="1" x14ac:dyDescent="0.75">
      <c r="A267" s="604"/>
      <c r="C267" s="540"/>
      <c r="E267" s="540"/>
      <c r="G267" s="540"/>
      <c r="J267" s="622"/>
    </row>
    <row r="268" spans="1:10" ht="20.25" customHeight="1" x14ac:dyDescent="0.75">
      <c r="A268" s="604"/>
      <c r="C268" s="540"/>
      <c r="E268" s="540"/>
      <c r="G268" s="540"/>
      <c r="J268" s="622"/>
    </row>
    <row r="269" spans="1:10" ht="20.25" customHeight="1" x14ac:dyDescent="0.75">
      <c r="A269" s="604"/>
      <c r="C269" s="540"/>
      <c r="E269" s="540"/>
      <c r="G269" s="540"/>
      <c r="J269" s="622"/>
    </row>
    <row r="270" spans="1:10" ht="20.25" customHeight="1" x14ac:dyDescent="0.75">
      <c r="A270" s="604"/>
      <c r="C270" s="540"/>
      <c r="E270" s="540"/>
      <c r="G270" s="540"/>
      <c r="J270" s="622"/>
    </row>
    <row r="271" spans="1:10" ht="20.25" customHeight="1" x14ac:dyDescent="0.75">
      <c r="A271" s="604"/>
      <c r="C271" s="540"/>
      <c r="E271" s="540"/>
      <c r="G271" s="540"/>
      <c r="J271" s="622"/>
    </row>
    <row r="272" spans="1:10" ht="20.25" customHeight="1" x14ac:dyDescent="0.75">
      <c r="A272" s="604"/>
      <c r="C272" s="540"/>
      <c r="E272" s="540"/>
      <c r="G272" s="540"/>
      <c r="J272" s="622"/>
    </row>
    <row r="273" spans="1:10" ht="20.25" customHeight="1" x14ac:dyDescent="0.75">
      <c r="A273" s="604"/>
      <c r="C273" s="540"/>
      <c r="E273" s="540"/>
      <c r="G273" s="540"/>
      <c r="J273" s="622"/>
    </row>
    <row r="274" spans="1:10" ht="20.25" customHeight="1" x14ac:dyDescent="0.75">
      <c r="A274" s="604"/>
      <c r="C274" s="540"/>
      <c r="E274" s="540"/>
      <c r="G274" s="540"/>
      <c r="J274" s="622"/>
    </row>
    <row r="275" spans="1:10" ht="20.25" customHeight="1" x14ac:dyDescent="0.75">
      <c r="A275" s="604"/>
      <c r="C275" s="540"/>
      <c r="E275" s="540"/>
      <c r="G275" s="540"/>
      <c r="J275" s="622"/>
    </row>
    <row r="276" spans="1:10" ht="20.25" customHeight="1" x14ac:dyDescent="0.75">
      <c r="A276" s="604"/>
      <c r="C276" s="540"/>
      <c r="E276" s="540"/>
      <c r="G276" s="540"/>
      <c r="J276" s="622"/>
    </row>
    <row r="277" spans="1:10" ht="20.25" customHeight="1" x14ac:dyDescent="0.75">
      <c r="A277" s="604"/>
      <c r="C277" s="540"/>
      <c r="E277" s="540"/>
      <c r="G277" s="540"/>
      <c r="J277" s="622"/>
    </row>
    <row r="278" spans="1:10" ht="20.25" customHeight="1" x14ac:dyDescent="0.75">
      <c r="A278" s="604"/>
      <c r="C278" s="540"/>
      <c r="E278" s="540"/>
      <c r="G278" s="540"/>
      <c r="J278" s="622"/>
    </row>
    <row r="279" spans="1:10" ht="20.25" customHeight="1" x14ac:dyDescent="0.75">
      <c r="A279" s="604"/>
      <c r="C279" s="540"/>
      <c r="E279" s="540"/>
      <c r="G279" s="540"/>
      <c r="J279" s="622"/>
    </row>
    <row r="280" spans="1:10" ht="20.25" customHeight="1" x14ac:dyDescent="0.75">
      <c r="A280" s="604"/>
      <c r="C280" s="540"/>
      <c r="E280" s="540"/>
      <c r="G280" s="540"/>
      <c r="J280" s="622"/>
    </row>
    <row r="281" spans="1:10" ht="20.25" customHeight="1" x14ac:dyDescent="0.75">
      <c r="A281" s="604"/>
      <c r="C281" s="540"/>
      <c r="E281" s="540"/>
      <c r="G281" s="540"/>
      <c r="J281" s="622"/>
    </row>
    <row r="282" spans="1:10" ht="20.25" customHeight="1" x14ac:dyDescent="0.75">
      <c r="A282" s="604"/>
      <c r="C282" s="540"/>
      <c r="E282" s="540"/>
      <c r="G282" s="540"/>
      <c r="J282" s="622"/>
    </row>
    <row r="283" spans="1:10" ht="20.25" customHeight="1" x14ac:dyDescent="0.75">
      <c r="A283" s="604"/>
      <c r="C283" s="540"/>
      <c r="E283" s="540"/>
      <c r="G283" s="540"/>
      <c r="J283" s="622"/>
    </row>
    <row r="284" spans="1:10" ht="20.25" customHeight="1" x14ac:dyDescent="0.75">
      <c r="A284" s="604"/>
      <c r="C284" s="540"/>
      <c r="E284" s="540"/>
      <c r="G284" s="540"/>
      <c r="J284" s="622"/>
    </row>
    <row r="285" spans="1:10" ht="20.25" customHeight="1" x14ac:dyDescent="0.75">
      <c r="A285" s="604"/>
      <c r="C285" s="540"/>
      <c r="E285" s="540"/>
      <c r="G285" s="540"/>
      <c r="J285" s="622"/>
    </row>
    <row r="286" spans="1:10" ht="20.25" customHeight="1" x14ac:dyDescent="0.75">
      <c r="A286" s="604"/>
      <c r="C286" s="540"/>
      <c r="E286" s="540"/>
      <c r="G286" s="540"/>
      <c r="J286" s="622"/>
    </row>
    <row r="287" spans="1:10" ht="20.25" customHeight="1" x14ac:dyDescent="0.75">
      <c r="A287" s="604"/>
      <c r="C287" s="540"/>
      <c r="E287" s="540"/>
      <c r="G287" s="540"/>
      <c r="J287" s="622"/>
    </row>
    <row r="288" spans="1:10" ht="20.25" customHeight="1" x14ac:dyDescent="0.75">
      <c r="A288" s="604"/>
      <c r="C288" s="540"/>
      <c r="E288" s="540"/>
      <c r="G288" s="540"/>
      <c r="J288" s="622"/>
    </row>
    <row r="289" spans="1:10" ht="20.25" customHeight="1" x14ac:dyDescent="0.75">
      <c r="A289" s="604"/>
      <c r="C289" s="540"/>
      <c r="E289" s="540"/>
      <c r="G289" s="540"/>
      <c r="J289" s="622"/>
    </row>
    <row r="290" spans="1:10" ht="20.25" customHeight="1" x14ac:dyDescent="0.75">
      <c r="A290" s="604"/>
      <c r="C290" s="540"/>
      <c r="E290" s="540"/>
      <c r="G290" s="540"/>
      <c r="J290" s="622"/>
    </row>
    <row r="291" spans="1:10" ht="20.25" customHeight="1" x14ac:dyDescent="0.75">
      <c r="A291" s="604"/>
      <c r="C291" s="540"/>
      <c r="E291" s="540"/>
      <c r="G291" s="540"/>
      <c r="J291" s="622"/>
    </row>
    <row r="292" spans="1:10" ht="20.25" customHeight="1" x14ac:dyDescent="0.75">
      <c r="A292" s="604"/>
      <c r="C292" s="540"/>
      <c r="E292" s="540"/>
      <c r="G292" s="540"/>
      <c r="J292" s="622"/>
    </row>
    <row r="293" spans="1:10" ht="20.25" customHeight="1" x14ac:dyDescent="0.75">
      <c r="A293" s="604"/>
      <c r="C293" s="540"/>
      <c r="E293" s="540"/>
      <c r="G293" s="540"/>
      <c r="J293" s="622"/>
    </row>
    <row r="294" spans="1:10" ht="20.25" customHeight="1" x14ac:dyDescent="0.75">
      <c r="A294" s="604"/>
      <c r="C294" s="540"/>
      <c r="E294" s="540"/>
      <c r="G294" s="540"/>
      <c r="J294" s="622"/>
    </row>
    <row r="295" spans="1:10" ht="20.25" customHeight="1" x14ac:dyDescent="0.75">
      <c r="A295" s="604"/>
      <c r="C295" s="540"/>
      <c r="E295" s="540"/>
      <c r="G295" s="540"/>
      <c r="J295" s="622"/>
    </row>
    <row r="296" spans="1:10" ht="20.25" customHeight="1" x14ac:dyDescent="0.75">
      <c r="A296" s="604"/>
      <c r="C296" s="540"/>
      <c r="E296" s="540"/>
      <c r="G296" s="540"/>
      <c r="J296" s="622"/>
    </row>
    <row r="297" spans="1:10" ht="20.25" customHeight="1" x14ac:dyDescent="0.75">
      <c r="A297" s="604"/>
      <c r="C297" s="540"/>
      <c r="E297" s="540"/>
      <c r="G297" s="540"/>
      <c r="J297" s="622"/>
    </row>
    <row r="298" spans="1:10" ht="20.25" customHeight="1" x14ac:dyDescent="0.75">
      <c r="A298" s="604"/>
      <c r="C298" s="540"/>
      <c r="E298" s="540"/>
      <c r="G298" s="540"/>
      <c r="J298" s="622"/>
    </row>
    <row r="299" spans="1:10" ht="20.25" customHeight="1" x14ac:dyDescent="0.75">
      <c r="A299" s="604"/>
      <c r="C299" s="540"/>
      <c r="E299" s="540"/>
      <c r="G299" s="540"/>
      <c r="J299" s="622"/>
    </row>
    <row r="300" spans="1:10" ht="20.25" customHeight="1" x14ac:dyDescent="0.75">
      <c r="A300" s="604"/>
      <c r="C300" s="540"/>
      <c r="E300" s="540"/>
      <c r="G300" s="540"/>
      <c r="J300" s="622"/>
    </row>
    <row r="301" spans="1:10" ht="20.25" customHeight="1" x14ac:dyDescent="0.75">
      <c r="A301" s="604"/>
      <c r="C301" s="540"/>
      <c r="E301" s="540"/>
      <c r="G301" s="540"/>
      <c r="J301" s="622"/>
    </row>
    <row r="302" spans="1:10" ht="20.25" customHeight="1" x14ac:dyDescent="0.75">
      <c r="A302" s="604"/>
      <c r="C302" s="540"/>
      <c r="E302" s="540"/>
      <c r="G302" s="540"/>
      <c r="J302" s="622"/>
    </row>
    <row r="303" spans="1:10" ht="20.25" customHeight="1" x14ac:dyDescent="0.75">
      <c r="A303" s="604"/>
      <c r="C303" s="540"/>
      <c r="E303" s="540"/>
      <c r="G303" s="540"/>
      <c r="J303" s="622"/>
    </row>
    <row r="304" spans="1:10" ht="20.25" customHeight="1" x14ac:dyDescent="0.75">
      <c r="A304" s="604"/>
      <c r="C304" s="540"/>
      <c r="E304" s="540"/>
      <c r="G304" s="540"/>
      <c r="J304" s="622"/>
    </row>
    <row r="305" spans="1:10" ht="20.25" customHeight="1" x14ac:dyDescent="0.75">
      <c r="A305" s="604"/>
      <c r="C305" s="540"/>
      <c r="E305" s="540"/>
      <c r="G305" s="540"/>
      <c r="J305" s="622"/>
    </row>
    <row r="306" spans="1:10" ht="20.25" customHeight="1" x14ac:dyDescent="0.75">
      <c r="A306" s="604"/>
      <c r="C306" s="540"/>
      <c r="E306" s="540"/>
      <c r="G306" s="540"/>
      <c r="J306" s="622"/>
    </row>
    <row r="307" spans="1:10" ht="20.25" customHeight="1" x14ac:dyDescent="0.75">
      <c r="A307" s="604"/>
      <c r="C307" s="540"/>
      <c r="E307" s="540"/>
      <c r="G307" s="540"/>
      <c r="J307" s="622"/>
    </row>
    <row r="308" spans="1:10" ht="20.25" customHeight="1" x14ac:dyDescent="0.75">
      <c r="A308" s="604"/>
      <c r="C308" s="540"/>
      <c r="E308" s="540"/>
      <c r="G308" s="540"/>
      <c r="J308" s="622"/>
    </row>
    <row r="309" spans="1:10" ht="20.25" customHeight="1" x14ac:dyDescent="0.75">
      <c r="A309" s="604"/>
      <c r="C309" s="540"/>
      <c r="E309" s="540"/>
      <c r="G309" s="540"/>
      <c r="J309" s="622"/>
    </row>
    <row r="310" spans="1:10" ht="20.25" customHeight="1" x14ac:dyDescent="0.75">
      <c r="A310" s="604"/>
      <c r="C310" s="540"/>
      <c r="E310" s="540"/>
      <c r="G310" s="540"/>
      <c r="J310" s="622"/>
    </row>
    <row r="311" spans="1:10" ht="20.25" customHeight="1" x14ac:dyDescent="0.75">
      <c r="A311" s="604"/>
      <c r="C311" s="540"/>
      <c r="E311" s="540"/>
      <c r="G311" s="540"/>
      <c r="J311" s="622"/>
    </row>
    <row r="312" spans="1:10" ht="20.25" customHeight="1" x14ac:dyDescent="0.75">
      <c r="A312" s="604"/>
      <c r="C312" s="540"/>
      <c r="E312" s="540"/>
      <c r="G312" s="540"/>
      <c r="J312" s="622"/>
    </row>
    <row r="313" spans="1:10" ht="20.25" customHeight="1" x14ac:dyDescent="0.75">
      <c r="A313" s="604"/>
      <c r="C313" s="540"/>
      <c r="E313" s="540"/>
      <c r="G313" s="540"/>
      <c r="J313" s="622"/>
    </row>
    <row r="314" spans="1:10" ht="20.25" customHeight="1" x14ac:dyDescent="0.75">
      <c r="A314" s="604"/>
      <c r="C314" s="540"/>
      <c r="E314" s="540"/>
      <c r="G314" s="540"/>
      <c r="J314" s="622"/>
    </row>
    <row r="315" spans="1:10" ht="20.25" customHeight="1" x14ac:dyDescent="0.75">
      <c r="A315" s="604"/>
      <c r="C315" s="540"/>
      <c r="E315" s="540"/>
      <c r="G315" s="540"/>
      <c r="J315" s="622"/>
    </row>
    <row r="316" spans="1:10" ht="20.25" customHeight="1" x14ac:dyDescent="0.75">
      <c r="A316" s="604"/>
      <c r="C316" s="540"/>
      <c r="E316" s="540"/>
      <c r="G316" s="540"/>
      <c r="J316" s="622"/>
    </row>
    <row r="317" spans="1:10" ht="20.25" customHeight="1" x14ac:dyDescent="0.75">
      <c r="A317" s="604"/>
      <c r="C317" s="540"/>
      <c r="E317" s="540"/>
      <c r="G317" s="540"/>
      <c r="J317" s="622"/>
    </row>
    <row r="318" spans="1:10" ht="20.25" customHeight="1" x14ac:dyDescent="0.75">
      <c r="A318" s="604"/>
      <c r="C318" s="540"/>
      <c r="E318" s="540"/>
      <c r="G318" s="540"/>
      <c r="J318" s="622"/>
    </row>
    <row r="319" spans="1:10" ht="20.25" customHeight="1" x14ac:dyDescent="0.75">
      <c r="A319" s="604"/>
      <c r="C319" s="540"/>
      <c r="E319" s="540"/>
      <c r="G319" s="540"/>
      <c r="J319" s="622"/>
    </row>
    <row r="320" spans="1:10" ht="20.25" customHeight="1" x14ac:dyDescent="0.75">
      <c r="A320" s="604"/>
      <c r="C320" s="540"/>
      <c r="E320" s="540"/>
      <c r="G320" s="540"/>
      <c r="J320" s="622"/>
    </row>
    <row r="321" spans="1:10" ht="20.25" customHeight="1" x14ac:dyDescent="0.75">
      <c r="A321" s="604"/>
      <c r="C321" s="540"/>
      <c r="E321" s="540"/>
      <c r="G321" s="540"/>
      <c r="J321" s="622"/>
    </row>
    <row r="322" spans="1:10" ht="20.25" customHeight="1" x14ac:dyDescent="0.75">
      <c r="A322" s="604"/>
      <c r="C322" s="540"/>
      <c r="E322" s="540"/>
      <c r="G322" s="540"/>
      <c r="J322" s="622"/>
    </row>
    <row r="323" spans="1:10" ht="20.25" customHeight="1" x14ac:dyDescent="0.75">
      <c r="A323" s="604"/>
      <c r="C323" s="540"/>
      <c r="E323" s="540"/>
      <c r="G323" s="540"/>
      <c r="J323" s="622"/>
    </row>
    <row r="324" spans="1:10" ht="20.25" customHeight="1" x14ac:dyDescent="0.75">
      <c r="A324" s="604"/>
      <c r="C324" s="540"/>
      <c r="E324" s="540"/>
      <c r="G324" s="540"/>
      <c r="J324" s="622"/>
    </row>
    <row r="325" spans="1:10" ht="20.25" customHeight="1" x14ac:dyDescent="0.75">
      <c r="A325" s="604"/>
      <c r="C325" s="540"/>
      <c r="E325" s="540"/>
      <c r="G325" s="540"/>
      <c r="J325" s="622"/>
    </row>
    <row r="326" spans="1:10" ht="20.25" customHeight="1" x14ac:dyDescent="0.75">
      <c r="A326" s="604"/>
      <c r="C326" s="540"/>
      <c r="E326" s="540"/>
      <c r="G326" s="540"/>
      <c r="J326" s="622"/>
    </row>
    <row r="327" spans="1:10" ht="20.25" customHeight="1" x14ac:dyDescent="0.75">
      <c r="A327" s="604"/>
      <c r="C327" s="540"/>
      <c r="E327" s="540"/>
      <c r="G327" s="540"/>
      <c r="J327" s="622"/>
    </row>
    <row r="328" spans="1:10" ht="20.25" customHeight="1" x14ac:dyDescent="0.75">
      <c r="A328" s="604"/>
      <c r="C328" s="540"/>
      <c r="E328" s="540"/>
      <c r="G328" s="540"/>
      <c r="J328" s="622"/>
    </row>
    <row r="329" spans="1:10" ht="20.25" customHeight="1" x14ac:dyDescent="0.75">
      <c r="A329" s="604"/>
      <c r="C329" s="540"/>
      <c r="E329" s="540"/>
      <c r="G329" s="540"/>
      <c r="J329" s="622"/>
    </row>
    <row r="330" spans="1:10" ht="20.25" customHeight="1" x14ac:dyDescent="0.75">
      <c r="A330" s="604"/>
      <c r="C330" s="540"/>
      <c r="E330" s="540"/>
      <c r="G330" s="540"/>
      <c r="J330" s="622"/>
    </row>
    <row r="331" spans="1:10" ht="20.25" customHeight="1" x14ac:dyDescent="0.75">
      <c r="A331" s="604"/>
      <c r="C331" s="540"/>
      <c r="E331" s="540"/>
      <c r="G331" s="540"/>
      <c r="J331" s="622"/>
    </row>
    <row r="332" spans="1:10" ht="20.25" customHeight="1" x14ac:dyDescent="0.75">
      <c r="A332" s="604"/>
      <c r="C332" s="540"/>
      <c r="E332" s="540"/>
      <c r="G332" s="540"/>
      <c r="J332" s="622"/>
    </row>
    <row r="333" spans="1:10" ht="20.25" customHeight="1" x14ac:dyDescent="0.75">
      <c r="A333" s="604"/>
      <c r="C333" s="540"/>
      <c r="E333" s="540"/>
      <c r="G333" s="540"/>
      <c r="J333" s="622"/>
    </row>
    <row r="334" spans="1:10" ht="20.25" customHeight="1" x14ac:dyDescent="0.75">
      <c r="A334" s="604"/>
      <c r="C334" s="540"/>
      <c r="E334" s="540"/>
      <c r="G334" s="540"/>
      <c r="J334" s="622"/>
    </row>
    <row r="335" spans="1:10" ht="20.25" customHeight="1" x14ac:dyDescent="0.75">
      <c r="A335" s="604"/>
      <c r="C335" s="540"/>
      <c r="E335" s="540"/>
      <c r="G335" s="540"/>
      <c r="J335" s="622"/>
    </row>
    <row r="336" spans="1:10" ht="20.25" customHeight="1" x14ac:dyDescent="0.75">
      <c r="A336" s="604"/>
      <c r="C336" s="540"/>
      <c r="E336" s="540"/>
      <c r="G336" s="540"/>
      <c r="J336" s="622"/>
    </row>
    <row r="337" spans="1:10" ht="20.25" customHeight="1" x14ac:dyDescent="0.75">
      <c r="A337" s="604"/>
      <c r="C337" s="540"/>
      <c r="E337" s="540"/>
      <c r="G337" s="540"/>
      <c r="J337" s="622"/>
    </row>
    <row r="338" spans="1:10" ht="20.25" customHeight="1" x14ac:dyDescent="0.75">
      <c r="A338" s="604"/>
      <c r="C338" s="540"/>
      <c r="E338" s="540"/>
      <c r="G338" s="540"/>
      <c r="J338" s="622"/>
    </row>
    <row r="339" spans="1:10" ht="20.25" customHeight="1" x14ac:dyDescent="0.75">
      <c r="A339" s="604"/>
      <c r="C339" s="540"/>
      <c r="E339" s="540"/>
      <c r="G339" s="540"/>
      <c r="J339" s="622"/>
    </row>
    <row r="340" spans="1:10" ht="20.25" customHeight="1" x14ac:dyDescent="0.75">
      <c r="A340" s="604"/>
      <c r="C340" s="540"/>
      <c r="E340" s="540"/>
      <c r="G340" s="540"/>
      <c r="J340" s="622"/>
    </row>
    <row r="341" spans="1:10" ht="20.25" customHeight="1" x14ac:dyDescent="0.75">
      <c r="A341" s="604"/>
      <c r="C341" s="540"/>
      <c r="E341" s="540"/>
      <c r="G341" s="540"/>
      <c r="J341" s="622"/>
    </row>
    <row r="342" spans="1:10" ht="20.25" customHeight="1" x14ac:dyDescent="0.75">
      <c r="A342" s="604"/>
      <c r="C342" s="540"/>
      <c r="E342" s="540"/>
      <c r="G342" s="540"/>
      <c r="J342" s="622"/>
    </row>
    <row r="343" spans="1:10" ht="20.25" customHeight="1" x14ac:dyDescent="0.75">
      <c r="A343" s="604"/>
      <c r="C343" s="540"/>
      <c r="E343" s="540"/>
      <c r="G343" s="540"/>
      <c r="J343" s="622"/>
    </row>
    <row r="344" spans="1:10" ht="20.25" customHeight="1" x14ac:dyDescent="0.75">
      <c r="A344" s="604"/>
      <c r="C344" s="540"/>
      <c r="E344" s="540"/>
      <c r="G344" s="540"/>
      <c r="J344" s="622"/>
    </row>
    <row r="345" spans="1:10" ht="20.25" customHeight="1" x14ac:dyDescent="0.75">
      <c r="A345" s="604"/>
      <c r="C345" s="540"/>
      <c r="E345" s="540"/>
      <c r="G345" s="540"/>
      <c r="J345" s="622"/>
    </row>
    <row r="346" spans="1:10" ht="20.25" customHeight="1" x14ac:dyDescent="0.75">
      <c r="A346" s="604"/>
      <c r="C346" s="540"/>
      <c r="E346" s="540"/>
      <c r="G346" s="540"/>
      <c r="J346" s="622"/>
    </row>
    <row r="347" spans="1:10" ht="20.25" customHeight="1" x14ac:dyDescent="0.75">
      <c r="A347" s="604"/>
      <c r="C347" s="540"/>
      <c r="E347" s="540"/>
      <c r="G347" s="540"/>
      <c r="J347" s="622"/>
    </row>
    <row r="348" spans="1:10" ht="20.25" customHeight="1" x14ac:dyDescent="0.75">
      <c r="A348" s="604"/>
      <c r="C348" s="540"/>
      <c r="E348" s="540"/>
      <c r="G348" s="540"/>
      <c r="J348" s="622"/>
    </row>
    <row r="349" spans="1:10" ht="20.25" customHeight="1" x14ac:dyDescent="0.75">
      <c r="A349" s="604"/>
      <c r="C349" s="540"/>
      <c r="E349" s="540"/>
      <c r="G349" s="540"/>
      <c r="J349" s="622"/>
    </row>
    <row r="350" spans="1:10" ht="20.25" customHeight="1" x14ac:dyDescent="0.75">
      <c r="A350" s="604"/>
      <c r="C350" s="540"/>
      <c r="E350" s="540"/>
      <c r="G350" s="540"/>
      <c r="J350" s="622"/>
    </row>
    <row r="351" spans="1:10" ht="20.25" customHeight="1" x14ac:dyDescent="0.75">
      <c r="A351" s="604"/>
      <c r="C351" s="540"/>
      <c r="E351" s="540"/>
      <c r="G351" s="540"/>
      <c r="J351" s="622"/>
    </row>
    <row r="352" spans="1:10" ht="20.25" customHeight="1" x14ac:dyDescent="0.75">
      <c r="A352" s="604"/>
      <c r="C352" s="540"/>
      <c r="E352" s="540"/>
      <c r="G352" s="540"/>
      <c r="J352" s="622"/>
    </row>
    <row r="353" spans="1:10" ht="20.25" customHeight="1" x14ac:dyDescent="0.75">
      <c r="A353" s="604"/>
      <c r="C353" s="540"/>
      <c r="E353" s="540"/>
      <c r="G353" s="540"/>
      <c r="J353" s="622"/>
    </row>
    <row r="354" spans="1:10" ht="20.25" customHeight="1" x14ac:dyDescent="0.75">
      <c r="A354" s="604"/>
      <c r="C354" s="540"/>
      <c r="E354" s="540"/>
      <c r="G354" s="540"/>
      <c r="J354" s="622"/>
    </row>
    <row r="355" spans="1:10" ht="20.25" customHeight="1" x14ac:dyDescent="0.75">
      <c r="A355" s="604"/>
      <c r="C355" s="540"/>
      <c r="E355" s="540"/>
      <c r="G355" s="540"/>
      <c r="J355" s="622"/>
    </row>
    <row r="356" spans="1:10" ht="20.25" customHeight="1" x14ac:dyDescent="0.75">
      <c r="A356" s="604"/>
      <c r="C356" s="540"/>
      <c r="E356" s="540"/>
      <c r="G356" s="540"/>
      <c r="J356" s="622"/>
    </row>
    <row r="357" spans="1:10" ht="20.25" customHeight="1" x14ac:dyDescent="0.75">
      <c r="A357" s="604"/>
      <c r="C357" s="540"/>
      <c r="E357" s="540"/>
      <c r="G357" s="540"/>
      <c r="J357" s="622"/>
    </row>
    <row r="358" spans="1:10" ht="20.25" customHeight="1" x14ac:dyDescent="0.75">
      <c r="A358" s="604"/>
      <c r="C358" s="540"/>
      <c r="E358" s="540"/>
      <c r="G358" s="540"/>
      <c r="J358" s="622"/>
    </row>
    <row r="359" spans="1:10" ht="20.25" customHeight="1" x14ac:dyDescent="0.75">
      <c r="A359" s="604"/>
      <c r="C359" s="540"/>
      <c r="E359" s="540"/>
      <c r="G359" s="540"/>
      <c r="J359" s="622"/>
    </row>
    <row r="360" spans="1:10" ht="20.25" customHeight="1" x14ac:dyDescent="0.75">
      <c r="A360" s="604"/>
      <c r="C360" s="540"/>
      <c r="E360" s="540"/>
      <c r="G360" s="540"/>
      <c r="J360" s="622"/>
    </row>
    <row r="361" spans="1:10" ht="20.25" customHeight="1" x14ac:dyDescent="0.75">
      <c r="A361" s="604"/>
      <c r="C361" s="540"/>
      <c r="E361" s="540"/>
      <c r="G361" s="540"/>
      <c r="J361" s="622"/>
    </row>
    <row r="362" spans="1:10" ht="20.25" customHeight="1" x14ac:dyDescent="0.75">
      <c r="A362" s="604"/>
      <c r="C362" s="540"/>
      <c r="E362" s="540"/>
      <c r="G362" s="540"/>
      <c r="J362" s="622"/>
    </row>
    <row r="363" spans="1:10" ht="20.25" customHeight="1" x14ac:dyDescent="0.75">
      <c r="A363" s="604"/>
      <c r="C363" s="540"/>
      <c r="E363" s="540"/>
      <c r="G363" s="540"/>
      <c r="J363" s="622"/>
    </row>
    <row r="364" spans="1:10" ht="20.25" customHeight="1" x14ac:dyDescent="0.75">
      <c r="A364" s="604"/>
      <c r="C364" s="540"/>
      <c r="E364" s="540"/>
      <c r="G364" s="540"/>
      <c r="J364" s="622"/>
    </row>
    <row r="365" spans="1:10" ht="20.25" customHeight="1" x14ac:dyDescent="0.75">
      <c r="A365" s="604"/>
      <c r="C365" s="540"/>
      <c r="E365" s="540"/>
      <c r="G365" s="540"/>
      <c r="J365" s="622"/>
    </row>
    <row r="366" spans="1:10" ht="20.25" customHeight="1" x14ac:dyDescent="0.75">
      <c r="A366" s="604"/>
      <c r="C366" s="540"/>
      <c r="E366" s="540"/>
      <c r="G366" s="540"/>
      <c r="J366" s="622"/>
    </row>
    <row r="367" spans="1:10" ht="20.25" customHeight="1" x14ac:dyDescent="0.75">
      <c r="A367" s="604"/>
      <c r="C367" s="540"/>
      <c r="E367" s="540"/>
      <c r="G367" s="540"/>
      <c r="J367" s="622"/>
    </row>
    <row r="368" spans="1:10" ht="20.25" customHeight="1" x14ac:dyDescent="0.75">
      <c r="A368" s="604"/>
      <c r="C368" s="540"/>
      <c r="E368" s="540"/>
      <c r="G368" s="540"/>
      <c r="J368" s="622"/>
    </row>
    <row r="369" spans="1:10" ht="20.25" customHeight="1" x14ac:dyDescent="0.75">
      <c r="A369" s="604"/>
      <c r="C369" s="540"/>
      <c r="E369" s="540"/>
      <c r="G369" s="540"/>
      <c r="J369" s="622"/>
    </row>
    <row r="370" spans="1:10" ht="20.25" customHeight="1" x14ac:dyDescent="0.75">
      <c r="A370" s="604"/>
      <c r="C370" s="540"/>
      <c r="E370" s="540"/>
      <c r="G370" s="540"/>
      <c r="J370" s="622"/>
    </row>
    <row r="371" spans="1:10" ht="20.25" customHeight="1" x14ac:dyDescent="0.75">
      <c r="A371" s="604"/>
      <c r="C371" s="540"/>
      <c r="E371" s="540"/>
      <c r="G371" s="540"/>
      <c r="J371" s="622"/>
    </row>
    <row r="372" spans="1:10" ht="20.25" customHeight="1" x14ac:dyDescent="0.75">
      <c r="A372" s="604"/>
      <c r="C372" s="540"/>
      <c r="E372" s="540"/>
      <c r="G372" s="540"/>
      <c r="J372" s="622"/>
    </row>
    <row r="373" spans="1:10" ht="20.25" customHeight="1" x14ac:dyDescent="0.75">
      <c r="A373" s="604"/>
      <c r="C373" s="540"/>
      <c r="E373" s="540"/>
      <c r="G373" s="540"/>
      <c r="J373" s="622"/>
    </row>
    <row r="374" spans="1:10" ht="20.25" customHeight="1" x14ac:dyDescent="0.75">
      <c r="A374" s="604"/>
      <c r="C374" s="540"/>
      <c r="E374" s="540"/>
      <c r="G374" s="540"/>
      <c r="J374" s="622"/>
    </row>
    <row r="375" spans="1:10" ht="20.25" customHeight="1" x14ac:dyDescent="0.75">
      <c r="A375" s="604"/>
      <c r="C375" s="540"/>
      <c r="E375" s="540"/>
      <c r="G375" s="540"/>
      <c r="J375" s="622"/>
    </row>
    <row r="376" spans="1:10" ht="20.25" customHeight="1" x14ac:dyDescent="0.75">
      <c r="A376" s="604"/>
      <c r="C376" s="540"/>
      <c r="E376" s="540"/>
      <c r="G376" s="540"/>
      <c r="J376" s="622"/>
    </row>
    <row r="377" spans="1:10" ht="20.25" customHeight="1" x14ac:dyDescent="0.75">
      <c r="A377" s="604"/>
      <c r="C377" s="540"/>
      <c r="E377" s="540"/>
      <c r="G377" s="540"/>
      <c r="J377" s="622"/>
    </row>
    <row r="378" spans="1:10" ht="20.25" customHeight="1" x14ac:dyDescent="0.75">
      <c r="A378" s="604"/>
      <c r="C378" s="540"/>
      <c r="E378" s="540"/>
      <c r="G378" s="540"/>
      <c r="J378" s="622"/>
    </row>
    <row r="379" spans="1:10" ht="20.25" customHeight="1" x14ac:dyDescent="0.75">
      <c r="A379" s="604"/>
      <c r="C379" s="540"/>
      <c r="E379" s="540"/>
      <c r="G379" s="540"/>
      <c r="J379" s="622"/>
    </row>
    <row r="380" spans="1:10" ht="20.25" customHeight="1" x14ac:dyDescent="0.75">
      <c r="A380" s="604"/>
      <c r="C380" s="540"/>
      <c r="E380" s="540"/>
      <c r="G380" s="540"/>
      <c r="J380" s="622"/>
    </row>
    <row r="381" spans="1:10" ht="20.25" customHeight="1" x14ac:dyDescent="0.75">
      <c r="A381" s="604"/>
      <c r="C381" s="540"/>
      <c r="E381" s="540"/>
      <c r="G381" s="540"/>
      <c r="J381" s="622"/>
    </row>
    <row r="382" spans="1:10" ht="20.25" customHeight="1" x14ac:dyDescent="0.75">
      <c r="A382" s="604"/>
      <c r="C382" s="540"/>
      <c r="E382" s="540"/>
      <c r="G382" s="540"/>
      <c r="J382" s="622"/>
    </row>
    <row r="383" spans="1:10" ht="20.25" customHeight="1" x14ac:dyDescent="0.75">
      <c r="A383" s="604"/>
      <c r="C383" s="540"/>
      <c r="E383" s="540"/>
      <c r="G383" s="540"/>
      <c r="J383" s="622"/>
    </row>
    <row r="384" spans="1:10" ht="20.25" customHeight="1" x14ac:dyDescent="0.75">
      <c r="A384" s="604"/>
      <c r="C384" s="540"/>
      <c r="E384" s="540"/>
      <c r="G384" s="540"/>
      <c r="J384" s="622"/>
    </row>
    <row r="385" spans="1:10" ht="20.25" customHeight="1" x14ac:dyDescent="0.75">
      <c r="A385" s="604"/>
      <c r="C385" s="540"/>
      <c r="E385" s="540"/>
      <c r="G385" s="540"/>
      <c r="J385" s="622"/>
    </row>
    <row r="386" spans="1:10" ht="20.25" customHeight="1" x14ac:dyDescent="0.75">
      <c r="A386" s="604"/>
      <c r="C386" s="540"/>
      <c r="E386" s="540"/>
      <c r="G386" s="540"/>
      <c r="J386" s="622"/>
    </row>
    <row r="387" spans="1:10" ht="20.25" customHeight="1" x14ac:dyDescent="0.75">
      <c r="A387" s="604"/>
      <c r="C387" s="540"/>
      <c r="E387" s="540"/>
      <c r="G387" s="540"/>
      <c r="J387" s="622"/>
    </row>
    <row r="388" spans="1:10" ht="20.25" customHeight="1" x14ac:dyDescent="0.75">
      <c r="A388" s="604"/>
      <c r="C388" s="540"/>
      <c r="E388" s="540"/>
      <c r="G388" s="540"/>
      <c r="J388" s="622"/>
    </row>
    <row r="389" spans="1:10" ht="20.25" customHeight="1" x14ac:dyDescent="0.75">
      <c r="A389" s="604"/>
      <c r="C389" s="540"/>
      <c r="E389" s="540"/>
      <c r="G389" s="540"/>
      <c r="J389" s="622"/>
    </row>
    <row r="390" spans="1:10" ht="20.25" customHeight="1" x14ac:dyDescent="0.75">
      <c r="A390" s="604"/>
      <c r="C390" s="540"/>
      <c r="E390" s="540"/>
      <c r="G390" s="540"/>
      <c r="J390" s="622"/>
    </row>
    <row r="391" spans="1:10" ht="20.25" customHeight="1" x14ac:dyDescent="0.75">
      <c r="A391" s="604"/>
      <c r="C391" s="540"/>
      <c r="E391" s="540"/>
      <c r="G391" s="540"/>
      <c r="J391" s="622"/>
    </row>
    <row r="392" spans="1:10" ht="20.25" customHeight="1" x14ac:dyDescent="0.75">
      <c r="A392" s="604"/>
      <c r="C392" s="540"/>
      <c r="E392" s="540"/>
      <c r="G392" s="540"/>
      <c r="J392" s="622"/>
    </row>
    <row r="393" spans="1:10" ht="20.25" customHeight="1" x14ac:dyDescent="0.75">
      <c r="A393" s="604"/>
      <c r="C393" s="540"/>
      <c r="E393" s="540"/>
      <c r="G393" s="540"/>
      <c r="J393" s="622"/>
    </row>
    <row r="394" spans="1:10" ht="20.25" customHeight="1" x14ac:dyDescent="0.75">
      <c r="A394" s="604"/>
      <c r="C394" s="540"/>
      <c r="E394" s="540"/>
      <c r="G394" s="540"/>
      <c r="J394" s="622"/>
    </row>
    <row r="395" spans="1:10" ht="20.25" customHeight="1" x14ac:dyDescent="0.75">
      <c r="A395" s="604"/>
      <c r="C395" s="540"/>
      <c r="E395" s="540"/>
      <c r="G395" s="540"/>
      <c r="J395" s="622"/>
    </row>
    <row r="396" spans="1:10" ht="20.25" customHeight="1" x14ac:dyDescent="0.75">
      <c r="A396" s="604"/>
      <c r="C396" s="540"/>
      <c r="E396" s="540"/>
      <c r="G396" s="540"/>
      <c r="J396" s="622"/>
    </row>
    <row r="397" spans="1:10" ht="20.25" customHeight="1" x14ac:dyDescent="0.75">
      <c r="A397" s="604"/>
      <c r="C397" s="540"/>
      <c r="E397" s="540"/>
      <c r="G397" s="540"/>
      <c r="J397" s="622"/>
    </row>
    <row r="398" spans="1:10" ht="20.25" customHeight="1" x14ac:dyDescent="0.75">
      <c r="A398" s="604"/>
      <c r="C398" s="540"/>
      <c r="E398" s="540"/>
      <c r="G398" s="540"/>
      <c r="J398" s="622"/>
    </row>
    <row r="399" spans="1:10" ht="20.25" customHeight="1" x14ac:dyDescent="0.75">
      <c r="A399" s="604"/>
      <c r="C399" s="540"/>
      <c r="E399" s="540"/>
      <c r="G399" s="540"/>
      <c r="J399" s="622"/>
    </row>
    <row r="400" spans="1:10" ht="20.25" customHeight="1" x14ac:dyDescent="0.75">
      <c r="A400" s="604"/>
      <c r="C400" s="540"/>
      <c r="E400" s="540"/>
      <c r="G400" s="540"/>
      <c r="J400" s="622"/>
    </row>
    <row r="401" spans="1:10" ht="20.25" customHeight="1" x14ac:dyDescent="0.75">
      <c r="A401" s="604"/>
      <c r="C401" s="540"/>
      <c r="E401" s="540"/>
      <c r="G401" s="540"/>
      <c r="J401" s="622"/>
    </row>
    <row r="402" spans="1:10" ht="20.25" customHeight="1" x14ac:dyDescent="0.75">
      <c r="A402" s="604"/>
      <c r="C402" s="540"/>
      <c r="E402" s="540"/>
      <c r="G402" s="540"/>
      <c r="J402" s="622"/>
    </row>
    <row r="403" spans="1:10" ht="20.25" customHeight="1" x14ac:dyDescent="0.75">
      <c r="A403" s="604"/>
      <c r="C403" s="540"/>
      <c r="E403" s="540"/>
      <c r="G403" s="540"/>
      <c r="J403" s="622"/>
    </row>
    <row r="404" spans="1:10" ht="20.25" customHeight="1" x14ac:dyDescent="0.75">
      <c r="A404" s="604"/>
      <c r="C404" s="540"/>
      <c r="E404" s="540"/>
      <c r="G404" s="540"/>
      <c r="J404" s="622"/>
    </row>
    <row r="405" spans="1:10" ht="20.25" customHeight="1" x14ac:dyDescent="0.75">
      <c r="A405" s="604"/>
      <c r="C405" s="540"/>
      <c r="E405" s="540"/>
      <c r="G405" s="540"/>
      <c r="J405" s="622"/>
    </row>
    <row r="406" spans="1:10" ht="20.25" customHeight="1" x14ac:dyDescent="0.75">
      <c r="A406" s="604"/>
      <c r="C406" s="540"/>
      <c r="E406" s="540"/>
      <c r="G406" s="540"/>
      <c r="J406" s="622"/>
    </row>
    <row r="407" spans="1:10" ht="20.25" customHeight="1" x14ac:dyDescent="0.75">
      <c r="A407" s="604"/>
      <c r="C407" s="540"/>
      <c r="E407" s="540"/>
      <c r="G407" s="540"/>
      <c r="J407" s="622"/>
    </row>
    <row r="408" spans="1:10" ht="20.25" customHeight="1" x14ac:dyDescent="0.75">
      <c r="A408" s="604"/>
      <c r="C408" s="540"/>
      <c r="E408" s="540"/>
      <c r="G408" s="540"/>
      <c r="J408" s="622"/>
    </row>
    <row r="409" spans="1:10" ht="20.25" customHeight="1" x14ac:dyDescent="0.75">
      <c r="A409" s="604"/>
      <c r="C409" s="540"/>
      <c r="E409" s="540"/>
      <c r="G409" s="540"/>
      <c r="J409" s="622"/>
    </row>
    <row r="410" spans="1:10" ht="20.25" customHeight="1" x14ac:dyDescent="0.75">
      <c r="A410" s="604"/>
      <c r="C410" s="540"/>
      <c r="E410" s="540"/>
      <c r="G410" s="540"/>
      <c r="J410" s="622"/>
    </row>
    <row r="411" spans="1:10" ht="20.25" customHeight="1" x14ac:dyDescent="0.75">
      <c r="A411" s="604"/>
      <c r="C411" s="540"/>
      <c r="E411" s="540"/>
      <c r="G411" s="540"/>
      <c r="J411" s="622"/>
    </row>
    <row r="412" spans="1:10" ht="20.25" customHeight="1" x14ac:dyDescent="0.75">
      <c r="A412" s="604"/>
      <c r="C412" s="540"/>
      <c r="E412" s="540"/>
      <c r="G412" s="540"/>
      <c r="J412" s="622"/>
    </row>
    <row r="413" spans="1:10" ht="20.25" customHeight="1" x14ac:dyDescent="0.75">
      <c r="A413" s="604"/>
      <c r="C413" s="540"/>
      <c r="E413" s="540"/>
      <c r="G413" s="540"/>
      <c r="J413" s="622"/>
    </row>
    <row r="414" spans="1:10" ht="20.25" customHeight="1" x14ac:dyDescent="0.75">
      <c r="A414" s="604"/>
      <c r="C414" s="540"/>
      <c r="E414" s="540"/>
      <c r="G414" s="540"/>
      <c r="J414" s="622"/>
    </row>
    <row r="415" spans="1:10" ht="20.25" customHeight="1" x14ac:dyDescent="0.75">
      <c r="A415" s="604"/>
      <c r="C415" s="540"/>
      <c r="E415" s="540"/>
      <c r="G415" s="540"/>
      <c r="J415" s="622"/>
    </row>
    <row r="416" spans="1:10" ht="20.25" customHeight="1" x14ac:dyDescent="0.75">
      <c r="A416" s="604"/>
      <c r="C416" s="540"/>
      <c r="E416" s="540"/>
      <c r="G416" s="540"/>
      <c r="J416" s="622"/>
    </row>
    <row r="417" spans="1:10" ht="20.25" customHeight="1" x14ac:dyDescent="0.75">
      <c r="A417" s="604"/>
      <c r="C417" s="540"/>
      <c r="E417" s="540"/>
      <c r="G417" s="540"/>
      <c r="J417" s="622"/>
    </row>
    <row r="418" spans="1:10" ht="20.25" customHeight="1" x14ac:dyDescent="0.75">
      <c r="A418" s="604"/>
      <c r="C418" s="540"/>
      <c r="E418" s="540"/>
      <c r="G418" s="540"/>
      <c r="J418" s="622"/>
    </row>
    <row r="419" spans="1:10" ht="20.25" customHeight="1" x14ac:dyDescent="0.75">
      <c r="A419" s="604"/>
      <c r="C419" s="540"/>
      <c r="E419" s="540"/>
      <c r="G419" s="540"/>
      <c r="J419" s="622"/>
    </row>
    <row r="420" spans="1:10" ht="20.25" customHeight="1" x14ac:dyDescent="0.75">
      <c r="A420" s="604"/>
      <c r="C420" s="540"/>
      <c r="E420" s="540"/>
      <c r="G420" s="540"/>
      <c r="J420" s="622"/>
    </row>
    <row r="421" spans="1:10" ht="20.25" customHeight="1" x14ac:dyDescent="0.75">
      <c r="A421" s="604"/>
      <c r="C421" s="540"/>
      <c r="E421" s="540"/>
      <c r="G421" s="540"/>
      <c r="J421" s="622"/>
    </row>
    <row r="422" spans="1:10" ht="20.25" customHeight="1" x14ac:dyDescent="0.75">
      <c r="A422" s="604"/>
      <c r="C422" s="540"/>
      <c r="E422" s="540"/>
      <c r="G422" s="540"/>
      <c r="J422" s="622"/>
    </row>
    <row r="423" spans="1:10" ht="20.25" customHeight="1" x14ac:dyDescent="0.75">
      <c r="A423" s="604"/>
      <c r="C423" s="540"/>
      <c r="E423" s="540"/>
      <c r="G423" s="540"/>
      <c r="J423" s="622"/>
    </row>
    <row r="424" spans="1:10" ht="20.25" customHeight="1" x14ac:dyDescent="0.75">
      <c r="A424" s="604"/>
      <c r="C424" s="540"/>
      <c r="E424" s="540"/>
      <c r="G424" s="540"/>
      <c r="J424" s="622"/>
    </row>
    <row r="425" spans="1:10" ht="20.25" customHeight="1" x14ac:dyDescent="0.75">
      <c r="A425" s="604"/>
      <c r="C425" s="540"/>
      <c r="E425" s="540"/>
      <c r="G425" s="540"/>
      <c r="J425" s="622"/>
    </row>
    <row r="426" spans="1:10" ht="20.25" customHeight="1" x14ac:dyDescent="0.75">
      <c r="A426" s="604"/>
      <c r="C426" s="540"/>
      <c r="E426" s="540"/>
      <c r="G426" s="540"/>
      <c r="J426" s="622"/>
    </row>
    <row r="427" spans="1:10" ht="20.25" customHeight="1" x14ac:dyDescent="0.75">
      <c r="A427" s="604"/>
      <c r="C427" s="540"/>
      <c r="E427" s="540"/>
      <c r="G427" s="540"/>
      <c r="J427" s="622"/>
    </row>
    <row r="428" spans="1:10" ht="20.25" customHeight="1" x14ac:dyDescent="0.75">
      <c r="A428" s="604"/>
      <c r="C428" s="540"/>
      <c r="E428" s="540"/>
      <c r="G428" s="540"/>
      <c r="J428" s="622"/>
    </row>
    <row r="429" spans="1:10" ht="20.25" customHeight="1" x14ac:dyDescent="0.75">
      <c r="A429" s="604"/>
      <c r="C429" s="540"/>
      <c r="E429" s="540"/>
      <c r="G429" s="540"/>
      <c r="J429" s="622"/>
    </row>
    <row r="430" spans="1:10" ht="20.25" customHeight="1" x14ac:dyDescent="0.75">
      <c r="A430" s="604"/>
      <c r="C430" s="540"/>
      <c r="E430" s="540"/>
      <c r="G430" s="540"/>
      <c r="J430" s="622"/>
    </row>
    <row r="431" spans="1:10" ht="20.25" customHeight="1" x14ac:dyDescent="0.75">
      <c r="A431" s="604"/>
      <c r="C431" s="540"/>
      <c r="E431" s="540"/>
      <c r="G431" s="540"/>
      <c r="J431" s="622"/>
    </row>
    <row r="432" spans="1:10" ht="20.25" customHeight="1" x14ac:dyDescent="0.75">
      <c r="A432" s="604"/>
      <c r="C432" s="540"/>
      <c r="E432" s="540"/>
      <c r="G432" s="540"/>
      <c r="J432" s="622"/>
    </row>
    <row r="433" spans="1:10" ht="20.25" customHeight="1" x14ac:dyDescent="0.75">
      <c r="A433" s="604"/>
      <c r="C433" s="540"/>
      <c r="E433" s="540"/>
      <c r="G433" s="540"/>
      <c r="J433" s="622"/>
    </row>
    <row r="434" spans="1:10" ht="20.25" customHeight="1" x14ac:dyDescent="0.75">
      <c r="A434" s="604"/>
      <c r="C434" s="540"/>
      <c r="E434" s="540"/>
      <c r="G434" s="540"/>
      <c r="J434" s="622"/>
    </row>
    <row r="435" spans="1:10" ht="20.25" customHeight="1" x14ac:dyDescent="0.75">
      <c r="A435" s="604"/>
      <c r="C435" s="540"/>
      <c r="E435" s="540"/>
      <c r="G435" s="540"/>
      <c r="J435" s="622"/>
    </row>
    <row r="436" spans="1:10" ht="20.25" customHeight="1" x14ac:dyDescent="0.75">
      <c r="A436" s="604"/>
      <c r="C436" s="540"/>
      <c r="E436" s="540"/>
      <c r="G436" s="540"/>
      <c r="J436" s="622"/>
    </row>
    <row r="437" spans="1:10" ht="20.25" customHeight="1" x14ac:dyDescent="0.75">
      <c r="A437" s="604"/>
      <c r="C437" s="540"/>
      <c r="E437" s="540"/>
      <c r="G437" s="540"/>
      <c r="J437" s="622"/>
    </row>
    <row r="438" spans="1:10" ht="20.25" customHeight="1" x14ac:dyDescent="0.75">
      <c r="A438" s="604"/>
      <c r="C438" s="540"/>
      <c r="E438" s="540"/>
      <c r="G438" s="540"/>
      <c r="J438" s="622"/>
    </row>
    <row r="439" spans="1:10" ht="20.25" customHeight="1" x14ac:dyDescent="0.75">
      <c r="A439" s="604"/>
      <c r="C439" s="540"/>
      <c r="E439" s="540"/>
      <c r="G439" s="540"/>
      <c r="J439" s="622"/>
    </row>
    <row r="440" spans="1:10" ht="20.25" customHeight="1" x14ac:dyDescent="0.75">
      <c r="A440" s="604"/>
      <c r="C440" s="540"/>
      <c r="E440" s="540"/>
      <c r="G440" s="540"/>
      <c r="J440" s="622"/>
    </row>
    <row r="441" spans="1:10" ht="20.25" customHeight="1" x14ac:dyDescent="0.75">
      <c r="A441" s="604"/>
      <c r="C441" s="540"/>
      <c r="E441" s="540"/>
      <c r="G441" s="540"/>
      <c r="J441" s="622"/>
    </row>
    <row r="442" spans="1:10" ht="20.25" customHeight="1" x14ac:dyDescent="0.75">
      <c r="A442" s="604"/>
      <c r="C442" s="540"/>
      <c r="E442" s="540"/>
      <c r="G442" s="540"/>
      <c r="J442" s="622"/>
    </row>
    <row r="443" spans="1:10" ht="20.25" customHeight="1" x14ac:dyDescent="0.75">
      <c r="A443" s="604"/>
      <c r="C443" s="540"/>
      <c r="E443" s="540"/>
      <c r="G443" s="540"/>
      <c r="J443" s="622"/>
    </row>
    <row r="444" spans="1:10" ht="20.25" customHeight="1" x14ac:dyDescent="0.75">
      <c r="A444" s="604"/>
      <c r="C444" s="540"/>
      <c r="E444" s="540"/>
      <c r="G444" s="540"/>
      <c r="J444" s="622"/>
    </row>
    <row r="445" spans="1:10" ht="20.25" customHeight="1" x14ac:dyDescent="0.75">
      <c r="A445" s="604"/>
      <c r="C445" s="540"/>
      <c r="E445" s="540"/>
      <c r="G445" s="540"/>
      <c r="J445" s="622"/>
    </row>
    <row r="446" spans="1:10" ht="20.25" customHeight="1" x14ac:dyDescent="0.75">
      <c r="A446" s="604"/>
      <c r="C446" s="540"/>
      <c r="E446" s="540"/>
      <c r="G446" s="540"/>
      <c r="J446" s="622"/>
    </row>
    <row r="447" spans="1:10" ht="20.25" customHeight="1" x14ac:dyDescent="0.75">
      <c r="A447" s="604"/>
      <c r="C447" s="540"/>
      <c r="E447" s="540"/>
      <c r="G447" s="540"/>
      <c r="J447" s="622"/>
    </row>
    <row r="448" spans="1:10" ht="20.25" customHeight="1" x14ac:dyDescent="0.75">
      <c r="A448" s="604"/>
      <c r="C448" s="540"/>
      <c r="E448" s="540"/>
      <c r="G448" s="540"/>
      <c r="J448" s="622"/>
    </row>
    <row r="449" spans="1:10" ht="20.25" customHeight="1" x14ac:dyDescent="0.75">
      <c r="A449" s="604"/>
      <c r="C449" s="540"/>
      <c r="E449" s="540"/>
      <c r="G449" s="540"/>
      <c r="J449" s="622"/>
    </row>
    <row r="450" spans="1:10" ht="20.25" customHeight="1" x14ac:dyDescent="0.75">
      <c r="A450" s="604"/>
      <c r="C450" s="540"/>
      <c r="E450" s="540"/>
      <c r="G450" s="540"/>
      <c r="J450" s="622"/>
    </row>
    <row r="451" spans="1:10" ht="20.25" customHeight="1" x14ac:dyDescent="0.75">
      <c r="A451" s="604"/>
      <c r="C451" s="540"/>
      <c r="E451" s="540"/>
      <c r="G451" s="540"/>
      <c r="J451" s="622"/>
    </row>
    <row r="452" spans="1:10" ht="20.25" customHeight="1" x14ac:dyDescent="0.75">
      <c r="A452" s="604"/>
      <c r="C452" s="540"/>
      <c r="E452" s="540"/>
      <c r="G452" s="540"/>
      <c r="J452" s="622"/>
    </row>
    <row r="453" spans="1:10" ht="20.25" customHeight="1" x14ac:dyDescent="0.75">
      <c r="A453" s="604"/>
      <c r="C453" s="540"/>
      <c r="E453" s="540"/>
      <c r="G453" s="540"/>
      <c r="J453" s="622"/>
    </row>
    <row r="454" spans="1:10" ht="20.25" customHeight="1" x14ac:dyDescent="0.75">
      <c r="A454" s="604"/>
      <c r="C454" s="540"/>
      <c r="E454" s="540"/>
      <c r="G454" s="540"/>
      <c r="J454" s="622"/>
    </row>
    <row r="455" spans="1:10" ht="20.25" customHeight="1" x14ac:dyDescent="0.75">
      <c r="A455" s="604"/>
      <c r="C455" s="540"/>
      <c r="E455" s="540"/>
      <c r="G455" s="540"/>
      <c r="J455" s="622"/>
    </row>
    <row r="456" spans="1:10" ht="20.25" customHeight="1" x14ac:dyDescent="0.75">
      <c r="A456" s="604"/>
      <c r="C456" s="540"/>
      <c r="E456" s="540"/>
      <c r="G456" s="540"/>
      <c r="J456" s="622"/>
    </row>
    <row r="457" spans="1:10" ht="20.25" customHeight="1" x14ac:dyDescent="0.75">
      <c r="A457" s="604"/>
      <c r="C457" s="540"/>
      <c r="E457" s="540"/>
      <c r="G457" s="540"/>
      <c r="J457" s="622"/>
    </row>
    <row r="458" spans="1:10" ht="20.25" customHeight="1" x14ac:dyDescent="0.75">
      <c r="A458" s="604"/>
      <c r="C458" s="540"/>
      <c r="E458" s="540"/>
      <c r="G458" s="540"/>
      <c r="J458" s="622"/>
    </row>
    <row r="459" spans="1:10" ht="20.25" customHeight="1" x14ac:dyDescent="0.75">
      <c r="A459" s="604"/>
      <c r="C459" s="540"/>
      <c r="E459" s="540"/>
      <c r="G459" s="540"/>
      <c r="J459" s="622"/>
    </row>
    <row r="460" spans="1:10" ht="20.25" customHeight="1" x14ac:dyDescent="0.75">
      <c r="A460" s="604"/>
      <c r="C460" s="540"/>
      <c r="E460" s="540"/>
      <c r="G460" s="540"/>
      <c r="J460" s="622"/>
    </row>
    <row r="461" spans="1:10" ht="20.25" customHeight="1" x14ac:dyDescent="0.75">
      <c r="A461" s="604"/>
      <c r="C461" s="540"/>
      <c r="E461" s="540"/>
      <c r="G461" s="540"/>
      <c r="J461" s="622"/>
    </row>
    <row r="462" spans="1:10" ht="20.25" customHeight="1" x14ac:dyDescent="0.75">
      <c r="A462" s="604"/>
      <c r="C462" s="540"/>
      <c r="E462" s="540"/>
      <c r="G462" s="540"/>
      <c r="J462" s="622"/>
    </row>
    <row r="463" spans="1:10" ht="20.25" customHeight="1" x14ac:dyDescent="0.75">
      <c r="A463" s="604"/>
      <c r="C463" s="540"/>
      <c r="E463" s="540"/>
      <c r="G463" s="540"/>
      <c r="J463" s="622"/>
    </row>
    <row r="464" spans="1:10" ht="20.25" customHeight="1" x14ac:dyDescent="0.75">
      <c r="A464" s="604"/>
      <c r="C464" s="540"/>
      <c r="E464" s="540"/>
      <c r="G464" s="540"/>
      <c r="J464" s="622"/>
    </row>
    <row r="465" spans="1:10" ht="20.25" customHeight="1" x14ac:dyDescent="0.75">
      <c r="A465" s="604"/>
      <c r="C465" s="540"/>
      <c r="E465" s="540"/>
      <c r="G465" s="540"/>
      <c r="J465" s="622"/>
    </row>
    <row r="466" spans="1:10" ht="20.25" customHeight="1" x14ac:dyDescent="0.75">
      <c r="A466" s="604"/>
      <c r="C466" s="540"/>
      <c r="E466" s="540"/>
      <c r="G466" s="540"/>
      <c r="J466" s="622"/>
    </row>
    <row r="467" spans="1:10" ht="20.25" customHeight="1" x14ac:dyDescent="0.75">
      <c r="A467" s="604"/>
      <c r="C467" s="540"/>
      <c r="E467" s="540"/>
      <c r="G467" s="540"/>
      <c r="J467" s="622"/>
    </row>
    <row r="468" spans="1:10" ht="20.25" customHeight="1" x14ac:dyDescent="0.75">
      <c r="A468" s="604"/>
      <c r="C468" s="540"/>
      <c r="E468" s="540"/>
      <c r="G468" s="540"/>
      <c r="J468" s="622"/>
    </row>
    <row r="469" spans="1:10" ht="20.25" customHeight="1" x14ac:dyDescent="0.75">
      <c r="A469" s="604"/>
      <c r="C469" s="540"/>
      <c r="E469" s="540"/>
      <c r="G469" s="540"/>
      <c r="J469" s="622"/>
    </row>
    <row r="470" spans="1:10" ht="20.25" customHeight="1" x14ac:dyDescent="0.75">
      <c r="A470" s="604"/>
      <c r="C470" s="540"/>
      <c r="E470" s="540"/>
      <c r="G470" s="540"/>
      <c r="J470" s="622"/>
    </row>
    <row r="471" spans="1:10" ht="20.25" customHeight="1" x14ac:dyDescent="0.75">
      <c r="A471" s="604"/>
      <c r="C471" s="540"/>
      <c r="E471" s="540"/>
      <c r="G471" s="540"/>
      <c r="J471" s="622"/>
    </row>
    <row r="472" spans="1:10" ht="20.25" customHeight="1" x14ac:dyDescent="0.75">
      <c r="A472" s="604"/>
      <c r="C472" s="540"/>
      <c r="E472" s="540"/>
      <c r="G472" s="540"/>
      <c r="J472" s="622"/>
    </row>
    <row r="473" spans="1:10" ht="20.25" customHeight="1" x14ac:dyDescent="0.75">
      <c r="A473" s="604"/>
      <c r="C473" s="540"/>
      <c r="E473" s="540"/>
      <c r="G473" s="540"/>
      <c r="J473" s="622"/>
    </row>
    <row r="474" spans="1:10" ht="20.25" customHeight="1" x14ac:dyDescent="0.75">
      <c r="A474" s="604"/>
      <c r="C474" s="540"/>
      <c r="E474" s="540"/>
      <c r="G474" s="540"/>
      <c r="J474" s="622"/>
    </row>
    <row r="475" spans="1:10" ht="20.25" customHeight="1" x14ac:dyDescent="0.75">
      <c r="A475" s="604"/>
      <c r="C475" s="540"/>
      <c r="E475" s="540"/>
      <c r="G475" s="540"/>
      <c r="J475" s="622"/>
    </row>
    <row r="476" spans="1:10" ht="20.25" customHeight="1" x14ac:dyDescent="0.75">
      <c r="A476" s="604"/>
      <c r="C476" s="540"/>
      <c r="E476" s="540"/>
      <c r="G476" s="540"/>
      <c r="J476" s="622"/>
    </row>
    <row r="477" spans="1:10" ht="20.25" customHeight="1" x14ac:dyDescent="0.75">
      <c r="A477" s="604"/>
      <c r="C477" s="540"/>
      <c r="E477" s="540"/>
      <c r="G477" s="540"/>
      <c r="J477" s="622"/>
    </row>
    <row r="478" spans="1:10" ht="20.25" customHeight="1" x14ac:dyDescent="0.75">
      <c r="A478" s="604"/>
      <c r="C478" s="540"/>
      <c r="E478" s="540"/>
      <c r="G478" s="540"/>
      <c r="J478" s="622"/>
    </row>
    <row r="479" spans="1:10" ht="20.25" customHeight="1" x14ac:dyDescent="0.75">
      <c r="A479" s="604"/>
      <c r="C479" s="540"/>
      <c r="E479" s="540"/>
      <c r="G479" s="540"/>
      <c r="J479" s="622"/>
    </row>
    <row r="480" spans="1:10" ht="20.25" customHeight="1" x14ac:dyDescent="0.75">
      <c r="A480" s="604"/>
      <c r="C480" s="540"/>
      <c r="E480" s="540"/>
      <c r="G480" s="540"/>
      <c r="J480" s="622"/>
    </row>
    <row r="481" spans="1:10" ht="20.25" customHeight="1" x14ac:dyDescent="0.75">
      <c r="A481" s="604"/>
      <c r="C481" s="540"/>
      <c r="E481" s="540"/>
      <c r="G481" s="540"/>
      <c r="J481" s="622"/>
    </row>
    <row r="482" spans="1:10" ht="20.25" customHeight="1" x14ac:dyDescent="0.75">
      <c r="A482" s="604"/>
      <c r="C482" s="540"/>
      <c r="E482" s="540"/>
      <c r="G482" s="540"/>
      <c r="J482" s="622"/>
    </row>
    <row r="483" spans="1:10" ht="20.25" customHeight="1" x14ac:dyDescent="0.75">
      <c r="A483" s="604"/>
      <c r="C483" s="540"/>
      <c r="E483" s="540"/>
      <c r="G483" s="540"/>
      <c r="J483" s="622"/>
    </row>
    <row r="484" spans="1:10" ht="20.25" customHeight="1" x14ac:dyDescent="0.75">
      <c r="A484" s="604"/>
      <c r="C484" s="540"/>
      <c r="E484" s="540"/>
      <c r="G484" s="540"/>
      <c r="J484" s="622"/>
    </row>
    <row r="485" spans="1:10" ht="20.25" customHeight="1" x14ac:dyDescent="0.75">
      <c r="A485" s="604"/>
      <c r="C485" s="540"/>
      <c r="E485" s="540"/>
      <c r="G485" s="540"/>
      <c r="J485" s="622"/>
    </row>
    <row r="486" spans="1:10" ht="20.25" customHeight="1" x14ac:dyDescent="0.75">
      <c r="A486" s="604"/>
      <c r="C486" s="540"/>
      <c r="E486" s="540"/>
      <c r="G486" s="540"/>
      <c r="J486" s="622"/>
    </row>
    <row r="487" spans="1:10" ht="20.25" customHeight="1" x14ac:dyDescent="0.75">
      <c r="A487" s="604"/>
      <c r="C487" s="540"/>
      <c r="E487" s="540"/>
      <c r="G487" s="540"/>
      <c r="J487" s="622"/>
    </row>
    <row r="488" spans="1:10" ht="20.25" customHeight="1" x14ac:dyDescent="0.75">
      <c r="A488" s="604"/>
      <c r="C488" s="540"/>
      <c r="E488" s="540"/>
      <c r="G488" s="540"/>
      <c r="J488" s="622"/>
    </row>
    <row r="489" spans="1:10" ht="20.25" customHeight="1" x14ac:dyDescent="0.75">
      <c r="A489" s="604"/>
      <c r="C489" s="540"/>
      <c r="E489" s="540"/>
      <c r="G489" s="540"/>
      <c r="J489" s="622"/>
    </row>
    <row r="490" spans="1:10" ht="20.25" customHeight="1" x14ac:dyDescent="0.75">
      <c r="A490" s="604"/>
      <c r="C490" s="540"/>
      <c r="E490" s="540"/>
      <c r="G490" s="540"/>
      <c r="J490" s="622"/>
    </row>
    <row r="491" spans="1:10" ht="20.25" customHeight="1" x14ac:dyDescent="0.75">
      <c r="A491" s="604"/>
      <c r="C491" s="540"/>
      <c r="E491" s="540"/>
      <c r="G491" s="540"/>
      <c r="J491" s="622"/>
    </row>
    <row r="492" spans="1:10" ht="20.25" customHeight="1" x14ac:dyDescent="0.75">
      <c r="A492" s="604"/>
      <c r="C492" s="540"/>
      <c r="E492" s="540"/>
      <c r="G492" s="540"/>
      <c r="J492" s="622"/>
    </row>
    <row r="493" spans="1:10" ht="20.25" customHeight="1" x14ac:dyDescent="0.75">
      <c r="A493" s="604"/>
      <c r="C493" s="540"/>
      <c r="E493" s="540"/>
      <c r="G493" s="540"/>
      <c r="J493" s="622"/>
    </row>
    <row r="494" spans="1:10" ht="20.25" customHeight="1" x14ac:dyDescent="0.75">
      <c r="A494" s="604"/>
      <c r="C494" s="540"/>
      <c r="E494" s="540"/>
      <c r="G494" s="540"/>
      <c r="J494" s="622"/>
    </row>
    <row r="495" spans="1:10" ht="20.25" customHeight="1" x14ac:dyDescent="0.75">
      <c r="A495" s="604"/>
      <c r="C495" s="540"/>
      <c r="E495" s="540"/>
      <c r="G495" s="540"/>
      <c r="J495" s="622"/>
    </row>
    <row r="496" spans="1:10" ht="20.25" customHeight="1" x14ac:dyDescent="0.75">
      <c r="A496" s="604"/>
      <c r="C496" s="540"/>
      <c r="E496" s="540"/>
      <c r="G496" s="540"/>
      <c r="J496" s="622"/>
    </row>
    <row r="497" spans="1:10" ht="20.25" customHeight="1" x14ac:dyDescent="0.75">
      <c r="A497" s="604"/>
      <c r="C497" s="540"/>
      <c r="E497" s="540"/>
      <c r="G497" s="540"/>
      <c r="J497" s="622"/>
    </row>
    <row r="498" spans="1:10" ht="20.25" customHeight="1" x14ac:dyDescent="0.75">
      <c r="A498" s="604"/>
      <c r="C498" s="540"/>
      <c r="E498" s="540"/>
      <c r="G498" s="540"/>
      <c r="J498" s="622"/>
    </row>
    <row r="499" spans="1:10" ht="20.25" customHeight="1" x14ac:dyDescent="0.75">
      <c r="A499" s="604"/>
      <c r="C499" s="540"/>
      <c r="E499" s="540"/>
      <c r="G499" s="540"/>
      <c r="J499" s="622"/>
    </row>
    <row r="500" spans="1:10" ht="20.25" customHeight="1" x14ac:dyDescent="0.75">
      <c r="A500" s="604"/>
      <c r="C500" s="540"/>
      <c r="E500" s="540"/>
      <c r="G500" s="540"/>
      <c r="J500" s="622"/>
    </row>
    <row r="501" spans="1:10" ht="20.25" customHeight="1" x14ac:dyDescent="0.75">
      <c r="A501" s="604"/>
      <c r="C501" s="540"/>
      <c r="E501" s="540"/>
      <c r="G501" s="540"/>
      <c r="J501" s="622"/>
    </row>
    <row r="502" spans="1:10" ht="20.25" customHeight="1" x14ac:dyDescent="0.75">
      <c r="A502" s="604"/>
      <c r="C502" s="540"/>
      <c r="E502" s="540"/>
      <c r="G502" s="540"/>
      <c r="J502" s="622"/>
    </row>
    <row r="503" spans="1:10" ht="20.25" customHeight="1" x14ac:dyDescent="0.75">
      <c r="A503" s="604"/>
      <c r="C503" s="540"/>
      <c r="E503" s="540"/>
      <c r="G503" s="540"/>
      <c r="J503" s="622"/>
    </row>
    <row r="504" spans="1:10" ht="20.25" customHeight="1" x14ac:dyDescent="0.75">
      <c r="A504" s="604"/>
      <c r="C504" s="540"/>
      <c r="E504" s="540"/>
      <c r="G504" s="540"/>
      <c r="J504" s="622"/>
    </row>
    <row r="505" spans="1:10" ht="20.25" customHeight="1" x14ac:dyDescent="0.75">
      <c r="A505" s="604"/>
      <c r="C505" s="540"/>
      <c r="E505" s="540"/>
      <c r="G505" s="540"/>
      <c r="J505" s="622"/>
    </row>
    <row r="506" spans="1:10" ht="20.25" customHeight="1" x14ac:dyDescent="0.75">
      <c r="A506" s="604"/>
      <c r="C506" s="540"/>
      <c r="E506" s="540"/>
      <c r="G506" s="540"/>
      <c r="J506" s="622"/>
    </row>
    <row r="507" spans="1:10" ht="20.25" customHeight="1" x14ac:dyDescent="0.75">
      <c r="A507" s="604"/>
      <c r="C507" s="540"/>
      <c r="E507" s="540"/>
      <c r="G507" s="540"/>
      <c r="J507" s="622"/>
    </row>
    <row r="508" spans="1:10" ht="20.25" customHeight="1" x14ac:dyDescent="0.75">
      <c r="A508" s="604"/>
      <c r="C508" s="540"/>
      <c r="E508" s="540"/>
      <c r="G508" s="540"/>
      <c r="J508" s="622"/>
    </row>
    <row r="509" spans="1:10" ht="20.25" customHeight="1" x14ac:dyDescent="0.75">
      <c r="A509" s="604"/>
      <c r="C509" s="540"/>
      <c r="E509" s="540"/>
      <c r="G509" s="540"/>
      <c r="J509" s="622"/>
    </row>
    <row r="510" spans="1:10" ht="20.25" customHeight="1" x14ac:dyDescent="0.75">
      <c r="A510" s="604"/>
      <c r="C510" s="540"/>
      <c r="E510" s="540"/>
      <c r="G510" s="540"/>
      <c r="J510" s="622"/>
    </row>
    <row r="511" spans="1:10" ht="20.25" customHeight="1" x14ac:dyDescent="0.75">
      <c r="A511" s="604"/>
      <c r="C511" s="540"/>
      <c r="E511" s="540"/>
      <c r="G511" s="540"/>
      <c r="J511" s="622"/>
    </row>
    <row r="512" spans="1:10" ht="20.25" customHeight="1" x14ac:dyDescent="0.75">
      <c r="A512" s="604"/>
      <c r="C512" s="540"/>
      <c r="E512" s="540"/>
      <c r="G512" s="540"/>
      <c r="J512" s="622"/>
    </row>
    <row r="513" spans="1:10" ht="20.25" customHeight="1" x14ac:dyDescent="0.75">
      <c r="A513" s="604"/>
      <c r="C513" s="540"/>
      <c r="E513" s="540"/>
      <c r="G513" s="540"/>
      <c r="J513" s="622"/>
    </row>
    <row r="514" spans="1:10" ht="20.25" customHeight="1" x14ac:dyDescent="0.75">
      <c r="A514" s="604"/>
      <c r="C514" s="540"/>
      <c r="E514" s="540"/>
      <c r="G514" s="540"/>
      <c r="J514" s="622"/>
    </row>
    <row r="515" spans="1:10" ht="20.25" customHeight="1" x14ac:dyDescent="0.75">
      <c r="A515" s="604"/>
      <c r="C515" s="540"/>
      <c r="E515" s="540"/>
      <c r="G515" s="540"/>
      <c r="J515" s="622"/>
    </row>
    <row r="516" spans="1:10" ht="20.25" customHeight="1" x14ac:dyDescent="0.75">
      <c r="A516" s="604"/>
      <c r="C516" s="540"/>
      <c r="E516" s="540"/>
      <c r="G516" s="540"/>
      <c r="J516" s="622"/>
    </row>
    <row r="517" spans="1:10" ht="20.25" customHeight="1" x14ac:dyDescent="0.75">
      <c r="A517" s="604"/>
      <c r="C517" s="540"/>
      <c r="E517" s="540"/>
      <c r="G517" s="540"/>
      <c r="J517" s="622"/>
    </row>
    <row r="518" spans="1:10" ht="20.25" customHeight="1" x14ac:dyDescent="0.75">
      <c r="A518" s="604"/>
      <c r="C518" s="540"/>
      <c r="E518" s="540"/>
      <c r="G518" s="540"/>
      <c r="J518" s="622"/>
    </row>
    <row r="519" spans="1:10" ht="20.25" customHeight="1" x14ac:dyDescent="0.75">
      <c r="A519" s="604"/>
      <c r="C519" s="540"/>
      <c r="E519" s="540"/>
      <c r="G519" s="540"/>
      <c r="J519" s="622"/>
    </row>
    <row r="520" spans="1:10" ht="20.25" customHeight="1" x14ac:dyDescent="0.75">
      <c r="A520" s="604"/>
      <c r="C520" s="540"/>
      <c r="E520" s="540"/>
      <c r="G520" s="540"/>
      <c r="J520" s="622"/>
    </row>
    <row r="521" spans="1:10" ht="20.25" customHeight="1" x14ac:dyDescent="0.75">
      <c r="A521" s="604"/>
      <c r="C521" s="540"/>
      <c r="E521" s="540"/>
      <c r="G521" s="540"/>
      <c r="J521" s="622"/>
    </row>
    <row r="522" spans="1:10" ht="20.25" customHeight="1" x14ac:dyDescent="0.75">
      <c r="A522" s="604"/>
      <c r="C522" s="540"/>
      <c r="E522" s="540"/>
      <c r="G522" s="540"/>
      <c r="J522" s="622"/>
    </row>
    <row r="523" spans="1:10" ht="20.25" customHeight="1" x14ac:dyDescent="0.75">
      <c r="A523" s="604"/>
      <c r="C523" s="540"/>
      <c r="E523" s="540"/>
      <c r="G523" s="540"/>
      <c r="J523" s="622"/>
    </row>
    <row r="524" spans="1:10" ht="20.25" customHeight="1" x14ac:dyDescent="0.75">
      <c r="A524" s="604"/>
      <c r="C524" s="540"/>
      <c r="E524" s="540"/>
      <c r="G524" s="540"/>
      <c r="J524" s="622"/>
    </row>
    <row r="525" spans="1:10" ht="20.25" customHeight="1" x14ac:dyDescent="0.75">
      <c r="A525" s="604"/>
      <c r="C525" s="540"/>
      <c r="E525" s="540"/>
      <c r="G525" s="540"/>
      <c r="J525" s="622"/>
    </row>
    <row r="526" spans="1:10" ht="20.25" customHeight="1" x14ac:dyDescent="0.75">
      <c r="A526" s="604"/>
      <c r="C526" s="540"/>
      <c r="E526" s="540"/>
      <c r="G526" s="540"/>
      <c r="J526" s="622"/>
    </row>
    <row r="527" spans="1:10" ht="20.25" customHeight="1" x14ac:dyDescent="0.75">
      <c r="A527" s="604"/>
      <c r="C527" s="540"/>
      <c r="E527" s="540"/>
      <c r="G527" s="540"/>
      <c r="J527" s="622"/>
    </row>
    <row r="528" spans="1:10" ht="20.25" customHeight="1" x14ac:dyDescent="0.75">
      <c r="A528" s="604"/>
      <c r="C528" s="540"/>
      <c r="E528" s="540"/>
      <c r="G528" s="540"/>
      <c r="J528" s="622"/>
    </row>
    <row r="529" spans="1:10" ht="20.25" customHeight="1" x14ac:dyDescent="0.75">
      <c r="A529" s="604"/>
      <c r="C529" s="540"/>
      <c r="E529" s="540"/>
      <c r="G529" s="540"/>
      <c r="J529" s="622"/>
    </row>
    <row r="530" spans="1:10" ht="20.25" customHeight="1" x14ac:dyDescent="0.75">
      <c r="A530" s="604"/>
      <c r="C530" s="540"/>
      <c r="E530" s="540"/>
      <c r="G530" s="540"/>
      <c r="J530" s="622"/>
    </row>
    <row r="531" spans="1:10" ht="20.25" customHeight="1" x14ac:dyDescent="0.75">
      <c r="A531" s="604"/>
      <c r="C531" s="540"/>
      <c r="E531" s="540"/>
      <c r="G531" s="540"/>
      <c r="J531" s="622"/>
    </row>
    <row r="532" spans="1:10" ht="20.25" customHeight="1" x14ac:dyDescent="0.75">
      <c r="A532" s="604"/>
      <c r="C532" s="540"/>
      <c r="E532" s="540"/>
      <c r="G532" s="540"/>
      <c r="J532" s="622"/>
    </row>
    <row r="533" spans="1:10" ht="20.25" customHeight="1" x14ac:dyDescent="0.75">
      <c r="A533" s="604"/>
      <c r="C533" s="540"/>
      <c r="E533" s="540"/>
      <c r="G533" s="540"/>
      <c r="J533" s="622"/>
    </row>
    <row r="534" spans="1:10" ht="20.25" customHeight="1" x14ac:dyDescent="0.75">
      <c r="A534" s="604"/>
      <c r="C534" s="540"/>
      <c r="E534" s="540"/>
      <c r="G534" s="540"/>
      <c r="J534" s="622"/>
    </row>
    <row r="535" spans="1:10" ht="20.25" customHeight="1" x14ac:dyDescent="0.75">
      <c r="A535" s="604"/>
      <c r="C535" s="540"/>
      <c r="E535" s="540"/>
      <c r="G535" s="540"/>
      <c r="J535" s="622"/>
    </row>
    <row r="536" spans="1:10" ht="20.25" customHeight="1" x14ac:dyDescent="0.75">
      <c r="A536" s="604"/>
      <c r="C536" s="540"/>
      <c r="E536" s="540"/>
      <c r="G536" s="540"/>
      <c r="J536" s="622"/>
    </row>
    <row r="537" spans="1:10" ht="20.25" customHeight="1" x14ac:dyDescent="0.75">
      <c r="A537" s="604"/>
      <c r="C537" s="540"/>
      <c r="E537" s="540"/>
      <c r="G537" s="540"/>
      <c r="J537" s="622"/>
    </row>
    <row r="538" spans="1:10" ht="20.25" customHeight="1" x14ac:dyDescent="0.75">
      <c r="A538" s="604"/>
      <c r="C538" s="540"/>
      <c r="E538" s="540"/>
      <c r="G538" s="540"/>
      <c r="J538" s="622"/>
    </row>
    <row r="539" spans="1:10" ht="20.25" customHeight="1" x14ac:dyDescent="0.75">
      <c r="A539" s="604"/>
      <c r="C539" s="540"/>
      <c r="E539" s="540"/>
      <c r="G539" s="540"/>
      <c r="J539" s="622"/>
    </row>
    <row r="540" spans="1:10" ht="20.25" customHeight="1" x14ac:dyDescent="0.75">
      <c r="A540" s="604"/>
      <c r="C540" s="540"/>
      <c r="E540" s="540"/>
      <c r="G540" s="540"/>
      <c r="J540" s="622"/>
    </row>
    <row r="541" spans="1:10" ht="20.25" customHeight="1" x14ac:dyDescent="0.75">
      <c r="A541" s="604"/>
      <c r="C541" s="540"/>
      <c r="E541" s="540"/>
      <c r="G541" s="540"/>
      <c r="J541" s="622"/>
    </row>
    <row r="542" spans="1:10" ht="20.25" customHeight="1" x14ac:dyDescent="0.75">
      <c r="A542" s="604"/>
      <c r="C542" s="540"/>
      <c r="E542" s="540"/>
      <c r="G542" s="540"/>
      <c r="J542" s="622"/>
    </row>
    <row r="543" spans="1:10" ht="20.25" customHeight="1" x14ac:dyDescent="0.75">
      <c r="A543" s="604"/>
      <c r="C543" s="540"/>
      <c r="E543" s="540"/>
      <c r="G543" s="540"/>
      <c r="J543" s="622"/>
    </row>
    <row r="544" spans="1:10" ht="20.25" customHeight="1" x14ac:dyDescent="0.75">
      <c r="A544" s="604"/>
      <c r="C544" s="540"/>
      <c r="E544" s="540"/>
      <c r="G544" s="540"/>
      <c r="J544" s="622"/>
    </row>
    <row r="545" spans="1:10" ht="20.25" customHeight="1" x14ac:dyDescent="0.75">
      <c r="A545" s="604"/>
      <c r="C545" s="540"/>
      <c r="E545" s="540"/>
      <c r="G545" s="540"/>
      <c r="J545" s="622"/>
    </row>
    <row r="546" spans="1:10" ht="20.25" customHeight="1" x14ac:dyDescent="0.75">
      <c r="A546" s="604"/>
      <c r="C546" s="540"/>
      <c r="E546" s="540"/>
      <c r="G546" s="540"/>
      <c r="J546" s="622"/>
    </row>
    <row r="547" spans="1:10" ht="20.25" customHeight="1" x14ac:dyDescent="0.75">
      <c r="A547" s="604"/>
      <c r="C547" s="540"/>
      <c r="E547" s="540"/>
      <c r="G547" s="540"/>
      <c r="J547" s="622"/>
    </row>
    <row r="548" spans="1:10" ht="20.25" customHeight="1" x14ac:dyDescent="0.75">
      <c r="A548" s="604"/>
      <c r="C548" s="540"/>
      <c r="E548" s="540"/>
      <c r="G548" s="540"/>
      <c r="J548" s="622"/>
    </row>
    <row r="549" spans="1:10" ht="20.25" customHeight="1" x14ac:dyDescent="0.75">
      <c r="A549" s="604"/>
      <c r="C549" s="540"/>
      <c r="E549" s="540"/>
      <c r="G549" s="540"/>
      <c r="J549" s="622"/>
    </row>
    <row r="550" spans="1:10" ht="20.25" customHeight="1" x14ac:dyDescent="0.75">
      <c r="A550" s="604"/>
      <c r="C550" s="540"/>
      <c r="E550" s="540"/>
      <c r="G550" s="540"/>
      <c r="J550" s="622"/>
    </row>
    <row r="551" spans="1:10" ht="20.25" customHeight="1" x14ac:dyDescent="0.75">
      <c r="A551" s="604"/>
      <c r="C551" s="540"/>
      <c r="E551" s="540"/>
      <c r="G551" s="540"/>
      <c r="J551" s="622"/>
    </row>
    <row r="552" spans="1:10" ht="20.25" customHeight="1" x14ac:dyDescent="0.75">
      <c r="A552" s="604"/>
      <c r="C552" s="540"/>
      <c r="E552" s="540"/>
      <c r="G552" s="540"/>
      <c r="J552" s="622"/>
    </row>
    <row r="553" spans="1:10" ht="20.25" customHeight="1" x14ac:dyDescent="0.75">
      <c r="A553" s="604"/>
      <c r="C553" s="540"/>
      <c r="E553" s="540"/>
      <c r="G553" s="540"/>
      <c r="J553" s="622"/>
    </row>
    <row r="554" spans="1:10" ht="20.25" customHeight="1" x14ac:dyDescent="0.75">
      <c r="A554" s="604"/>
      <c r="C554" s="540"/>
      <c r="E554" s="540"/>
      <c r="G554" s="540"/>
      <c r="J554" s="622"/>
    </row>
    <row r="555" spans="1:10" ht="20.25" customHeight="1" x14ac:dyDescent="0.75">
      <c r="A555" s="604"/>
      <c r="C555" s="540"/>
      <c r="E555" s="540"/>
      <c r="G555" s="540"/>
      <c r="J555" s="622"/>
    </row>
    <row r="556" spans="1:10" ht="20.25" customHeight="1" x14ac:dyDescent="0.75">
      <c r="A556" s="604"/>
      <c r="C556" s="540"/>
      <c r="E556" s="540"/>
      <c r="G556" s="540"/>
      <c r="J556" s="622"/>
    </row>
    <row r="557" spans="1:10" ht="20.25" customHeight="1" x14ac:dyDescent="0.75">
      <c r="A557" s="604"/>
      <c r="C557" s="540"/>
      <c r="E557" s="540"/>
      <c r="G557" s="540"/>
      <c r="J557" s="622"/>
    </row>
    <row r="558" spans="1:10" ht="20.25" customHeight="1" x14ac:dyDescent="0.75">
      <c r="A558" s="604"/>
      <c r="C558" s="540"/>
      <c r="E558" s="540"/>
      <c r="G558" s="540"/>
      <c r="J558" s="622"/>
    </row>
    <row r="559" spans="1:10" ht="20.25" customHeight="1" x14ac:dyDescent="0.75">
      <c r="A559" s="604"/>
      <c r="C559" s="540"/>
      <c r="E559" s="540"/>
      <c r="G559" s="540"/>
      <c r="J559" s="622"/>
    </row>
    <row r="560" spans="1:10" ht="20.25" customHeight="1" x14ac:dyDescent="0.75">
      <c r="A560" s="604"/>
      <c r="C560" s="540"/>
      <c r="E560" s="540"/>
      <c r="G560" s="540"/>
      <c r="J560" s="622"/>
    </row>
    <row r="561" spans="1:10" ht="20.25" customHeight="1" x14ac:dyDescent="0.75">
      <c r="A561" s="604"/>
      <c r="C561" s="540"/>
      <c r="E561" s="540"/>
      <c r="G561" s="540"/>
      <c r="J561" s="622"/>
    </row>
    <row r="562" spans="1:10" ht="20.25" customHeight="1" x14ac:dyDescent="0.75">
      <c r="A562" s="604"/>
      <c r="C562" s="540"/>
      <c r="E562" s="540"/>
      <c r="G562" s="540"/>
      <c r="J562" s="622"/>
    </row>
    <row r="563" spans="1:10" ht="20.25" customHeight="1" x14ac:dyDescent="0.75">
      <c r="A563" s="604"/>
      <c r="C563" s="540"/>
      <c r="E563" s="540"/>
      <c r="G563" s="540"/>
      <c r="J563" s="622"/>
    </row>
    <row r="564" spans="1:10" ht="20.25" customHeight="1" x14ac:dyDescent="0.75">
      <c r="A564" s="604"/>
      <c r="C564" s="540"/>
      <c r="E564" s="540"/>
      <c r="G564" s="540"/>
      <c r="J564" s="622"/>
    </row>
    <row r="565" spans="1:10" ht="20.25" customHeight="1" x14ac:dyDescent="0.75">
      <c r="A565" s="604"/>
      <c r="C565" s="540"/>
      <c r="E565" s="540"/>
      <c r="G565" s="540"/>
      <c r="J565" s="622"/>
    </row>
    <row r="566" spans="1:10" ht="20.25" customHeight="1" x14ac:dyDescent="0.75">
      <c r="A566" s="604"/>
      <c r="C566" s="540"/>
      <c r="E566" s="540"/>
      <c r="G566" s="540"/>
      <c r="J566" s="622"/>
    </row>
    <row r="567" spans="1:10" ht="20.25" customHeight="1" x14ac:dyDescent="0.75">
      <c r="A567" s="604"/>
      <c r="C567" s="540"/>
      <c r="E567" s="540"/>
      <c r="G567" s="540"/>
      <c r="J567" s="622"/>
    </row>
    <row r="568" spans="1:10" ht="20.25" customHeight="1" x14ac:dyDescent="0.75">
      <c r="A568" s="604"/>
      <c r="C568" s="540"/>
      <c r="E568" s="540"/>
      <c r="G568" s="540"/>
      <c r="J568" s="622"/>
    </row>
    <row r="569" spans="1:10" ht="20.25" customHeight="1" x14ac:dyDescent="0.75">
      <c r="A569" s="604"/>
      <c r="C569" s="540"/>
      <c r="E569" s="540"/>
      <c r="G569" s="540"/>
      <c r="J569" s="622"/>
    </row>
    <row r="570" spans="1:10" ht="20.25" customHeight="1" x14ac:dyDescent="0.75">
      <c r="A570" s="604"/>
      <c r="C570" s="540"/>
      <c r="E570" s="540"/>
      <c r="G570" s="540"/>
      <c r="J570" s="622"/>
    </row>
    <row r="571" spans="1:10" ht="20.25" customHeight="1" x14ac:dyDescent="0.75">
      <c r="A571" s="604"/>
      <c r="C571" s="540"/>
      <c r="E571" s="540"/>
      <c r="G571" s="540"/>
      <c r="J571" s="622"/>
    </row>
    <row r="572" spans="1:10" ht="20.25" customHeight="1" x14ac:dyDescent="0.75">
      <c r="A572" s="604"/>
      <c r="C572" s="540"/>
      <c r="E572" s="540"/>
      <c r="G572" s="540"/>
      <c r="J572" s="622"/>
    </row>
    <row r="573" spans="1:10" ht="20.25" customHeight="1" x14ac:dyDescent="0.75">
      <c r="A573" s="604"/>
      <c r="C573" s="540"/>
      <c r="E573" s="540"/>
      <c r="G573" s="540"/>
      <c r="J573" s="622"/>
    </row>
    <row r="574" spans="1:10" ht="20.25" customHeight="1" x14ac:dyDescent="0.75">
      <c r="A574" s="604"/>
      <c r="C574" s="540"/>
      <c r="E574" s="540"/>
      <c r="G574" s="540"/>
      <c r="J574" s="622"/>
    </row>
    <row r="575" spans="1:10" ht="20.25" customHeight="1" x14ac:dyDescent="0.75">
      <c r="A575" s="604"/>
      <c r="C575" s="540"/>
      <c r="E575" s="540"/>
      <c r="G575" s="540"/>
      <c r="J575" s="622"/>
    </row>
    <row r="576" spans="1:10" ht="20.25" customHeight="1" x14ac:dyDescent="0.75">
      <c r="A576" s="604"/>
      <c r="C576" s="540"/>
      <c r="E576" s="540"/>
      <c r="G576" s="540"/>
      <c r="J576" s="622"/>
    </row>
    <row r="577" spans="1:10" ht="20.25" customHeight="1" x14ac:dyDescent="0.75">
      <c r="A577" s="604"/>
      <c r="C577" s="540"/>
      <c r="E577" s="540"/>
      <c r="G577" s="540"/>
      <c r="J577" s="622"/>
    </row>
    <row r="578" spans="1:10" ht="20.25" customHeight="1" x14ac:dyDescent="0.75">
      <c r="A578" s="604"/>
      <c r="C578" s="540"/>
      <c r="E578" s="540"/>
      <c r="G578" s="540"/>
      <c r="J578" s="622"/>
    </row>
    <row r="579" spans="1:10" ht="20.25" customHeight="1" x14ac:dyDescent="0.75">
      <c r="A579" s="604"/>
      <c r="C579" s="540"/>
      <c r="E579" s="540"/>
      <c r="G579" s="540"/>
      <c r="J579" s="622"/>
    </row>
    <row r="580" spans="1:10" ht="20.25" customHeight="1" x14ac:dyDescent="0.75">
      <c r="A580" s="604"/>
      <c r="C580" s="540"/>
      <c r="E580" s="540"/>
      <c r="G580" s="540"/>
      <c r="J580" s="622"/>
    </row>
    <row r="581" spans="1:10" ht="20.25" customHeight="1" x14ac:dyDescent="0.75">
      <c r="A581" s="604"/>
      <c r="C581" s="540"/>
      <c r="E581" s="540"/>
      <c r="G581" s="540"/>
      <c r="J581" s="622"/>
    </row>
    <row r="582" spans="1:10" ht="20.25" customHeight="1" x14ac:dyDescent="0.75">
      <c r="A582" s="604"/>
      <c r="C582" s="540"/>
      <c r="E582" s="540"/>
      <c r="G582" s="540"/>
      <c r="J582" s="622"/>
    </row>
    <row r="583" spans="1:10" ht="20.25" customHeight="1" x14ac:dyDescent="0.75">
      <c r="A583" s="604"/>
      <c r="C583" s="540"/>
      <c r="E583" s="540"/>
      <c r="G583" s="540"/>
      <c r="J583" s="622"/>
    </row>
    <row r="584" spans="1:10" ht="20.25" customHeight="1" x14ac:dyDescent="0.75">
      <c r="A584" s="604"/>
      <c r="C584" s="540"/>
      <c r="E584" s="540"/>
      <c r="G584" s="540"/>
      <c r="J584" s="622"/>
    </row>
    <row r="585" spans="1:10" ht="20.25" customHeight="1" x14ac:dyDescent="0.75">
      <c r="A585" s="604"/>
      <c r="C585" s="540"/>
      <c r="E585" s="540"/>
      <c r="G585" s="540"/>
      <c r="J585" s="622"/>
    </row>
    <row r="586" spans="1:10" ht="20.25" customHeight="1" x14ac:dyDescent="0.75">
      <c r="A586" s="604"/>
      <c r="C586" s="540"/>
      <c r="E586" s="540"/>
      <c r="G586" s="540"/>
      <c r="J586" s="622"/>
    </row>
    <row r="587" spans="1:10" ht="20.25" customHeight="1" x14ac:dyDescent="0.75">
      <c r="A587" s="604"/>
      <c r="C587" s="540"/>
      <c r="E587" s="540"/>
      <c r="G587" s="540"/>
      <c r="J587" s="622"/>
    </row>
    <row r="588" spans="1:10" ht="20.25" customHeight="1" x14ac:dyDescent="0.75">
      <c r="A588" s="604"/>
      <c r="C588" s="540"/>
      <c r="E588" s="540"/>
      <c r="G588" s="540"/>
      <c r="J588" s="622"/>
    </row>
    <row r="589" spans="1:10" ht="20.25" customHeight="1" x14ac:dyDescent="0.75">
      <c r="A589" s="604"/>
      <c r="C589" s="540"/>
      <c r="E589" s="540"/>
      <c r="G589" s="540"/>
      <c r="J589" s="622"/>
    </row>
    <row r="590" spans="1:10" ht="20.25" customHeight="1" x14ac:dyDescent="0.75">
      <c r="A590" s="604"/>
      <c r="C590" s="540"/>
      <c r="E590" s="540"/>
      <c r="G590" s="540"/>
      <c r="J590" s="622"/>
    </row>
    <row r="591" spans="1:10" ht="20.25" customHeight="1" x14ac:dyDescent="0.75">
      <c r="A591" s="604"/>
      <c r="C591" s="540"/>
      <c r="E591" s="540"/>
      <c r="G591" s="540"/>
      <c r="J591" s="622"/>
    </row>
    <row r="592" spans="1:10" ht="20.25" customHeight="1" x14ac:dyDescent="0.75">
      <c r="A592" s="604"/>
      <c r="C592" s="540"/>
      <c r="E592" s="540"/>
      <c r="G592" s="540"/>
      <c r="J592" s="622"/>
    </row>
    <row r="593" spans="1:10" ht="20.25" customHeight="1" x14ac:dyDescent="0.75">
      <c r="A593" s="604"/>
      <c r="C593" s="540"/>
      <c r="E593" s="540"/>
      <c r="G593" s="540"/>
      <c r="J593" s="622"/>
    </row>
    <row r="594" spans="1:10" ht="20.25" customHeight="1" x14ac:dyDescent="0.75">
      <c r="A594" s="604"/>
      <c r="C594" s="540"/>
      <c r="E594" s="540"/>
      <c r="G594" s="540"/>
      <c r="J594" s="622"/>
    </row>
    <row r="595" spans="1:10" ht="20.25" customHeight="1" x14ac:dyDescent="0.75">
      <c r="A595" s="604"/>
      <c r="C595" s="540"/>
      <c r="E595" s="540"/>
      <c r="G595" s="540"/>
      <c r="J595" s="622"/>
    </row>
    <row r="596" spans="1:10" ht="20.25" customHeight="1" x14ac:dyDescent="0.75">
      <c r="A596" s="604"/>
      <c r="C596" s="540"/>
      <c r="E596" s="540"/>
      <c r="G596" s="540"/>
      <c r="J596" s="622"/>
    </row>
    <row r="597" spans="1:10" ht="20.25" customHeight="1" x14ac:dyDescent="0.75">
      <c r="A597" s="604"/>
      <c r="C597" s="540"/>
      <c r="E597" s="540"/>
      <c r="G597" s="540"/>
      <c r="J597" s="622"/>
    </row>
    <row r="598" spans="1:10" ht="20.25" customHeight="1" x14ac:dyDescent="0.75">
      <c r="A598" s="604"/>
      <c r="C598" s="540"/>
      <c r="E598" s="540"/>
      <c r="G598" s="540"/>
      <c r="J598" s="622"/>
    </row>
    <row r="599" spans="1:10" ht="20.25" customHeight="1" x14ac:dyDescent="0.75">
      <c r="A599" s="604"/>
      <c r="C599" s="540"/>
      <c r="E599" s="540"/>
      <c r="G599" s="540"/>
      <c r="J599" s="622"/>
    </row>
    <row r="600" spans="1:10" ht="20.25" customHeight="1" x14ac:dyDescent="0.75">
      <c r="A600" s="604"/>
      <c r="C600" s="540"/>
      <c r="E600" s="540"/>
      <c r="G600" s="540"/>
      <c r="J600" s="622"/>
    </row>
    <row r="601" spans="1:10" ht="20.25" customHeight="1" x14ac:dyDescent="0.75">
      <c r="A601" s="604"/>
      <c r="C601" s="540"/>
      <c r="E601" s="540"/>
      <c r="G601" s="540"/>
      <c r="J601" s="622"/>
    </row>
    <row r="602" spans="1:10" ht="20.25" customHeight="1" x14ac:dyDescent="0.75">
      <c r="A602" s="604"/>
      <c r="C602" s="540"/>
      <c r="E602" s="540"/>
      <c r="G602" s="540"/>
      <c r="J602" s="622"/>
    </row>
    <row r="603" spans="1:10" ht="20.25" customHeight="1" x14ac:dyDescent="0.75">
      <c r="A603" s="604"/>
      <c r="C603" s="540"/>
      <c r="E603" s="540"/>
      <c r="G603" s="540"/>
      <c r="J603" s="622"/>
    </row>
    <row r="604" spans="1:10" ht="20.25" customHeight="1" x14ac:dyDescent="0.75">
      <c r="A604" s="604"/>
      <c r="C604" s="540"/>
      <c r="E604" s="540"/>
      <c r="G604" s="540"/>
      <c r="J604" s="622"/>
    </row>
    <row r="605" spans="1:10" ht="20.25" customHeight="1" x14ac:dyDescent="0.75">
      <c r="A605" s="604"/>
      <c r="C605" s="540"/>
      <c r="E605" s="540"/>
      <c r="G605" s="540"/>
      <c r="J605" s="622"/>
    </row>
    <row r="606" spans="1:10" ht="20.25" customHeight="1" x14ac:dyDescent="0.75">
      <c r="A606" s="604"/>
      <c r="C606" s="540"/>
      <c r="E606" s="540"/>
      <c r="G606" s="540"/>
      <c r="J606" s="622"/>
    </row>
    <row r="607" spans="1:10" ht="20.25" customHeight="1" x14ac:dyDescent="0.75">
      <c r="A607" s="604"/>
      <c r="C607" s="540"/>
      <c r="E607" s="540"/>
      <c r="G607" s="540"/>
      <c r="J607" s="622"/>
    </row>
    <row r="608" spans="1:10" ht="20.25" customHeight="1" x14ac:dyDescent="0.75">
      <c r="A608" s="604"/>
      <c r="C608" s="540"/>
      <c r="E608" s="540"/>
      <c r="G608" s="540"/>
      <c r="J608" s="622"/>
    </row>
    <row r="609" spans="1:10" ht="20.25" customHeight="1" x14ac:dyDescent="0.75">
      <c r="A609" s="604"/>
      <c r="C609" s="540"/>
      <c r="E609" s="540"/>
      <c r="G609" s="540"/>
      <c r="J609" s="622"/>
    </row>
    <row r="610" spans="1:10" ht="20.25" customHeight="1" x14ac:dyDescent="0.75">
      <c r="A610" s="604"/>
      <c r="C610" s="540"/>
      <c r="E610" s="540"/>
      <c r="G610" s="540"/>
      <c r="J610" s="622"/>
    </row>
    <row r="611" spans="1:10" ht="20.25" customHeight="1" x14ac:dyDescent="0.75">
      <c r="A611" s="604"/>
      <c r="C611" s="540"/>
      <c r="E611" s="540"/>
      <c r="G611" s="540"/>
      <c r="J611" s="622"/>
    </row>
    <row r="612" spans="1:10" ht="20.25" customHeight="1" x14ac:dyDescent="0.75">
      <c r="A612" s="604"/>
      <c r="C612" s="540"/>
      <c r="E612" s="540"/>
      <c r="G612" s="540"/>
      <c r="J612" s="622"/>
    </row>
    <row r="613" spans="1:10" ht="20.25" customHeight="1" x14ac:dyDescent="0.75">
      <c r="A613" s="604"/>
      <c r="C613" s="540"/>
      <c r="E613" s="540"/>
      <c r="G613" s="540"/>
      <c r="J613" s="622"/>
    </row>
    <row r="614" spans="1:10" ht="20.25" customHeight="1" x14ac:dyDescent="0.75">
      <c r="A614" s="604"/>
      <c r="C614" s="540"/>
      <c r="E614" s="540"/>
      <c r="G614" s="540"/>
      <c r="J614" s="622"/>
    </row>
    <row r="615" spans="1:10" ht="20.25" customHeight="1" x14ac:dyDescent="0.75">
      <c r="A615" s="604"/>
      <c r="C615" s="540"/>
      <c r="E615" s="540"/>
      <c r="G615" s="540"/>
      <c r="J615" s="622"/>
    </row>
    <row r="616" spans="1:10" ht="20.25" customHeight="1" x14ac:dyDescent="0.75">
      <c r="A616" s="604"/>
      <c r="C616" s="540"/>
      <c r="E616" s="540"/>
      <c r="G616" s="540"/>
      <c r="J616" s="622"/>
    </row>
    <row r="617" spans="1:10" ht="20.25" customHeight="1" x14ac:dyDescent="0.75">
      <c r="A617" s="604"/>
      <c r="C617" s="540"/>
      <c r="E617" s="540"/>
      <c r="G617" s="540"/>
      <c r="J617" s="622"/>
    </row>
    <row r="618" spans="1:10" ht="20.25" customHeight="1" x14ac:dyDescent="0.75">
      <c r="A618" s="604"/>
      <c r="C618" s="540"/>
      <c r="E618" s="540"/>
      <c r="G618" s="540"/>
      <c r="J618" s="622"/>
    </row>
    <row r="619" spans="1:10" ht="20.25" customHeight="1" x14ac:dyDescent="0.75">
      <c r="A619" s="604"/>
      <c r="C619" s="540"/>
      <c r="E619" s="540"/>
      <c r="G619" s="540"/>
      <c r="J619" s="622"/>
    </row>
    <row r="620" spans="1:10" ht="20.25" customHeight="1" x14ac:dyDescent="0.75">
      <c r="A620" s="604"/>
      <c r="C620" s="540"/>
      <c r="E620" s="540"/>
      <c r="G620" s="540"/>
      <c r="J620" s="622"/>
    </row>
    <row r="621" spans="1:10" ht="20.25" customHeight="1" x14ac:dyDescent="0.75">
      <c r="A621" s="604"/>
      <c r="C621" s="540"/>
      <c r="E621" s="540"/>
      <c r="G621" s="540"/>
      <c r="J621" s="622"/>
    </row>
    <row r="622" spans="1:10" ht="20.25" customHeight="1" x14ac:dyDescent="0.75">
      <c r="A622" s="604"/>
      <c r="C622" s="540"/>
      <c r="E622" s="540"/>
      <c r="G622" s="540"/>
      <c r="J622" s="622"/>
    </row>
    <row r="623" spans="1:10" ht="20.25" customHeight="1" x14ac:dyDescent="0.75">
      <c r="A623" s="604"/>
      <c r="C623" s="540"/>
      <c r="E623" s="540"/>
      <c r="G623" s="540"/>
      <c r="J623" s="622"/>
    </row>
    <row r="624" spans="1:10" ht="20.25" customHeight="1" x14ac:dyDescent="0.75">
      <c r="A624" s="604"/>
      <c r="C624" s="540"/>
      <c r="E624" s="540"/>
      <c r="G624" s="540"/>
      <c r="J624" s="622"/>
    </row>
    <row r="625" spans="1:10" ht="20.25" customHeight="1" x14ac:dyDescent="0.75">
      <c r="A625" s="604"/>
      <c r="C625" s="540"/>
      <c r="E625" s="540"/>
      <c r="G625" s="540"/>
      <c r="J625" s="622"/>
    </row>
    <row r="626" spans="1:10" ht="20.25" customHeight="1" x14ac:dyDescent="0.75">
      <c r="A626" s="604"/>
      <c r="C626" s="540"/>
      <c r="E626" s="540"/>
      <c r="G626" s="540"/>
      <c r="J626" s="622"/>
    </row>
    <row r="627" spans="1:10" ht="20.25" customHeight="1" x14ac:dyDescent="0.75">
      <c r="A627" s="604"/>
      <c r="C627" s="540"/>
      <c r="E627" s="540"/>
      <c r="G627" s="540"/>
      <c r="J627" s="622"/>
    </row>
    <row r="628" spans="1:10" ht="20.25" customHeight="1" x14ac:dyDescent="0.75">
      <c r="A628" s="604"/>
      <c r="C628" s="540"/>
      <c r="E628" s="540"/>
      <c r="G628" s="540"/>
      <c r="J628" s="622"/>
    </row>
    <row r="629" spans="1:10" ht="20.25" customHeight="1" x14ac:dyDescent="0.75">
      <c r="A629" s="604"/>
      <c r="C629" s="540"/>
      <c r="E629" s="540"/>
      <c r="G629" s="540"/>
      <c r="J629" s="622"/>
    </row>
    <row r="630" spans="1:10" ht="20.25" customHeight="1" x14ac:dyDescent="0.75">
      <c r="A630" s="604"/>
      <c r="C630" s="540"/>
      <c r="E630" s="540"/>
      <c r="G630" s="540"/>
      <c r="J630" s="622"/>
    </row>
    <row r="631" spans="1:10" ht="20.25" customHeight="1" x14ac:dyDescent="0.75">
      <c r="A631" s="604"/>
      <c r="C631" s="540"/>
      <c r="E631" s="540"/>
      <c r="G631" s="540"/>
      <c r="J631" s="622"/>
    </row>
    <row r="632" spans="1:10" ht="20.25" customHeight="1" x14ac:dyDescent="0.75">
      <c r="A632" s="604"/>
      <c r="C632" s="540"/>
      <c r="E632" s="540"/>
      <c r="G632" s="540"/>
      <c r="J632" s="622"/>
    </row>
    <row r="633" spans="1:10" ht="20.25" customHeight="1" x14ac:dyDescent="0.75">
      <c r="A633" s="604"/>
      <c r="C633" s="540"/>
      <c r="E633" s="540"/>
      <c r="G633" s="540"/>
      <c r="J633" s="622"/>
    </row>
    <row r="634" spans="1:10" ht="20.25" customHeight="1" x14ac:dyDescent="0.75">
      <c r="A634" s="604"/>
      <c r="C634" s="540"/>
      <c r="E634" s="540"/>
      <c r="G634" s="540"/>
      <c r="J634" s="622"/>
    </row>
    <row r="635" spans="1:10" ht="20.25" customHeight="1" x14ac:dyDescent="0.75">
      <c r="A635" s="604"/>
      <c r="C635" s="540"/>
      <c r="E635" s="540"/>
      <c r="G635" s="540"/>
      <c r="J635" s="622"/>
    </row>
    <row r="636" spans="1:10" ht="20.25" customHeight="1" x14ac:dyDescent="0.75">
      <c r="A636" s="604"/>
      <c r="C636" s="540"/>
      <c r="E636" s="540"/>
      <c r="G636" s="540"/>
      <c r="J636" s="622"/>
    </row>
    <row r="637" spans="1:10" ht="20.25" customHeight="1" x14ac:dyDescent="0.75">
      <c r="A637" s="604"/>
      <c r="C637" s="540"/>
      <c r="E637" s="540"/>
      <c r="G637" s="540"/>
      <c r="J637" s="622"/>
    </row>
    <row r="638" spans="1:10" ht="20.25" customHeight="1" x14ac:dyDescent="0.75">
      <c r="A638" s="604"/>
      <c r="C638" s="540"/>
      <c r="E638" s="540"/>
      <c r="G638" s="540"/>
      <c r="J638" s="622"/>
    </row>
    <row r="639" spans="1:10" ht="20.25" customHeight="1" x14ac:dyDescent="0.75">
      <c r="A639" s="604"/>
      <c r="C639" s="540"/>
      <c r="E639" s="540"/>
      <c r="G639" s="540"/>
      <c r="J639" s="622"/>
    </row>
    <row r="640" spans="1:10" ht="20.25" customHeight="1" x14ac:dyDescent="0.75">
      <c r="A640" s="604"/>
      <c r="C640" s="540"/>
      <c r="E640" s="540"/>
      <c r="G640" s="540"/>
      <c r="J640" s="622"/>
    </row>
    <row r="641" spans="1:10" ht="20.25" customHeight="1" x14ac:dyDescent="0.75">
      <c r="A641" s="604"/>
      <c r="C641" s="540"/>
      <c r="E641" s="540"/>
      <c r="G641" s="540"/>
      <c r="J641" s="622"/>
    </row>
    <row r="642" spans="1:10" ht="20.25" customHeight="1" x14ac:dyDescent="0.75">
      <c r="A642" s="604"/>
      <c r="C642" s="540"/>
      <c r="E642" s="540"/>
      <c r="G642" s="540"/>
      <c r="J642" s="622"/>
    </row>
    <row r="643" spans="1:10" ht="20.25" customHeight="1" x14ac:dyDescent="0.75">
      <c r="A643" s="604"/>
      <c r="C643" s="540"/>
      <c r="E643" s="540"/>
      <c r="G643" s="540"/>
      <c r="J643" s="622"/>
    </row>
    <row r="644" spans="1:10" ht="20.25" customHeight="1" x14ac:dyDescent="0.75">
      <c r="A644" s="604"/>
      <c r="C644" s="540"/>
      <c r="E644" s="540"/>
      <c r="G644" s="540"/>
      <c r="J644" s="622"/>
    </row>
    <row r="645" spans="1:10" ht="20.25" customHeight="1" x14ac:dyDescent="0.75">
      <c r="A645" s="604"/>
      <c r="C645" s="540"/>
      <c r="E645" s="540"/>
      <c r="G645" s="540"/>
      <c r="J645" s="622"/>
    </row>
    <row r="646" spans="1:10" ht="20.25" customHeight="1" x14ac:dyDescent="0.75">
      <c r="A646" s="604"/>
      <c r="C646" s="540"/>
      <c r="E646" s="540"/>
      <c r="G646" s="540"/>
      <c r="J646" s="622"/>
    </row>
    <row r="647" spans="1:10" ht="20.25" customHeight="1" x14ac:dyDescent="0.75">
      <c r="A647" s="604"/>
      <c r="C647" s="540"/>
      <c r="E647" s="540"/>
      <c r="G647" s="540"/>
      <c r="J647" s="622"/>
    </row>
    <row r="648" spans="1:10" ht="20.25" customHeight="1" x14ac:dyDescent="0.75">
      <c r="A648" s="604"/>
      <c r="C648" s="540"/>
      <c r="E648" s="540"/>
      <c r="G648" s="540"/>
      <c r="J648" s="622"/>
    </row>
    <row r="649" spans="1:10" ht="20.25" customHeight="1" x14ac:dyDescent="0.75">
      <c r="A649" s="604"/>
      <c r="C649" s="540"/>
      <c r="E649" s="540"/>
      <c r="G649" s="540"/>
      <c r="J649" s="622"/>
    </row>
    <row r="650" spans="1:10" ht="20.25" customHeight="1" x14ac:dyDescent="0.75">
      <c r="A650" s="604"/>
      <c r="C650" s="540"/>
      <c r="E650" s="540"/>
      <c r="G650" s="540"/>
      <c r="J650" s="622"/>
    </row>
    <row r="651" spans="1:10" ht="20.25" customHeight="1" x14ac:dyDescent="0.75">
      <c r="A651" s="604"/>
      <c r="C651" s="540"/>
      <c r="E651" s="540"/>
      <c r="G651" s="540"/>
      <c r="J651" s="622"/>
    </row>
    <row r="652" spans="1:10" ht="20.25" customHeight="1" x14ac:dyDescent="0.75">
      <c r="A652" s="604"/>
      <c r="C652" s="540"/>
      <c r="E652" s="540"/>
      <c r="G652" s="540"/>
      <c r="J652" s="622"/>
    </row>
    <row r="653" spans="1:10" ht="20.25" customHeight="1" x14ac:dyDescent="0.75">
      <c r="A653" s="604"/>
      <c r="C653" s="540"/>
      <c r="E653" s="540"/>
      <c r="G653" s="540"/>
      <c r="J653" s="622"/>
    </row>
    <row r="654" spans="1:10" ht="20.25" customHeight="1" x14ac:dyDescent="0.75">
      <c r="A654" s="604"/>
      <c r="C654" s="540"/>
      <c r="E654" s="540"/>
      <c r="G654" s="540"/>
      <c r="J654" s="622"/>
    </row>
    <row r="655" spans="1:10" ht="20.25" customHeight="1" x14ac:dyDescent="0.75">
      <c r="A655" s="604"/>
      <c r="C655" s="540"/>
      <c r="E655" s="540"/>
      <c r="G655" s="540"/>
      <c r="J655" s="622"/>
    </row>
    <row r="656" spans="1:10" ht="20.25" customHeight="1" x14ac:dyDescent="0.75">
      <c r="A656" s="604"/>
      <c r="C656" s="540"/>
      <c r="E656" s="540"/>
      <c r="G656" s="540"/>
      <c r="J656" s="622"/>
    </row>
    <row r="657" spans="1:10" ht="20.25" customHeight="1" x14ac:dyDescent="0.75">
      <c r="A657" s="604"/>
      <c r="C657" s="540"/>
      <c r="E657" s="540"/>
      <c r="G657" s="540"/>
      <c r="J657" s="622"/>
    </row>
    <row r="658" spans="1:10" ht="20.25" customHeight="1" x14ac:dyDescent="0.75">
      <c r="A658" s="604"/>
      <c r="C658" s="540"/>
      <c r="E658" s="540"/>
      <c r="G658" s="540"/>
      <c r="J658" s="622"/>
    </row>
    <row r="659" spans="1:10" ht="20.25" customHeight="1" x14ac:dyDescent="0.75">
      <c r="A659" s="604"/>
      <c r="C659" s="540"/>
      <c r="E659" s="540"/>
      <c r="G659" s="540"/>
      <c r="J659" s="622"/>
    </row>
    <row r="660" spans="1:10" ht="20.25" customHeight="1" x14ac:dyDescent="0.75">
      <c r="A660" s="604"/>
      <c r="C660" s="540"/>
      <c r="E660" s="540"/>
      <c r="G660" s="540"/>
      <c r="J660" s="622"/>
    </row>
    <row r="661" spans="1:10" ht="20.25" customHeight="1" x14ac:dyDescent="0.75">
      <c r="A661" s="604"/>
      <c r="C661" s="540"/>
      <c r="E661" s="540"/>
      <c r="G661" s="540"/>
      <c r="J661" s="622"/>
    </row>
    <row r="662" spans="1:10" ht="20.25" customHeight="1" x14ac:dyDescent="0.75">
      <c r="A662" s="604"/>
      <c r="C662" s="540"/>
      <c r="E662" s="540"/>
      <c r="G662" s="540"/>
      <c r="J662" s="622"/>
    </row>
    <row r="663" spans="1:10" ht="20.25" customHeight="1" x14ac:dyDescent="0.75">
      <c r="A663" s="604"/>
      <c r="C663" s="540"/>
      <c r="E663" s="540"/>
      <c r="G663" s="540"/>
      <c r="J663" s="622"/>
    </row>
    <row r="664" spans="1:10" ht="20.25" customHeight="1" x14ac:dyDescent="0.75">
      <c r="A664" s="604"/>
      <c r="C664" s="540"/>
      <c r="E664" s="540"/>
      <c r="G664" s="540"/>
      <c r="J664" s="622"/>
    </row>
    <row r="665" spans="1:10" ht="20.25" customHeight="1" x14ac:dyDescent="0.75">
      <c r="A665" s="604"/>
      <c r="C665" s="540"/>
      <c r="E665" s="540"/>
      <c r="G665" s="540"/>
      <c r="J665" s="622"/>
    </row>
    <row r="666" spans="1:10" ht="20.25" customHeight="1" x14ac:dyDescent="0.75">
      <c r="A666" s="604"/>
      <c r="C666" s="540"/>
      <c r="E666" s="540"/>
      <c r="G666" s="540"/>
      <c r="J666" s="622"/>
    </row>
    <row r="667" spans="1:10" ht="20.25" customHeight="1" x14ac:dyDescent="0.75">
      <c r="A667" s="604"/>
      <c r="C667" s="540"/>
      <c r="E667" s="540"/>
      <c r="G667" s="540"/>
      <c r="J667" s="622"/>
    </row>
    <row r="668" spans="1:10" ht="20.25" customHeight="1" x14ac:dyDescent="0.75">
      <c r="A668" s="604"/>
      <c r="C668" s="540"/>
      <c r="E668" s="540"/>
      <c r="G668" s="540"/>
      <c r="J668" s="622"/>
    </row>
    <row r="669" spans="1:10" ht="20.25" customHeight="1" x14ac:dyDescent="0.75">
      <c r="A669" s="604"/>
      <c r="C669" s="540"/>
      <c r="E669" s="540"/>
      <c r="G669" s="540"/>
      <c r="J669" s="622"/>
    </row>
    <row r="670" spans="1:10" ht="20.25" customHeight="1" x14ac:dyDescent="0.75">
      <c r="A670" s="604"/>
      <c r="C670" s="540"/>
      <c r="E670" s="540"/>
      <c r="G670" s="540"/>
      <c r="J670" s="622"/>
    </row>
    <row r="671" spans="1:10" ht="20.25" customHeight="1" x14ac:dyDescent="0.75">
      <c r="A671" s="604"/>
      <c r="C671" s="540"/>
      <c r="E671" s="540"/>
      <c r="G671" s="540"/>
      <c r="J671" s="622"/>
    </row>
    <row r="672" spans="1:10" ht="20.25" customHeight="1" x14ac:dyDescent="0.75">
      <c r="A672" s="604"/>
      <c r="C672" s="540"/>
      <c r="E672" s="540"/>
      <c r="G672" s="540"/>
      <c r="J672" s="622"/>
    </row>
    <row r="673" spans="1:10" ht="20.25" customHeight="1" x14ac:dyDescent="0.75">
      <c r="A673" s="604"/>
      <c r="C673" s="540"/>
      <c r="E673" s="540"/>
      <c r="G673" s="540"/>
      <c r="J673" s="622"/>
    </row>
    <row r="674" spans="1:10" ht="20.25" customHeight="1" x14ac:dyDescent="0.75">
      <c r="A674" s="604"/>
      <c r="C674" s="540"/>
      <c r="E674" s="540"/>
      <c r="G674" s="540"/>
      <c r="J674" s="622"/>
    </row>
    <row r="675" spans="1:10" ht="20.25" customHeight="1" x14ac:dyDescent="0.75">
      <c r="A675" s="604"/>
      <c r="C675" s="540"/>
      <c r="E675" s="540"/>
      <c r="G675" s="540"/>
      <c r="J675" s="622"/>
    </row>
    <row r="676" spans="1:10" ht="20.25" customHeight="1" x14ac:dyDescent="0.75">
      <c r="A676" s="604"/>
      <c r="C676" s="540"/>
      <c r="E676" s="540"/>
      <c r="G676" s="540"/>
      <c r="J676" s="622"/>
    </row>
    <row r="677" spans="1:10" ht="20.25" customHeight="1" x14ac:dyDescent="0.75">
      <c r="A677" s="604"/>
      <c r="C677" s="540"/>
      <c r="E677" s="540"/>
      <c r="G677" s="540"/>
      <c r="J677" s="622"/>
    </row>
    <row r="678" spans="1:10" ht="20.25" customHeight="1" x14ac:dyDescent="0.75">
      <c r="A678" s="604"/>
      <c r="C678" s="540"/>
      <c r="E678" s="540"/>
      <c r="G678" s="540"/>
      <c r="J678" s="622"/>
    </row>
    <row r="679" spans="1:10" ht="20.25" customHeight="1" x14ac:dyDescent="0.75">
      <c r="A679" s="604"/>
      <c r="C679" s="540"/>
      <c r="E679" s="540"/>
      <c r="G679" s="540"/>
      <c r="J679" s="622"/>
    </row>
    <row r="680" spans="1:10" ht="20.25" customHeight="1" x14ac:dyDescent="0.75">
      <c r="A680" s="604"/>
      <c r="C680" s="540"/>
      <c r="E680" s="540"/>
      <c r="G680" s="540"/>
      <c r="J680" s="622"/>
    </row>
    <row r="681" spans="1:10" ht="20.25" customHeight="1" x14ac:dyDescent="0.75">
      <c r="A681" s="604"/>
      <c r="C681" s="540"/>
      <c r="E681" s="540"/>
      <c r="G681" s="540"/>
      <c r="J681" s="622"/>
    </row>
    <row r="682" spans="1:10" ht="20.25" customHeight="1" x14ac:dyDescent="0.75">
      <c r="A682" s="604"/>
      <c r="C682" s="540"/>
      <c r="E682" s="540"/>
      <c r="G682" s="540"/>
      <c r="J682" s="622"/>
    </row>
    <row r="683" spans="1:10" ht="20.25" customHeight="1" x14ac:dyDescent="0.75">
      <c r="A683" s="604"/>
      <c r="C683" s="540"/>
      <c r="E683" s="540"/>
      <c r="G683" s="540"/>
      <c r="J683" s="622"/>
    </row>
    <row r="684" spans="1:10" ht="20.25" customHeight="1" x14ac:dyDescent="0.75">
      <c r="A684" s="604"/>
      <c r="C684" s="540"/>
      <c r="E684" s="540"/>
      <c r="G684" s="540"/>
      <c r="J684" s="622"/>
    </row>
    <row r="685" spans="1:10" ht="20.25" customHeight="1" x14ac:dyDescent="0.75">
      <c r="A685" s="604"/>
      <c r="C685" s="540"/>
      <c r="E685" s="540"/>
      <c r="G685" s="540"/>
      <c r="J685" s="622"/>
    </row>
    <row r="686" spans="1:10" ht="20.25" customHeight="1" x14ac:dyDescent="0.75">
      <c r="A686" s="604"/>
      <c r="C686" s="540"/>
      <c r="E686" s="540"/>
      <c r="G686" s="540"/>
      <c r="J686" s="622"/>
    </row>
    <row r="687" spans="1:10" ht="20.25" customHeight="1" x14ac:dyDescent="0.75">
      <c r="A687" s="604"/>
      <c r="C687" s="540"/>
      <c r="E687" s="540"/>
      <c r="G687" s="540"/>
      <c r="J687" s="622"/>
    </row>
    <row r="688" spans="1:10" ht="20.25" customHeight="1" x14ac:dyDescent="0.75">
      <c r="A688" s="604"/>
      <c r="C688" s="540"/>
      <c r="E688" s="540"/>
      <c r="G688" s="540"/>
      <c r="J688" s="622"/>
    </row>
    <row r="689" spans="1:10" ht="20.25" customHeight="1" x14ac:dyDescent="0.75">
      <c r="A689" s="604"/>
      <c r="C689" s="540"/>
      <c r="E689" s="540"/>
      <c r="G689" s="540"/>
      <c r="J689" s="622"/>
    </row>
    <row r="690" spans="1:10" ht="20.25" customHeight="1" x14ac:dyDescent="0.75">
      <c r="A690" s="604"/>
      <c r="C690" s="540"/>
      <c r="E690" s="540"/>
      <c r="G690" s="540"/>
      <c r="J690" s="622"/>
    </row>
    <row r="691" spans="1:10" ht="20.25" customHeight="1" x14ac:dyDescent="0.75">
      <c r="A691" s="604"/>
      <c r="C691" s="540"/>
      <c r="E691" s="540"/>
      <c r="G691" s="540"/>
      <c r="J691" s="622"/>
    </row>
    <row r="692" spans="1:10" ht="20.25" customHeight="1" x14ac:dyDescent="0.75">
      <c r="A692" s="604"/>
      <c r="C692" s="540"/>
      <c r="E692" s="540"/>
      <c r="G692" s="540"/>
      <c r="J692" s="622"/>
    </row>
    <row r="693" spans="1:10" ht="20.25" customHeight="1" x14ac:dyDescent="0.75">
      <c r="A693" s="604"/>
      <c r="C693" s="540"/>
      <c r="E693" s="540"/>
      <c r="G693" s="540"/>
      <c r="J693" s="622"/>
    </row>
    <row r="694" spans="1:10" ht="20.25" customHeight="1" x14ac:dyDescent="0.75">
      <c r="A694" s="604"/>
      <c r="C694" s="540"/>
      <c r="E694" s="540"/>
      <c r="G694" s="540"/>
      <c r="J694" s="622"/>
    </row>
    <row r="695" spans="1:10" ht="20.25" customHeight="1" x14ac:dyDescent="0.75">
      <c r="A695" s="604"/>
      <c r="C695" s="540"/>
      <c r="E695" s="540"/>
      <c r="G695" s="540"/>
      <c r="J695" s="622"/>
    </row>
    <row r="696" spans="1:10" ht="20.25" customHeight="1" x14ac:dyDescent="0.75">
      <c r="A696" s="604"/>
      <c r="C696" s="540"/>
      <c r="E696" s="540"/>
      <c r="G696" s="540"/>
      <c r="J696" s="622"/>
    </row>
    <row r="697" spans="1:10" ht="20.25" customHeight="1" x14ac:dyDescent="0.75">
      <c r="A697" s="604"/>
      <c r="C697" s="540"/>
      <c r="E697" s="540"/>
      <c r="G697" s="540"/>
      <c r="J697" s="622"/>
    </row>
    <row r="698" spans="1:10" ht="20.25" customHeight="1" x14ac:dyDescent="0.75">
      <c r="A698" s="604"/>
      <c r="C698" s="540"/>
      <c r="E698" s="540"/>
      <c r="G698" s="540"/>
      <c r="J698" s="622"/>
    </row>
    <row r="699" spans="1:10" ht="20.25" customHeight="1" x14ac:dyDescent="0.75">
      <c r="A699" s="604"/>
      <c r="C699" s="540"/>
      <c r="E699" s="540"/>
      <c r="G699" s="540"/>
      <c r="J699" s="622"/>
    </row>
    <row r="700" spans="1:10" ht="20.25" customHeight="1" x14ac:dyDescent="0.75">
      <c r="A700" s="604"/>
      <c r="C700" s="540"/>
      <c r="E700" s="540"/>
      <c r="G700" s="540"/>
      <c r="J700" s="622"/>
    </row>
    <row r="701" spans="1:10" ht="20.25" customHeight="1" x14ac:dyDescent="0.75">
      <c r="A701" s="604"/>
      <c r="C701" s="540"/>
      <c r="E701" s="540"/>
      <c r="G701" s="540"/>
      <c r="J701" s="622"/>
    </row>
    <row r="702" spans="1:10" ht="20.25" customHeight="1" x14ac:dyDescent="0.75">
      <c r="A702" s="604"/>
      <c r="C702" s="540"/>
      <c r="E702" s="540"/>
      <c r="G702" s="540"/>
      <c r="J702" s="622"/>
    </row>
    <row r="703" spans="1:10" ht="20.25" customHeight="1" x14ac:dyDescent="0.75">
      <c r="A703" s="604"/>
      <c r="C703" s="540"/>
      <c r="E703" s="540"/>
      <c r="G703" s="540"/>
      <c r="J703" s="622"/>
    </row>
    <row r="704" spans="1:10" ht="20.25" customHeight="1" x14ac:dyDescent="0.75">
      <c r="A704" s="604"/>
      <c r="C704" s="540"/>
      <c r="E704" s="540"/>
      <c r="G704" s="540"/>
      <c r="J704" s="622"/>
    </row>
    <row r="705" spans="1:10" ht="20.25" customHeight="1" x14ac:dyDescent="0.75">
      <c r="A705" s="604"/>
      <c r="C705" s="540"/>
      <c r="E705" s="540"/>
      <c r="G705" s="540"/>
      <c r="J705" s="622"/>
    </row>
    <row r="706" spans="1:10" ht="20.25" customHeight="1" x14ac:dyDescent="0.75">
      <c r="A706" s="604"/>
      <c r="C706" s="540"/>
      <c r="E706" s="540"/>
      <c r="G706" s="540"/>
      <c r="J706" s="622"/>
    </row>
    <row r="707" spans="1:10" ht="20.25" customHeight="1" x14ac:dyDescent="0.75">
      <c r="A707" s="604"/>
      <c r="C707" s="540"/>
      <c r="E707" s="540"/>
      <c r="G707" s="540"/>
      <c r="J707" s="622"/>
    </row>
    <row r="708" spans="1:10" ht="20.25" customHeight="1" x14ac:dyDescent="0.75">
      <c r="A708" s="604"/>
      <c r="C708" s="540"/>
      <c r="E708" s="540"/>
      <c r="G708" s="540"/>
      <c r="J708" s="622"/>
    </row>
    <row r="709" spans="1:10" ht="20.25" customHeight="1" x14ac:dyDescent="0.75">
      <c r="A709" s="604"/>
      <c r="C709" s="540"/>
      <c r="E709" s="540"/>
      <c r="G709" s="540"/>
      <c r="J709" s="622"/>
    </row>
    <row r="710" spans="1:10" ht="20.25" customHeight="1" x14ac:dyDescent="0.75">
      <c r="A710" s="604"/>
      <c r="C710" s="540"/>
      <c r="E710" s="540"/>
      <c r="G710" s="540"/>
      <c r="J710" s="622"/>
    </row>
    <row r="711" spans="1:10" ht="20.25" customHeight="1" x14ac:dyDescent="0.75">
      <c r="A711" s="604"/>
      <c r="C711" s="540"/>
      <c r="E711" s="540"/>
      <c r="G711" s="540"/>
      <c r="J711" s="622"/>
    </row>
    <row r="712" spans="1:10" ht="20.25" customHeight="1" x14ac:dyDescent="0.75">
      <c r="A712" s="604"/>
      <c r="C712" s="540"/>
      <c r="E712" s="540"/>
      <c r="G712" s="540"/>
      <c r="J712" s="622"/>
    </row>
    <row r="713" spans="1:10" ht="20.25" customHeight="1" x14ac:dyDescent="0.75">
      <c r="A713" s="604"/>
      <c r="C713" s="540"/>
      <c r="E713" s="540"/>
      <c r="G713" s="540"/>
      <c r="J713" s="622"/>
    </row>
    <row r="714" spans="1:10" ht="20.25" customHeight="1" x14ac:dyDescent="0.75">
      <c r="A714" s="604"/>
      <c r="C714" s="540"/>
      <c r="E714" s="540"/>
      <c r="G714" s="540"/>
      <c r="J714" s="622"/>
    </row>
    <row r="715" spans="1:10" ht="20.25" customHeight="1" x14ac:dyDescent="0.75">
      <c r="A715" s="604"/>
      <c r="C715" s="540"/>
      <c r="E715" s="540"/>
      <c r="G715" s="540"/>
      <c r="J715" s="622"/>
    </row>
    <row r="716" spans="1:10" ht="20.25" customHeight="1" x14ac:dyDescent="0.75">
      <c r="A716" s="604"/>
      <c r="C716" s="540"/>
      <c r="E716" s="540"/>
      <c r="G716" s="540"/>
      <c r="J716" s="622"/>
    </row>
    <row r="717" spans="1:10" ht="20.25" customHeight="1" x14ac:dyDescent="0.75">
      <c r="A717" s="604"/>
      <c r="C717" s="540"/>
      <c r="E717" s="540"/>
      <c r="G717" s="540"/>
      <c r="J717" s="622"/>
    </row>
    <row r="718" spans="1:10" ht="20.25" customHeight="1" x14ac:dyDescent="0.75">
      <c r="A718" s="604"/>
      <c r="C718" s="540"/>
      <c r="E718" s="540"/>
      <c r="G718" s="540"/>
      <c r="J718" s="622"/>
    </row>
    <row r="719" spans="1:10" ht="20.25" customHeight="1" x14ac:dyDescent="0.75">
      <c r="A719" s="604"/>
      <c r="C719" s="540"/>
      <c r="E719" s="540"/>
      <c r="G719" s="540"/>
      <c r="J719" s="622"/>
    </row>
    <row r="720" spans="1:10" ht="20.25" customHeight="1" x14ac:dyDescent="0.75">
      <c r="A720" s="604"/>
      <c r="C720" s="540"/>
      <c r="E720" s="540"/>
      <c r="G720" s="540"/>
      <c r="J720" s="622"/>
    </row>
    <row r="721" spans="1:10" ht="20.25" customHeight="1" x14ac:dyDescent="0.75">
      <c r="A721" s="604"/>
      <c r="C721" s="540"/>
      <c r="E721" s="540"/>
      <c r="G721" s="540"/>
      <c r="J721" s="622"/>
    </row>
    <row r="722" spans="1:10" ht="20.25" customHeight="1" x14ac:dyDescent="0.75">
      <c r="A722" s="604"/>
      <c r="C722" s="540"/>
      <c r="E722" s="540"/>
      <c r="G722" s="540"/>
      <c r="J722" s="622"/>
    </row>
    <row r="723" spans="1:10" ht="20.25" customHeight="1" x14ac:dyDescent="0.75">
      <c r="A723" s="604"/>
      <c r="C723" s="540"/>
      <c r="E723" s="540"/>
      <c r="G723" s="540"/>
      <c r="J723" s="622"/>
    </row>
    <row r="724" spans="1:10" ht="20.25" customHeight="1" x14ac:dyDescent="0.75">
      <c r="A724" s="604"/>
      <c r="C724" s="540"/>
      <c r="E724" s="540"/>
      <c r="G724" s="540"/>
      <c r="J724" s="622"/>
    </row>
    <row r="725" spans="1:10" ht="20.25" customHeight="1" x14ac:dyDescent="0.75">
      <c r="A725" s="604"/>
      <c r="C725" s="540"/>
      <c r="E725" s="540"/>
      <c r="G725" s="540"/>
      <c r="J725" s="622"/>
    </row>
    <row r="726" spans="1:10" ht="20.25" customHeight="1" x14ac:dyDescent="0.75">
      <c r="A726" s="604"/>
      <c r="C726" s="540"/>
      <c r="E726" s="540"/>
      <c r="G726" s="540"/>
      <c r="J726" s="622"/>
    </row>
    <row r="727" spans="1:10" ht="20.25" customHeight="1" x14ac:dyDescent="0.75">
      <c r="A727" s="604"/>
      <c r="C727" s="540"/>
      <c r="E727" s="540"/>
      <c r="G727" s="540"/>
      <c r="J727" s="622"/>
    </row>
    <row r="728" spans="1:10" ht="20.25" customHeight="1" x14ac:dyDescent="0.75">
      <c r="A728" s="604"/>
      <c r="C728" s="540"/>
      <c r="E728" s="540"/>
      <c r="G728" s="540"/>
      <c r="J728" s="622"/>
    </row>
    <row r="729" spans="1:10" ht="20.25" customHeight="1" x14ac:dyDescent="0.75">
      <c r="A729" s="604"/>
      <c r="C729" s="540"/>
      <c r="E729" s="540"/>
      <c r="G729" s="540"/>
      <c r="J729" s="622"/>
    </row>
    <row r="730" spans="1:10" ht="20.25" customHeight="1" x14ac:dyDescent="0.75">
      <c r="A730" s="604"/>
      <c r="C730" s="540"/>
      <c r="E730" s="540"/>
      <c r="G730" s="540"/>
      <c r="J730" s="622"/>
    </row>
    <row r="731" spans="1:10" ht="20.25" customHeight="1" x14ac:dyDescent="0.75">
      <c r="A731" s="604"/>
      <c r="C731" s="540"/>
      <c r="E731" s="540"/>
      <c r="G731" s="540"/>
      <c r="J731" s="622"/>
    </row>
    <row r="732" spans="1:10" ht="20.25" customHeight="1" x14ac:dyDescent="0.75">
      <c r="A732" s="604"/>
      <c r="C732" s="540"/>
      <c r="E732" s="540"/>
      <c r="G732" s="540"/>
      <c r="J732" s="622"/>
    </row>
    <row r="733" spans="1:10" ht="20.25" customHeight="1" x14ac:dyDescent="0.75">
      <c r="A733" s="604"/>
      <c r="C733" s="540"/>
      <c r="E733" s="540"/>
      <c r="G733" s="540"/>
      <c r="J733" s="622"/>
    </row>
    <row r="734" spans="1:10" ht="20.25" customHeight="1" x14ac:dyDescent="0.75">
      <c r="A734" s="604"/>
      <c r="C734" s="540"/>
      <c r="E734" s="540"/>
      <c r="G734" s="540"/>
      <c r="J734" s="622"/>
    </row>
    <row r="735" spans="1:10" ht="20.25" customHeight="1" x14ac:dyDescent="0.75">
      <c r="A735" s="604"/>
      <c r="C735" s="540"/>
      <c r="E735" s="540"/>
      <c r="G735" s="540"/>
      <c r="J735" s="622"/>
    </row>
    <row r="736" spans="1:10" ht="20.25" customHeight="1" x14ac:dyDescent="0.75">
      <c r="A736" s="604"/>
      <c r="C736" s="540"/>
      <c r="E736" s="540"/>
      <c r="G736" s="540"/>
      <c r="J736" s="622"/>
    </row>
    <row r="737" spans="1:10" ht="20.25" customHeight="1" x14ac:dyDescent="0.75">
      <c r="A737" s="604"/>
      <c r="C737" s="540"/>
      <c r="E737" s="540"/>
      <c r="G737" s="540"/>
      <c r="J737" s="622"/>
    </row>
    <row r="738" spans="1:10" ht="20.25" customHeight="1" x14ac:dyDescent="0.75">
      <c r="A738" s="604"/>
      <c r="C738" s="540"/>
      <c r="E738" s="540"/>
      <c r="G738" s="540"/>
      <c r="J738" s="622"/>
    </row>
    <row r="739" spans="1:10" ht="20.25" customHeight="1" x14ac:dyDescent="0.75">
      <c r="A739" s="604"/>
      <c r="C739" s="540"/>
      <c r="E739" s="540"/>
      <c r="G739" s="540"/>
      <c r="J739" s="622"/>
    </row>
    <row r="740" spans="1:10" ht="20.25" customHeight="1" x14ac:dyDescent="0.75">
      <c r="A740" s="604"/>
      <c r="C740" s="540"/>
      <c r="E740" s="540"/>
      <c r="G740" s="540"/>
      <c r="J740" s="622"/>
    </row>
    <row r="741" spans="1:10" ht="20.25" customHeight="1" x14ac:dyDescent="0.75">
      <c r="A741" s="604"/>
      <c r="C741" s="540"/>
      <c r="E741" s="540"/>
      <c r="G741" s="540"/>
      <c r="J741" s="622"/>
    </row>
    <row r="742" spans="1:10" ht="20.25" customHeight="1" x14ac:dyDescent="0.75">
      <c r="A742" s="604"/>
      <c r="C742" s="540"/>
      <c r="E742" s="540"/>
      <c r="G742" s="540"/>
      <c r="J742" s="622"/>
    </row>
    <row r="743" spans="1:10" ht="20.25" customHeight="1" x14ac:dyDescent="0.75">
      <c r="A743" s="604"/>
      <c r="C743" s="540"/>
      <c r="E743" s="540"/>
      <c r="G743" s="540"/>
      <c r="J743" s="622"/>
    </row>
    <row r="744" spans="1:10" ht="20.25" customHeight="1" x14ac:dyDescent="0.75">
      <c r="A744" s="604"/>
      <c r="C744" s="540"/>
      <c r="E744" s="540"/>
      <c r="G744" s="540"/>
      <c r="J744" s="622"/>
    </row>
    <row r="745" spans="1:10" ht="20.25" customHeight="1" x14ac:dyDescent="0.75">
      <c r="A745" s="604"/>
      <c r="C745" s="540"/>
      <c r="E745" s="540"/>
      <c r="G745" s="540"/>
      <c r="J745" s="622"/>
    </row>
    <row r="746" spans="1:10" ht="20.25" customHeight="1" x14ac:dyDescent="0.75">
      <c r="A746" s="604"/>
      <c r="C746" s="540"/>
      <c r="E746" s="540"/>
      <c r="G746" s="540"/>
      <c r="J746" s="622"/>
    </row>
    <row r="747" spans="1:10" ht="20.25" customHeight="1" x14ac:dyDescent="0.75">
      <c r="A747" s="604"/>
      <c r="C747" s="540"/>
      <c r="E747" s="540"/>
      <c r="G747" s="540"/>
      <c r="J747" s="622"/>
    </row>
    <row r="748" spans="1:10" ht="20.25" customHeight="1" x14ac:dyDescent="0.75">
      <c r="A748" s="604"/>
      <c r="C748" s="540"/>
      <c r="E748" s="540"/>
      <c r="G748" s="540"/>
      <c r="J748" s="622"/>
    </row>
    <row r="749" spans="1:10" ht="20.25" customHeight="1" x14ac:dyDescent="0.75">
      <c r="A749" s="604"/>
      <c r="C749" s="540"/>
      <c r="E749" s="540"/>
      <c r="G749" s="540"/>
      <c r="J749" s="622"/>
    </row>
    <row r="750" spans="1:10" ht="20.25" customHeight="1" x14ac:dyDescent="0.75">
      <c r="A750" s="604"/>
      <c r="C750" s="540"/>
      <c r="E750" s="540"/>
      <c r="G750" s="540"/>
      <c r="J750" s="622"/>
    </row>
    <row r="751" spans="1:10" ht="20.25" customHeight="1" x14ac:dyDescent="0.75">
      <c r="A751" s="604"/>
      <c r="C751" s="540"/>
      <c r="E751" s="540"/>
      <c r="G751" s="540"/>
      <c r="J751" s="622"/>
    </row>
    <row r="752" spans="1:10" ht="20.25" customHeight="1" x14ac:dyDescent="0.75">
      <c r="A752" s="604"/>
      <c r="C752" s="540"/>
      <c r="E752" s="540"/>
      <c r="G752" s="540"/>
      <c r="J752" s="622"/>
    </row>
    <row r="753" spans="1:10" ht="20.25" customHeight="1" x14ac:dyDescent="0.75">
      <c r="A753" s="604"/>
      <c r="C753" s="540"/>
      <c r="E753" s="540"/>
      <c r="G753" s="540"/>
      <c r="J753" s="622"/>
    </row>
    <row r="754" spans="1:10" ht="20.25" customHeight="1" x14ac:dyDescent="0.75">
      <c r="A754" s="604"/>
      <c r="C754" s="540"/>
      <c r="E754" s="540"/>
      <c r="G754" s="540"/>
      <c r="J754" s="622"/>
    </row>
    <row r="755" spans="1:10" ht="20.25" customHeight="1" x14ac:dyDescent="0.75">
      <c r="A755" s="604"/>
      <c r="C755" s="540"/>
      <c r="E755" s="540"/>
      <c r="G755" s="540"/>
      <c r="J755" s="622"/>
    </row>
    <row r="756" spans="1:10" ht="20.25" customHeight="1" x14ac:dyDescent="0.75">
      <c r="A756" s="604"/>
      <c r="C756" s="540"/>
      <c r="E756" s="540"/>
      <c r="G756" s="540"/>
      <c r="J756" s="622"/>
    </row>
    <row r="757" spans="1:10" ht="20.25" customHeight="1" x14ac:dyDescent="0.75">
      <c r="A757" s="604"/>
      <c r="C757" s="540"/>
      <c r="E757" s="540"/>
      <c r="G757" s="540"/>
      <c r="J757" s="622"/>
    </row>
    <row r="758" spans="1:10" ht="20.25" customHeight="1" x14ac:dyDescent="0.75">
      <c r="A758" s="604"/>
      <c r="C758" s="540"/>
      <c r="E758" s="540"/>
      <c r="G758" s="540"/>
      <c r="J758" s="622"/>
    </row>
    <row r="759" spans="1:10" ht="20.25" customHeight="1" x14ac:dyDescent="0.75">
      <c r="A759" s="604"/>
      <c r="C759" s="540"/>
      <c r="E759" s="540"/>
      <c r="G759" s="540"/>
      <c r="J759" s="622"/>
    </row>
    <row r="760" spans="1:10" ht="20.25" customHeight="1" x14ac:dyDescent="0.75">
      <c r="A760" s="604"/>
      <c r="C760" s="540"/>
      <c r="E760" s="540"/>
      <c r="G760" s="540"/>
      <c r="J760" s="622"/>
    </row>
    <row r="761" spans="1:10" ht="20.25" customHeight="1" x14ac:dyDescent="0.75">
      <c r="A761" s="604"/>
      <c r="C761" s="540"/>
      <c r="E761" s="540"/>
      <c r="G761" s="540"/>
      <c r="J761" s="622"/>
    </row>
    <row r="762" spans="1:10" ht="20.25" customHeight="1" x14ac:dyDescent="0.75">
      <c r="A762" s="604"/>
      <c r="C762" s="540"/>
      <c r="E762" s="540"/>
      <c r="G762" s="540"/>
      <c r="J762" s="622"/>
    </row>
    <row r="763" spans="1:10" ht="20.25" customHeight="1" x14ac:dyDescent="0.75">
      <c r="A763" s="604"/>
      <c r="C763" s="540"/>
      <c r="E763" s="540"/>
      <c r="G763" s="540"/>
      <c r="J763" s="622"/>
    </row>
    <row r="764" spans="1:10" ht="20.25" customHeight="1" x14ac:dyDescent="0.75">
      <c r="A764" s="604"/>
      <c r="C764" s="540"/>
      <c r="E764" s="540"/>
      <c r="G764" s="540"/>
      <c r="J764" s="622"/>
    </row>
    <row r="765" spans="1:10" ht="20.25" customHeight="1" x14ac:dyDescent="0.75">
      <c r="A765" s="604"/>
      <c r="C765" s="540"/>
      <c r="E765" s="540"/>
      <c r="G765" s="540"/>
      <c r="J765" s="622"/>
    </row>
    <row r="766" spans="1:10" ht="20.25" customHeight="1" x14ac:dyDescent="0.75">
      <c r="A766" s="604"/>
      <c r="C766" s="540"/>
      <c r="E766" s="540"/>
      <c r="G766" s="540"/>
      <c r="J766" s="622"/>
    </row>
    <row r="767" spans="1:10" ht="20.25" customHeight="1" x14ac:dyDescent="0.75">
      <c r="A767" s="604"/>
      <c r="C767" s="540"/>
      <c r="E767" s="540"/>
      <c r="G767" s="540"/>
      <c r="J767" s="622"/>
    </row>
    <row r="768" spans="1:10" ht="20.25" customHeight="1" x14ac:dyDescent="0.75">
      <c r="A768" s="604"/>
      <c r="C768" s="540"/>
      <c r="E768" s="540"/>
      <c r="G768" s="540"/>
      <c r="J768" s="622"/>
    </row>
    <row r="769" spans="1:10" ht="20.25" customHeight="1" x14ac:dyDescent="0.75">
      <c r="A769" s="604"/>
      <c r="C769" s="540"/>
      <c r="E769" s="540"/>
      <c r="G769" s="540"/>
      <c r="J769" s="622"/>
    </row>
    <row r="770" spans="1:10" ht="20.25" customHeight="1" x14ac:dyDescent="0.75">
      <c r="A770" s="604"/>
      <c r="C770" s="540"/>
      <c r="E770" s="540"/>
      <c r="G770" s="540"/>
      <c r="J770" s="622"/>
    </row>
    <row r="771" spans="1:10" ht="20.25" customHeight="1" x14ac:dyDescent="0.75">
      <c r="A771" s="604"/>
      <c r="C771" s="540"/>
      <c r="E771" s="540"/>
      <c r="G771" s="540"/>
      <c r="J771" s="622"/>
    </row>
    <row r="772" spans="1:10" ht="20.25" customHeight="1" x14ac:dyDescent="0.75">
      <c r="A772" s="604"/>
      <c r="C772" s="540"/>
      <c r="E772" s="540"/>
      <c r="G772" s="540"/>
      <c r="J772" s="622"/>
    </row>
    <row r="773" spans="1:10" ht="20.25" customHeight="1" x14ac:dyDescent="0.75">
      <c r="A773" s="604"/>
      <c r="C773" s="540"/>
      <c r="E773" s="540"/>
      <c r="G773" s="540"/>
      <c r="J773" s="622"/>
    </row>
    <row r="774" spans="1:10" ht="20.25" customHeight="1" x14ac:dyDescent="0.75">
      <c r="A774" s="604"/>
      <c r="C774" s="540"/>
      <c r="E774" s="540"/>
      <c r="G774" s="540"/>
      <c r="J774" s="622"/>
    </row>
    <row r="775" spans="1:10" ht="20.25" customHeight="1" x14ac:dyDescent="0.75">
      <c r="A775" s="604"/>
      <c r="C775" s="540"/>
      <c r="E775" s="540"/>
      <c r="G775" s="540"/>
      <c r="J775" s="622"/>
    </row>
    <row r="776" spans="1:10" ht="20.25" customHeight="1" x14ac:dyDescent="0.75">
      <c r="A776" s="604"/>
      <c r="C776" s="540"/>
      <c r="E776" s="540"/>
      <c r="G776" s="540"/>
      <c r="J776" s="622"/>
    </row>
    <row r="777" spans="1:10" ht="20.25" customHeight="1" x14ac:dyDescent="0.75">
      <c r="A777" s="604"/>
      <c r="C777" s="540"/>
      <c r="E777" s="540"/>
      <c r="G777" s="540"/>
      <c r="J777" s="622"/>
    </row>
    <row r="778" spans="1:10" ht="20.25" customHeight="1" x14ac:dyDescent="0.75">
      <c r="A778" s="604"/>
      <c r="C778" s="540"/>
      <c r="E778" s="540"/>
      <c r="G778" s="540"/>
      <c r="J778" s="622"/>
    </row>
    <row r="779" spans="1:10" ht="20.25" customHeight="1" x14ac:dyDescent="0.75">
      <c r="A779" s="604"/>
      <c r="C779" s="540"/>
      <c r="E779" s="540"/>
      <c r="G779" s="540"/>
      <c r="J779" s="622"/>
    </row>
    <row r="780" spans="1:10" ht="20.25" customHeight="1" x14ac:dyDescent="0.75">
      <c r="A780" s="604"/>
      <c r="C780" s="540"/>
      <c r="E780" s="540"/>
      <c r="G780" s="540"/>
      <c r="J780" s="622"/>
    </row>
    <row r="781" spans="1:10" ht="20.25" customHeight="1" x14ac:dyDescent="0.75">
      <c r="A781" s="604"/>
      <c r="C781" s="540"/>
      <c r="E781" s="540"/>
      <c r="G781" s="540"/>
      <c r="J781" s="622"/>
    </row>
    <row r="782" spans="1:10" ht="20.25" customHeight="1" x14ac:dyDescent="0.75">
      <c r="A782" s="604"/>
      <c r="C782" s="540"/>
      <c r="E782" s="540"/>
      <c r="G782" s="540"/>
      <c r="J782" s="622"/>
    </row>
    <row r="783" spans="1:10" ht="20.25" customHeight="1" x14ac:dyDescent="0.75">
      <c r="A783" s="604"/>
      <c r="C783" s="540"/>
      <c r="E783" s="540"/>
      <c r="G783" s="540"/>
      <c r="J783" s="622"/>
    </row>
    <row r="784" spans="1:10" ht="20.25" customHeight="1" x14ac:dyDescent="0.75">
      <c r="A784" s="604"/>
      <c r="C784" s="540"/>
      <c r="E784" s="540"/>
      <c r="G784" s="540"/>
      <c r="J784" s="622"/>
    </row>
    <row r="785" spans="1:10" ht="20.25" customHeight="1" x14ac:dyDescent="0.75">
      <c r="A785" s="604"/>
      <c r="C785" s="540"/>
      <c r="E785" s="540"/>
      <c r="G785" s="540"/>
      <c r="J785" s="622"/>
    </row>
    <row r="786" spans="1:10" ht="20.25" customHeight="1" x14ac:dyDescent="0.75">
      <c r="A786" s="604"/>
      <c r="C786" s="540"/>
      <c r="E786" s="540"/>
      <c r="G786" s="540"/>
      <c r="J786" s="622"/>
    </row>
    <row r="787" spans="1:10" ht="20.25" customHeight="1" x14ac:dyDescent="0.75">
      <c r="A787" s="604"/>
      <c r="C787" s="540"/>
      <c r="E787" s="540"/>
      <c r="G787" s="540"/>
      <c r="J787" s="622"/>
    </row>
    <row r="788" spans="1:10" ht="20.25" customHeight="1" x14ac:dyDescent="0.75">
      <c r="A788" s="604"/>
      <c r="C788" s="540"/>
      <c r="E788" s="540"/>
      <c r="G788" s="540"/>
      <c r="J788" s="622"/>
    </row>
    <row r="789" spans="1:10" ht="20.25" customHeight="1" x14ac:dyDescent="0.75">
      <c r="A789" s="604"/>
      <c r="C789" s="540"/>
      <c r="E789" s="540"/>
      <c r="G789" s="540"/>
      <c r="J789" s="622"/>
    </row>
    <row r="790" spans="1:10" ht="20.25" customHeight="1" x14ac:dyDescent="0.75">
      <c r="A790" s="604"/>
      <c r="C790" s="540"/>
      <c r="E790" s="540"/>
      <c r="G790" s="540"/>
      <c r="J790" s="622"/>
    </row>
    <row r="791" spans="1:10" ht="20.25" customHeight="1" x14ac:dyDescent="0.75">
      <c r="A791" s="604"/>
      <c r="C791" s="540"/>
      <c r="E791" s="540"/>
      <c r="G791" s="540"/>
      <c r="J791" s="622"/>
    </row>
    <row r="792" spans="1:10" ht="20.25" customHeight="1" x14ac:dyDescent="0.75">
      <c r="A792" s="604"/>
      <c r="C792" s="540"/>
      <c r="E792" s="540"/>
      <c r="G792" s="540"/>
      <c r="J792" s="622"/>
    </row>
    <row r="793" spans="1:10" ht="20.25" customHeight="1" x14ac:dyDescent="0.75">
      <c r="A793" s="604"/>
      <c r="C793" s="540"/>
      <c r="E793" s="540"/>
      <c r="G793" s="540"/>
      <c r="J793" s="622"/>
    </row>
    <row r="794" spans="1:10" ht="20.25" customHeight="1" x14ac:dyDescent="0.75">
      <c r="A794" s="604"/>
      <c r="C794" s="540"/>
      <c r="E794" s="540"/>
      <c r="G794" s="540"/>
      <c r="J794" s="622"/>
    </row>
    <row r="795" spans="1:10" ht="20.25" customHeight="1" x14ac:dyDescent="0.75">
      <c r="A795" s="604"/>
      <c r="C795" s="540"/>
      <c r="E795" s="540"/>
      <c r="G795" s="540"/>
      <c r="J795" s="622"/>
    </row>
    <row r="796" spans="1:10" ht="20.25" customHeight="1" x14ac:dyDescent="0.75">
      <c r="A796" s="604"/>
      <c r="C796" s="540"/>
      <c r="E796" s="540"/>
      <c r="G796" s="540"/>
      <c r="J796" s="622"/>
    </row>
    <row r="797" spans="1:10" ht="20.25" customHeight="1" x14ac:dyDescent="0.75">
      <c r="A797" s="604"/>
      <c r="C797" s="540"/>
      <c r="E797" s="540"/>
      <c r="G797" s="540"/>
      <c r="J797" s="622"/>
    </row>
    <row r="798" spans="1:10" ht="20.25" customHeight="1" x14ac:dyDescent="0.75">
      <c r="A798" s="604"/>
      <c r="C798" s="540"/>
      <c r="E798" s="540"/>
      <c r="G798" s="540"/>
      <c r="J798" s="622"/>
    </row>
    <row r="799" spans="1:10" ht="20.25" customHeight="1" x14ac:dyDescent="0.75">
      <c r="A799" s="604"/>
      <c r="C799" s="540"/>
      <c r="E799" s="540"/>
      <c r="G799" s="540"/>
      <c r="J799" s="622"/>
    </row>
    <row r="800" spans="1:10" ht="20.25" customHeight="1" x14ac:dyDescent="0.75">
      <c r="A800" s="604"/>
      <c r="C800" s="540"/>
      <c r="E800" s="540"/>
      <c r="G800" s="540"/>
      <c r="J800" s="622"/>
    </row>
    <row r="801" spans="1:10" ht="20.25" customHeight="1" x14ac:dyDescent="0.75">
      <c r="A801" s="604"/>
      <c r="C801" s="540"/>
      <c r="E801" s="540"/>
      <c r="G801" s="540"/>
      <c r="J801" s="622"/>
    </row>
    <row r="802" spans="1:10" ht="20.25" customHeight="1" x14ac:dyDescent="0.75">
      <c r="A802" s="604"/>
      <c r="C802" s="540"/>
      <c r="E802" s="540"/>
      <c r="G802" s="540"/>
      <c r="J802" s="622"/>
    </row>
    <row r="803" spans="1:10" ht="20.25" customHeight="1" x14ac:dyDescent="0.75">
      <c r="A803" s="604"/>
      <c r="C803" s="540"/>
      <c r="E803" s="540"/>
      <c r="G803" s="540"/>
      <c r="J803" s="622"/>
    </row>
    <row r="804" spans="1:10" ht="20.25" customHeight="1" x14ac:dyDescent="0.75">
      <c r="A804" s="604"/>
      <c r="C804" s="540"/>
      <c r="E804" s="540"/>
      <c r="G804" s="540"/>
      <c r="J804" s="622"/>
    </row>
    <row r="805" spans="1:10" ht="20.25" customHeight="1" x14ac:dyDescent="0.75">
      <c r="A805" s="604"/>
      <c r="C805" s="540"/>
      <c r="E805" s="540"/>
      <c r="G805" s="540"/>
      <c r="J805" s="622"/>
    </row>
    <row r="806" spans="1:10" ht="20.25" customHeight="1" x14ac:dyDescent="0.75">
      <c r="A806" s="604"/>
      <c r="C806" s="540"/>
      <c r="E806" s="540"/>
      <c r="G806" s="540"/>
      <c r="J806" s="622"/>
    </row>
    <row r="807" spans="1:10" ht="20.25" customHeight="1" x14ac:dyDescent="0.75">
      <c r="A807" s="604"/>
      <c r="C807" s="540"/>
      <c r="E807" s="540"/>
      <c r="G807" s="540"/>
      <c r="J807" s="622"/>
    </row>
    <row r="808" spans="1:10" ht="20.25" customHeight="1" x14ac:dyDescent="0.75">
      <c r="A808" s="604"/>
      <c r="C808" s="540"/>
      <c r="E808" s="540"/>
      <c r="G808" s="540"/>
      <c r="J808" s="622"/>
    </row>
    <row r="809" spans="1:10" ht="20.25" customHeight="1" x14ac:dyDescent="0.75">
      <c r="A809" s="604"/>
      <c r="C809" s="540"/>
      <c r="E809" s="540"/>
      <c r="G809" s="540"/>
      <c r="J809" s="622"/>
    </row>
    <row r="810" spans="1:10" ht="20.25" customHeight="1" x14ac:dyDescent="0.75">
      <c r="A810" s="604"/>
      <c r="C810" s="540"/>
      <c r="E810" s="540"/>
      <c r="G810" s="540"/>
      <c r="J810" s="622"/>
    </row>
    <row r="811" spans="1:10" ht="20.25" customHeight="1" x14ac:dyDescent="0.75">
      <c r="A811" s="604"/>
      <c r="C811" s="540"/>
      <c r="E811" s="540"/>
      <c r="G811" s="540"/>
      <c r="J811" s="622"/>
    </row>
    <row r="812" spans="1:10" ht="20.25" customHeight="1" x14ac:dyDescent="0.75">
      <c r="A812" s="604"/>
      <c r="C812" s="540"/>
      <c r="E812" s="540"/>
      <c r="G812" s="540"/>
      <c r="J812" s="622"/>
    </row>
    <row r="813" spans="1:10" ht="20.25" customHeight="1" x14ac:dyDescent="0.75">
      <c r="A813" s="604"/>
      <c r="C813" s="540"/>
      <c r="E813" s="540"/>
      <c r="G813" s="540"/>
      <c r="J813" s="622"/>
    </row>
    <row r="814" spans="1:10" ht="20.25" customHeight="1" x14ac:dyDescent="0.75">
      <c r="A814" s="604"/>
      <c r="C814" s="540"/>
      <c r="E814" s="540"/>
      <c r="G814" s="540"/>
      <c r="J814" s="622"/>
    </row>
    <row r="815" spans="1:10" ht="20.25" customHeight="1" x14ac:dyDescent="0.75">
      <c r="A815" s="604"/>
      <c r="C815" s="540"/>
      <c r="E815" s="540"/>
      <c r="G815" s="540"/>
      <c r="J815" s="622"/>
    </row>
    <row r="816" spans="1:10" ht="20.25" customHeight="1" x14ac:dyDescent="0.75">
      <c r="A816" s="604"/>
      <c r="C816" s="540"/>
      <c r="E816" s="540"/>
      <c r="G816" s="540"/>
      <c r="J816" s="622"/>
    </row>
    <row r="817" spans="1:10" ht="20.25" customHeight="1" x14ac:dyDescent="0.75">
      <c r="A817" s="604"/>
      <c r="C817" s="540"/>
      <c r="E817" s="540"/>
      <c r="G817" s="540"/>
      <c r="J817" s="622"/>
    </row>
    <row r="818" spans="1:10" ht="20.25" customHeight="1" x14ac:dyDescent="0.75">
      <c r="A818" s="604"/>
      <c r="C818" s="540"/>
      <c r="E818" s="540"/>
      <c r="G818" s="540"/>
      <c r="J818" s="622"/>
    </row>
    <row r="819" spans="1:10" ht="20.25" customHeight="1" x14ac:dyDescent="0.75">
      <c r="A819" s="604"/>
      <c r="C819" s="540"/>
      <c r="E819" s="540"/>
      <c r="G819" s="540"/>
      <c r="J819" s="622"/>
    </row>
    <row r="820" spans="1:10" ht="20.25" customHeight="1" x14ac:dyDescent="0.75">
      <c r="A820" s="604"/>
      <c r="C820" s="540"/>
      <c r="E820" s="540"/>
      <c r="G820" s="540"/>
      <c r="J820" s="622"/>
    </row>
    <row r="821" spans="1:10" ht="20.25" customHeight="1" x14ac:dyDescent="0.75">
      <c r="A821" s="604"/>
      <c r="C821" s="540"/>
      <c r="E821" s="540"/>
      <c r="G821" s="540"/>
      <c r="J821" s="622"/>
    </row>
    <row r="822" spans="1:10" ht="20.25" customHeight="1" x14ac:dyDescent="0.75">
      <c r="A822" s="604"/>
      <c r="C822" s="540"/>
      <c r="E822" s="540"/>
      <c r="G822" s="540"/>
      <c r="J822" s="622"/>
    </row>
    <row r="823" spans="1:10" ht="20.25" customHeight="1" x14ac:dyDescent="0.75">
      <c r="A823" s="604"/>
      <c r="C823" s="540"/>
      <c r="E823" s="540"/>
      <c r="G823" s="540"/>
      <c r="J823" s="622"/>
    </row>
    <row r="824" spans="1:10" ht="20.25" customHeight="1" x14ac:dyDescent="0.75">
      <c r="A824" s="604"/>
      <c r="C824" s="540"/>
      <c r="E824" s="540"/>
      <c r="G824" s="540"/>
      <c r="J824" s="622"/>
    </row>
    <row r="825" spans="1:10" ht="20.25" customHeight="1" x14ac:dyDescent="0.75">
      <c r="A825" s="604"/>
      <c r="C825" s="540"/>
      <c r="E825" s="540"/>
      <c r="G825" s="540"/>
      <c r="J825" s="622"/>
    </row>
    <row r="826" spans="1:10" ht="20.25" customHeight="1" x14ac:dyDescent="0.75">
      <c r="A826" s="604"/>
      <c r="C826" s="540"/>
      <c r="E826" s="540"/>
      <c r="G826" s="540"/>
      <c r="J826" s="622"/>
    </row>
    <row r="827" spans="1:10" ht="20.25" customHeight="1" x14ac:dyDescent="0.75">
      <c r="A827" s="604"/>
      <c r="C827" s="540"/>
      <c r="E827" s="540"/>
      <c r="G827" s="540"/>
      <c r="J827" s="622"/>
    </row>
    <row r="828" spans="1:10" ht="20.25" customHeight="1" x14ac:dyDescent="0.75">
      <c r="A828" s="604"/>
      <c r="C828" s="540"/>
      <c r="E828" s="540"/>
      <c r="G828" s="540"/>
      <c r="J828" s="622"/>
    </row>
    <row r="829" spans="1:10" ht="20.25" customHeight="1" x14ac:dyDescent="0.75">
      <c r="A829" s="604"/>
      <c r="C829" s="540"/>
      <c r="E829" s="540"/>
      <c r="G829" s="540"/>
      <c r="J829" s="622"/>
    </row>
    <row r="830" spans="1:10" ht="20.25" customHeight="1" x14ac:dyDescent="0.75">
      <c r="A830" s="604"/>
      <c r="C830" s="540"/>
      <c r="E830" s="540"/>
      <c r="G830" s="540"/>
      <c r="J830" s="622"/>
    </row>
    <row r="831" spans="1:10" ht="20.25" customHeight="1" x14ac:dyDescent="0.75">
      <c r="A831" s="604"/>
      <c r="C831" s="540"/>
      <c r="E831" s="540"/>
      <c r="G831" s="540"/>
      <c r="J831" s="622"/>
    </row>
    <row r="832" spans="1:10" ht="20.25" customHeight="1" x14ac:dyDescent="0.75">
      <c r="A832" s="604"/>
      <c r="C832" s="540"/>
      <c r="E832" s="540"/>
      <c r="G832" s="540"/>
      <c r="J832" s="622"/>
    </row>
    <row r="833" spans="1:10" ht="20.25" customHeight="1" x14ac:dyDescent="0.75">
      <c r="A833" s="604"/>
      <c r="C833" s="540"/>
      <c r="E833" s="540"/>
      <c r="G833" s="540"/>
      <c r="J833" s="622"/>
    </row>
    <row r="834" spans="1:10" ht="20.25" customHeight="1" x14ac:dyDescent="0.75">
      <c r="A834" s="604"/>
      <c r="C834" s="540"/>
      <c r="E834" s="540"/>
      <c r="G834" s="540"/>
      <c r="J834" s="622"/>
    </row>
    <row r="835" spans="1:10" ht="20.25" customHeight="1" x14ac:dyDescent="0.75">
      <c r="A835" s="604"/>
      <c r="C835" s="540"/>
      <c r="E835" s="540"/>
      <c r="G835" s="540"/>
      <c r="J835" s="622"/>
    </row>
    <row r="836" spans="1:10" ht="20.25" customHeight="1" x14ac:dyDescent="0.75">
      <c r="A836" s="604"/>
      <c r="C836" s="540"/>
      <c r="E836" s="540"/>
      <c r="G836" s="540"/>
      <c r="J836" s="622"/>
    </row>
    <row r="837" spans="1:10" ht="20.25" customHeight="1" x14ac:dyDescent="0.75">
      <c r="A837" s="604"/>
      <c r="C837" s="540"/>
      <c r="E837" s="540"/>
      <c r="G837" s="540"/>
      <c r="J837" s="622"/>
    </row>
    <row r="838" spans="1:10" ht="20.25" customHeight="1" x14ac:dyDescent="0.75">
      <c r="A838" s="604"/>
      <c r="C838" s="540"/>
      <c r="E838" s="540"/>
      <c r="G838" s="540"/>
      <c r="J838" s="622"/>
    </row>
    <row r="839" spans="1:10" ht="20.25" customHeight="1" x14ac:dyDescent="0.75">
      <c r="A839" s="604"/>
      <c r="C839" s="540"/>
      <c r="E839" s="540"/>
      <c r="G839" s="540"/>
      <c r="J839" s="622"/>
    </row>
    <row r="840" spans="1:10" ht="20.25" customHeight="1" x14ac:dyDescent="0.75">
      <c r="A840" s="604"/>
      <c r="C840" s="540"/>
      <c r="E840" s="540"/>
      <c r="G840" s="540"/>
      <c r="J840" s="622"/>
    </row>
    <row r="841" spans="1:10" ht="20.25" customHeight="1" x14ac:dyDescent="0.75">
      <c r="A841" s="604"/>
      <c r="C841" s="540"/>
      <c r="E841" s="540"/>
      <c r="G841" s="540"/>
      <c r="J841" s="622"/>
    </row>
    <row r="842" spans="1:10" ht="20.25" customHeight="1" x14ac:dyDescent="0.75">
      <c r="A842" s="604"/>
      <c r="C842" s="540"/>
      <c r="E842" s="540"/>
      <c r="G842" s="540"/>
      <c r="J842" s="622"/>
    </row>
    <row r="843" spans="1:10" ht="20.25" customHeight="1" x14ac:dyDescent="0.75">
      <c r="A843" s="604"/>
      <c r="C843" s="540"/>
      <c r="E843" s="540"/>
      <c r="G843" s="540"/>
      <c r="J843" s="622"/>
    </row>
    <row r="844" spans="1:10" ht="20.25" customHeight="1" x14ac:dyDescent="0.75">
      <c r="A844" s="604"/>
      <c r="C844" s="540"/>
      <c r="E844" s="540"/>
      <c r="G844" s="540"/>
      <c r="J844" s="622"/>
    </row>
    <row r="845" spans="1:10" ht="20.25" customHeight="1" x14ac:dyDescent="0.75">
      <c r="A845" s="604"/>
      <c r="C845" s="540"/>
      <c r="E845" s="540"/>
      <c r="G845" s="540"/>
      <c r="J845" s="622"/>
    </row>
    <row r="846" spans="1:10" ht="20.25" customHeight="1" x14ac:dyDescent="0.75">
      <c r="A846" s="604"/>
      <c r="C846" s="540"/>
      <c r="E846" s="540"/>
      <c r="G846" s="540"/>
      <c r="J846" s="622"/>
    </row>
    <row r="847" spans="1:10" ht="20.25" customHeight="1" x14ac:dyDescent="0.75">
      <c r="A847" s="604"/>
      <c r="C847" s="540"/>
      <c r="E847" s="540"/>
      <c r="G847" s="540"/>
      <c r="J847" s="622"/>
    </row>
    <row r="848" spans="1:10" ht="20.25" customHeight="1" x14ac:dyDescent="0.75">
      <c r="A848" s="604"/>
      <c r="C848" s="540"/>
      <c r="E848" s="540"/>
      <c r="G848" s="540"/>
      <c r="J848" s="622"/>
    </row>
    <row r="849" spans="1:10" ht="20.25" customHeight="1" x14ac:dyDescent="0.75">
      <c r="A849" s="604"/>
      <c r="C849" s="540"/>
      <c r="E849" s="540"/>
      <c r="G849" s="540"/>
      <c r="J849" s="622"/>
    </row>
    <row r="850" spans="1:10" ht="20.25" customHeight="1" x14ac:dyDescent="0.75">
      <c r="A850" s="604"/>
      <c r="C850" s="540"/>
      <c r="E850" s="540"/>
      <c r="G850" s="540"/>
      <c r="J850" s="622"/>
    </row>
    <row r="851" spans="1:10" ht="20.25" customHeight="1" x14ac:dyDescent="0.75">
      <c r="A851" s="604"/>
      <c r="C851" s="540"/>
      <c r="E851" s="540"/>
      <c r="G851" s="540"/>
      <c r="J851" s="622"/>
    </row>
    <row r="852" spans="1:10" ht="20.25" customHeight="1" x14ac:dyDescent="0.75">
      <c r="A852" s="604"/>
      <c r="C852" s="540"/>
      <c r="E852" s="540"/>
      <c r="G852" s="540"/>
      <c r="J852" s="622"/>
    </row>
    <row r="853" spans="1:10" ht="20.25" customHeight="1" x14ac:dyDescent="0.75">
      <c r="A853" s="604"/>
      <c r="C853" s="540"/>
      <c r="E853" s="540"/>
      <c r="G853" s="540"/>
      <c r="J853" s="622"/>
    </row>
    <row r="854" spans="1:10" ht="20.25" customHeight="1" x14ac:dyDescent="0.75">
      <c r="A854" s="604"/>
      <c r="C854" s="540"/>
      <c r="E854" s="540"/>
      <c r="G854" s="540"/>
      <c r="J854" s="622"/>
    </row>
    <row r="855" spans="1:10" ht="20.25" customHeight="1" x14ac:dyDescent="0.75">
      <c r="A855" s="604"/>
      <c r="C855" s="540"/>
      <c r="E855" s="540"/>
      <c r="G855" s="540"/>
      <c r="J855" s="622"/>
    </row>
    <row r="856" spans="1:10" ht="20.25" customHeight="1" x14ac:dyDescent="0.75">
      <c r="A856" s="604"/>
      <c r="C856" s="540"/>
      <c r="E856" s="540"/>
      <c r="G856" s="540"/>
      <c r="J856" s="622"/>
    </row>
    <row r="857" spans="1:10" ht="20.25" customHeight="1" x14ac:dyDescent="0.75">
      <c r="A857" s="604"/>
      <c r="C857" s="540"/>
      <c r="E857" s="540"/>
      <c r="G857" s="540"/>
      <c r="J857" s="622"/>
    </row>
    <row r="858" spans="1:10" ht="20.25" customHeight="1" x14ac:dyDescent="0.75">
      <c r="A858" s="604"/>
      <c r="C858" s="540"/>
      <c r="E858" s="540"/>
      <c r="G858" s="540"/>
      <c r="J858" s="622"/>
    </row>
    <row r="859" spans="1:10" ht="20.25" customHeight="1" x14ac:dyDescent="0.75">
      <c r="A859" s="604"/>
      <c r="C859" s="540"/>
      <c r="E859" s="540"/>
      <c r="G859" s="540"/>
      <c r="J859" s="622"/>
    </row>
    <row r="860" spans="1:10" ht="20.25" customHeight="1" x14ac:dyDescent="0.75">
      <c r="A860" s="604"/>
      <c r="C860" s="540"/>
      <c r="E860" s="540"/>
      <c r="G860" s="540"/>
      <c r="J860" s="622"/>
    </row>
    <row r="861" spans="1:10" ht="20.25" customHeight="1" x14ac:dyDescent="0.75">
      <c r="A861" s="604"/>
      <c r="C861" s="540"/>
      <c r="E861" s="540"/>
      <c r="G861" s="540"/>
      <c r="J861" s="622"/>
    </row>
    <row r="862" spans="1:10" ht="20.25" customHeight="1" x14ac:dyDescent="0.75">
      <c r="A862" s="604"/>
      <c r="C862" s="540"/>
      <c r="E862" s="540"/>
      <c r="G862" s="540"/>
      <c r="J862" s="622"/>
    </row>
    <row r="863" spans="1:10" ht="20.25" customHeight="1" x14ac:dyDescent="0.75">
      <c r="A863" s="604"/>
      <c r="C863" s="540"/>
      <c r="E863" s="540"/>
      <c r="G863" s="540"/>
      <c r="J863" s="622"/>
    </row>
    <row r="864" spans="1:10" ht="20.25" customHeight="1" x14ac:dyDescent="0.75">
      <c r="A864" s="604"/>
      <c r="C864" s="540"/>
      <c r="E864" s="540"/>
      <c r="G864" s="540"/>
      <c r="J864" s="622"/>
    </row>
    <row r="865" spans="1:10" ht="20.25" customHeight="1" x14ac:dyDescent="0.75">
      <c r="A865" s="604"/>
      <c r="C865" s="540"/>
      <c r="E865" s="540"/>
      <c r="G865" s="540"/>
      <c r="J865" s="622"/>
    </row>
    <row r="866" spans="1:10" ht="20.25" customHeight="1" x14ac:dyDescent="0.75">
      <c r="A866" s="604"/>
      <c r="C866" s="540"/>
      <c r="E866" s="540"/>
      <c r="G866" s="540"/>
      <c r="J866" s="622"/>
    </row>
    <row r="867" spans="1:10" ht="20.25" customHeight="1" x14ac:dyDescent="0.75">
      <c r="A867" s="604"/>
      <c r="C867" s="540"/>
      <c r="E867" s="540"/>
      <c r="G867" s="540"/>
      <c r="J867" s="622"/>
    </row>
    <row r="868" spans="1:10" ht="20.25" customHeight="1" x14ac:dyDescent="0.75">
      <c r="A868" s="604"/>
      <c r="C868" s="540"/>
      <c r="E868" s="540"/>
      <c r="G868" s="540"/>
      <c r="J868" s="622"/>
    </row>
    <row r="869" spans="1:10" ht="20.25" customHeight="1" x14ac:dyDescent="0.75">
      <c r="A869" s="604"/>
      <c r="C869" s="540"/>
      <c r="E869" s="540"/>
      <c r="G869" s="540"/>
      <c r="J869" s="622"/>
    </row>
    <row r="870" spans="1:10" ht="20.25" customHeight="1" x14ac:dyDescent="0.75">
      <c r="A870" s="604"/>
      <c r="C870" s="540"/>
      <c r="E870" s="540"/>
      <c r="G870" s="540"/>
      <c r="J870" s="622"/>
    </row>
    <row r="871" spans="1:10" ht="20.25" customHeight="1" x14ac:dyDescent="0.75">
      <c r="A871" s="604"/>
      <c r="C871" s="540"/>
      <c r="E871" s="540"/>
      <c r="G871" s="540"/>
      <c r="J871" s="622"/>
    </row>
    <row r="872" spans="1:10" ht="20.25" customHeight="1" x14ac:dyDescent="0.75">
      <c r="A872" s="604"/>
      <c r="C872" s="540"/>
      <c r="E872" s="540"/>
      <c r="G872" s="540"/>
      <c r="J872" s="622"/>
    </row>
    <row r="873" spans="1:10" ht="20.25" customHeight="1" x14ac:dyDescent="0.75">
      <c r="A873" s="604"/>
      <c r="C873" s="540"/>
      <c r="E873" s="540"/>
      <c r="G873" s="540"/>
      <c r="J873" s="622"/>
    </row>
    <row r="874" spans="1:10" ht="20.25" customHeight="1" x14ac:dyDescent="0.75">
      <c r="A874" s="604"/>
      <c r="C874" s="540"/>
      <c r="E874" s="540"/>
      <c r="G874" s="540"/>
      <c r="J874" s="622"/>
    </row>
    <row r="875" spans="1:10" ht="20.25" customHeight="1" x14ac:dyDescent="0.75">
      <c r="A875" s="604"/>
      <c r="C875" s="540"/>
      <c r="E875" s="540"/>
      <c r="G875" s="540"/>
      <c r="J875" s="622"/>
    </row>
    <row r="876" spans="1:10" ht="20.25" customHeight="1" x14ac:dyDescent="0.75">
      <c r="A876" s="604"/>
      <c r="C876" s="540"/>
      <c r="E876" s="540"/>
      <c r="G876" s="540"/>
      <c r="J876" s="622"/>
    </row>
    <row r="877" spans="1:10" ht="20.25" customHeight="1" x14ac:dyDescent="0.75">
      <c r="A877" s="604"/>
      <c r="C877" s="540"/>
      <c r="E877" s="540"/>
      <c r="G877" s="540"/>
      <c r="J877" s="622"/>
    </row>
    <row r="878" spans="1:10" ht="20.25" customHeight="1" x14ac:dyDescent="0.75">
      <c r="A878" s="604"/>
      <c r="C878" s="540"/>
      <c r="E878" s="540"/>
      <c r="G878" s="540"/>
      <c r="J878" s="622"/>
    </row>
    <row r="879" spans="1:10" ht="20.25" customHeight="1" x14ac:dyDescent="0.75">
      <c r="A879" s="604"/>
      <c r="C879" s="540"/>
      <c r="E879" s="540"/>
      <c r="G879" s="540"/>
      <c r="J879" s="622"/>
    </row>
    <row r="880" spans="1:10" ht="20.25" customHeight="1" x14ac:dyDescent="0.75">
      <c r="A880" s="604"/>
      <c r="C880" s="540"/>
      <c r="E880" s="540"/>
      <c r="G880" s="540"/>
      <c r="J880" s="622"/>
    </row>
    <row r="881" spans="1:10" ht="20.25" customHeight="1" x14ac:dyDescent="0.75">
      <c r="A881" s="604"/>
      <c r="C881" s="540"/>
      <c r="E881" s="540"/>
      <c r="G881" s="540"/>
      <c r="J881" s="622"/>
    </row>
    <row r="882" spans="1:10" ht="20.25" customHeight="1" x14ac:dyDescent="0.75">
      <c r="A882" s="604"/>
      <c r="C882" s="540"/>
      <c r="E882" s="540"/>
      <c r="G882" s="540"/>
      <c r="J882" s="622"/>
    </row>
    <row r="883" spans="1:10" ht="20.25" customHeight="1" x14ac:dyDescent="0.75">
      <c r="A883" s="604"/>
      <c r="C883" s="540"/>
      <c r="E883" s="540"/>
      <c r="G883" s="540"/>
      <c r="J883" s="622"/>
    </row>
    <row r="884" spans="1:10" ht="20.25" customHeight="1" x14ac:dyDescent="0.75">
      <c r="A884" s="604"/>
      <c r="C884" s="540"/>
      <c r="E884" s="540"/>
      <c r="G884" s="540"/>
      <c r="J884" s="622"/>
    </row>
    <row r="885" spans="1:10" ht="20.25" customHeight="1" x14ac:dyDescent="0.75">
      <c r="A885" s="604"/>
      <c r="C885" s="540"/>
      <c r="E885" s="540"/>
      <c r="G885" s="540"/>
      <c r="J885" s="622"/>
    </row>
    <row r="886" spans="1:10" ht="20.25" customHeight="1" x14ac:dyDescent="0.75">
      <c r="A886" s="604"/>
      <c r="C886" s="540"/>
      <c r="E886" s="540"/>
      <c r="G886" s="540"/>
      <c r="J886" s="622"/>
    </row>
    <row r="887" spans="1:10" ht="20.25" customHeight="1" x14ac:dyDescent="0.75">
      <c r="A887" s="604"/>
      <c r="C887" s="540"/>
      <c r="E887" s="540"/>
      <c r="G887" s="540"/>
      <c r="J887" s="622"/>
    </row>
    <row r="888" spans="1:10" ht="20.25" customHeight="1" x14ac:dyDescent="0.75">
      <c r="A888" s="604"/>
      <c r="C888" s="540"/>
      <c r="E888" s="540"/>
      <c r="G888" s="540"/>
      <c r="J888" s="622"/>
    </row>
    <row r="889" spans="1:10" ht="20.25" customHeight="1" x14ac:dyDescent="0.75">
      <c r="A889" s="604"/>
      <c r="C889" s="540"/>
      <c r="E889" s="540"/>
      <c r="G889" s="540"/>
      <c r="J889" s="622"/>
    </row>
    <row r="890" spans="1:10" ht="20.25" customHeight="1" x14ac:dyDescent="0.75">
      <c r="A890" s="604"/>
      <c r="C890" s="540"/>
      <c r="E890" s="540"/>
      <c r="G890" s="540"/>
      <c r="J890" s="622"/>
    </row>
    <row r="891" spans="1:10" ht="20.25" customHeight="1" x14ac:dyDescent="0.75">
      <c r="A891" s="604"/>
      <c r="C891" s="540"/>
      <c r="E891" s="540"/>
      <c r="G891" s="540"/>
      <c r="J891" s="622"/>
    </row>
    <row r="892" spans="1:10" ht="20.25" customHeight="1" x14ac:dyDescent="0.75">
      <c r="A892" s="604"/>
      <c r="C892" s="540"/>
      <c r="E892" s="540"/>
      <c r="G892" s="540"/>
      <c r="J892" s="622"/>
    </row>
    <row r="893" spans="1:10" ht="20.25" customHeight="1" x14ac:dyDescent="0.75">
      <c r="A893" s="604"/>
      <c r="C893" s="540"/>
      <c r="E893" s="540"/>
      <c r="G893" s="540"/>
      <c r="J893" s="622"/>
    </row>
    <row r="894" spans="1:10" ht="20.25" customHeight="1" x14ac:dyDescent="0.75">
      <c r="A894" s="604"/>
      <c r="C894" s="540"/>
      <c r="E894" s="540"/>
      <c r="G894" s="540"/>
      <c r="J894" s="622"/>
    </row>
    <row r="895" spans="1:10" ht="20.25" customHeight="1" x14ac:dyDescent="0.75">
      <c r="A895" s="604"/>
      <c r="C895" s="540"/>
      <c r="E895" s="540"/>
      <c r="G895" s="540"/>
      <c r="J895" s="622"/>
    </row>
    <row r="896" spans="1:10" ht="20.25" customHeight="1" x14ac:dyDescent="0.75">
      <c r="A896" s="604"/>
      <c r="C896" s="540"/>
      <c r="E896" s="540"/>
      <c r="G896" s="540"/>
      <c r="J896" s="622"/>
    </row>
    <row r="897" spans="1:10" ht="20.25" customHeight="1" x14ac:dyDescent="0.75">
      <c r="A897" s="604"/>
      <c r="C897" s="540"/>
      <c r="E897" s="540"/>
      <c r="G897" s="540"/>
      <c r="J897" s="622"/>
    </row>
    <row r="898" spans="1:10" ht="20.25" customHeight="1" x14ac:dyDescent="0.75">
      <c r="A898" s="604"/>
      <c r="C898" s="540"/>
      <c r="E898" s="540"/>
      <c r="G898" s="540"/>
      <c r="J898" s="622"/>
    </row>
    <row r="899" spans="1:10" ht="20.25" customHeight="1" x14ac:dyDescent="0.75">
      <c r="A899" s="604"/>
      <c r="C899" s="540"/>
      <c r="E899" s="540"/>
      <c r="G899" s="540"/>
      <c r="J899" s="622"/>
    </row>
    <row r="900" spans="1:10" ht="20.25" customHeight="1" x14ac:dyDescent="0.75">
      <c r="A900" s="604"/>
      <c r="C900" s="540"/>
      <c r="E900" s="540"/>
      <c r="G900" s="540"/>
      <c r="J900" s="622"/>
    </row>
    <row r="901" spans="1:10" ht="20.25" customHeight="1" x14ac:dyDescent="0.75">
      <c r="A901" s="604"/>
      <c r="C901" s="540"/>
      <c r="E901" s="540"/>
      <c r="G901" s="540"/>
      <c r="J901" s="622"/>
    </row>
    <row r="902" spans="1:10" ht="20.25" customHeight="1" x14ac:dyDescent="0.75">
      <c r="A902" s="604"/>
      <c r="C902" s="540"/>
      <c r="E902" s="540"/>
      <c r="G902" s="540"/>
      <c r="J902" s="622"/>
    </row>
    <row r="903" spans="1:10" ht="20.25" customHeight="1" x14ac:dyDescent="0.75">
      <c r="A903" s="604"/>
      <c r="C903" s="540"/>
      <c r="E903" s="540"/>
      <c r="G903" s="540"/>
      <c r="J903" s="622"/>
    </row>
    <row r="904" spans="1:10" ht="20.25" customHeight="1" x14ac:dyDescent="0.75">
      <c r="A904" s="604"/>
      <c r="C904" s="540"/>
      <c r="E904" s="540"/>
      <c r="G904" s="540"/>
      <c r="J904" s="622"/>
    </row>
    <row r="905" spans="1:10" ht="20.25" customHeight="1" x14ac:dyDescent="0.75">
      <c r="A905" s="604"/>
      <c r="C905" s="540"/>
      <c r="E905" s="540"/>
      <c r="G905" s="540"/>
      <c r="J905" s="622"/>
    </row>
    <row r="906" spans="1:10" ht="20.25" customHeight="1" x14ac:dyDescent="0.75">
      <c r="A906" s="604"/>
      <c r="C906" s="540"/>
      <c r="E906" s="540"/>
      <c r="G906" s="540"/>
      <c r="J906" s="622"/>
    </row>
    <row r="907" spans="1:10" ht="20.25" customHeight="1" x14ac:dyDescent="0.75">
      <c r="A907" s="604"/>
      <c r="C907" s="540"/>
      <c r="E907" s="540"/>
      <c r="G907" s="540"/>
      <c r="J907" s="622"/>
    </row>
    <row r="908" spans="1:10" ht="20.25" customHeight="1" x14ac:dyDescent="0.75">
      <c r="A908" s="604"/>
      <c r="C908" s="540"/>
      <c r="E908" s="540"/>
      <c r="G908" s="540"/>
      <c r="J908" s="622"/>
    </row>
    <row r="909" spans="1:10" ht="20.25" customHeight="1" x14ac:dyDescent="0.75">
      <c r="A909" s="604"/>
      <c r="C909" s="540"/>
      <c r="E909" s="540"/>
      <c r="G909" s="540"/>
      <c r="J909" s="622"/>
    </row>
    <row r="910" spans="1:10" ht="20.25" customHeight="1" x14ac:dyDescent="0.75">
      <c r="A910" s="604"/>
      <c r="C910" s="540"/>
      <c r="E910" s="540"/>
      <c r="G910" s="540"/>
      <c r="J910" s="622"/>
    </row>
    <row r="911" spans="1:10" ht="20.25" customHeight="1" x14ac:dyDescent="0.75">
      <c r="A911" s="604"/>
      <c r="C911" s="540"/>
      <c r="E911" s="540"/>
      <c r="G911" s="540"/>
      <c r="J911" s="622"/>
    </row>
    <row r="912" spans="1:10" ht="20.25" customHeight="1" x14ac:dyDescent="0.75">
      <c r="A912" s="604"/>
      <c r="C912" s="540"/>
      <c r="E912" s="540"/>
      <c r="G912" s="540"/>
      <c r="J912" s="622"/>
    </row>
    <row r="913" spans="1:10" ht="20.25" customHeight="1" x14ac:dyDescent="0.75">
      <c r="A913" s="604"/>
      <c r="C913" s="540"/>
      <c r="E913" s="540"/>
      <c r="G913" s="540"/>
      <c r="J913" s="622"/>
    </row>
    <row r="914" spans="1:10" ht="20.25" customHeight="1" x14ac:dyDescent="0.75">
      <c r="A914" s="604"/>
      <c r="C914" s="540"/>
      <c r="E914" s="540"/>
      <c r="G914" s="540"/>
      <c r="J914" s="622"/>
    </row>
    <row r="915" spans="1:10" ht="20.25" customHeight="1" x14ac:dyDescent="0.75">
      <c r="A915" s="604"/>
      <c r="C915" s="540"/>
      <c r="E915" s="540"/>
      <c r="G915" s="540"/>
      <c r="J915" s="622"/>
    </row>
    <row r="916" spans="1:10" ht="20.25" customHeight="1" x14ac:dyDescent="0.75">
      <c r="A916" s="604"/>
      <c r="C916" s="540"/>
      <c r="E916" s="540"/>
      <c r="G916" s="540"/>
      <c r="J916" s="622"/>
    </row>
    <row r="917" spans="1:10" ht="20.25" customHeight="1" x14ac:dyDescent="0.75">
      <c r="A917" s="604"/>
      <c r="C917" s="540"/>
      <c r="E917" s="540"/>
      <c r="G917" s="540"/>
      <c r="J917" s="622"/>
    </row>
    <row r="918" spans="1:10" ht="20.25" customHeight="1" x14ac:dyDescent="0.75">
      <c r="A918" s="604"/>
      <c r="C918" s="540"/>
      <c r="E918" s="540"/>
      <c r="G918" s="540"/>
      <c r="J918" s="622"/>
    </row>
    <row r="919" spans="1:10" ht="20.25" customHeight="1" x14ac:dyDescent="0.75">
      <c r="A919" s="604"/>
      <c r="C919" s="540"/>
      <c r="E919" s="540"/>
      <c r="G919" s="540"/>
      <c r="J919" s="622"/>
    </row>
    <row r="920" spans="1:10" ht="20.25" customHeight="1" x14ac:dyDescent="0.75">
      <c r="A920" s="604"/>
      <c r="C920" s="540"/>
      <c r="E920" s="540"/>
      <c r="G920" s="540"/>
      <c r="J920" s="622"/>
    </row>
    <row r="921" spans="1:10" ht="20.25" customHeight="1" x14ac:dyDescent="0.75">
      <c r="A921" s="604"/>
      <c r="C921" s="540"/>
      <c r="E921" s="540"/>
      <c r="G921" s="540"/>
      <c r="J921" s="622"/>
    </row>
    <row r="922" spans="1:10" ht="20.25" customHeight="1" x14ac:dyDescent="0.75">
      <c r="A922" s="604"/>
      <c r="C922" s="540"/>
      <c r="E922" s="540"/>
      <c r="G922" s="540"/>
      <c r="J922" s="622"/>
    </row>
    <row r="923" spans="1:10" ht="20.25" customHeight="1" x14ac:dyDescent="0.75">
      <c r="A923" s="604"/>
      <c r="C923" s="540"/>
      <c r="E923" s="540"/>
      <c r="G923" s="540"/>
      <c r="J923" s="622"/>
    </row>
    <row r="924" spans="1:10" ht="20.25" customHeight="1" x14ac:dyDescent="0.75">
      <c r="A924" s="604"/>
      <c r="C924" s="540"/>
      <c r="E924" s="540"/>
      <c r="G924" s="540"/>
      <c r="J924" s="622"/>
    </row>
    <row r="925" spans="1:10" ht="20.25" customHeight="1" x14ac:dyDescent="0.75">
      <c r="A925" s="604"/>
      <c r="C925" s="540"/>
      <c r="E925" s="540"/>
      <c r="G925" s="540"/>
      <c r="J925" s="622"/>
    </row>
    <row r="926" spans="1:10" ht="20.25" customHeight="1" x14ac:dyDescent="0.75">
      <c r="A926" s="604"/>
      <c r="C926" s="540"/>
      <c r="E926" s="540"/>
      <c r="G926" s="540"/>
      <c r="J926" s="622"/>
    </row>
    <row r="927" spans="1:10" ht="20.25" customHeight="1" x14ac:dyDescent="0.75">
      <c r="A927" s="604"/>
      <c r="C927" s="540"/>
      <c r="E927" s="540"/>
      <c r="G927" s="540"/>
      <c r="J927" s="622"/>
    </row>
    <row r="928" spans="1:10" ht="20.25" customHeight="1" x14ac:dyDescent="0.75">
      <c r="A928" s="604"/>
      <c r="C928" s="540"/>
      <c r="E928" s="540"/>
      <c r="G928" s="540"/>
      <c r="J928" s="622"/>
    </row>
    <row r="929" spans="1:10" ht="20.25" customHeight="1" x14ac:dyDescent="0.75">
      <c r="A929" s="604"/>
      <c r="C929" s="540"/>
      <c r="E929" s="540"/>
      <c r="G929" s="540"/>
      <c r="J929" s="622"/>
    </row>
    <row r="930" spans="1:10" ht="20.25" customHeight="1" x14ac:dyDescent="0.75">
      <c r="A930" s="604"/>
      <c r="C930" s="540"/>
      <c r="E930" s="540"/>
      <c r="G930" s="540"/>
      <c r="J930" s="622"/>
    </row>
    <row r="931" spans="1:10" ht="20.25" customHeight="1" x14ac:dyDescent="0.75">
      <c r="A931" s="604"/>
      <c r="C931" s="540"/>
      <c r="E931" s="540"/>
      <c r="G931" s="540"/>
      <c r="J931" s="622"/>
    </row>
    <row r="932" spans="1:10" ht="20.25" customHeight="1" x14ac:dyDescent="0.75">
      <c r="A932" s="604"/>
      <c r="C932" s="540"/>
      <c r="E932" s="540"/>
      <c r="G932" s="540"/>
      <c r="J932" s="622"/>
    </row>
    <row r="933" spans="1:10" ht="20.25" customHeight="1" x14ac:dyDescent="0.75">
      <c r="A933" s="604"/>
      <c r="C933" s="540"/>
      <c r="E933" s="540"/>
      <c r="G933" s="540"/>
      <c r="J933" s="622"/>
    </row>
    <row r="934" spans="1:10" ht="20.25" customHeight="1" x14ac:dyDescent="0.75">
      <c r="A934" s="604"/>
      <c r="C934" s="540"/>
      <c r="E934" s="540"/>
      <c r="G934" s="540"/>
      <c r="J934" s="622"/>
    </row>
    <row r="935" spans="1:10" ht="20.25" customHeight="1" x14ac:dyDescent="0.75">
      <c r="A935" s="604"/>
      <c r="C935" s="540"/>
      <c r="E935" s="540"/>
      <c r="G935" s="540"/>
      <c r="J935" s="622"/>
    </row>
    <row r="936" spans="1:10" ht="20.25" customHeight="1" x14ac:dyDescent="0.75">
      <c r="A936" s="604"/>
      <c r="C936" s="540"/>
      <c r="E936" s="540"/>
      <c r="G936" s="540"/>
      <c r="J936" s="622"/>
    </row>
    <row r="937" spans="1:10" ht="20.25" customHeight="1" x14ac:dyDescent="0.75">
      <c r="A937" s="604"/>
      <c r="C937" s="540"/>
      <c r="E937" s="540"/>
      <c r="G937" s="540"/>
      <c r="J937" s="622"/>
    </row>
    <row r="938" spans="1:10" ht="20.25" customHeight="1" x14ac:dyDescent="0.75">
      <c r="A938" s="604"/>
      <c r="C938" s="540"/>
      <c r="E938" s="540"/>
      <c r="G938" s="540"/>
      <c r="J938" s="622"/>
    </row>
    <row r="939" spans="1:10" ht="20.25" customHeight="1" x14ac:dyDescent="0.75">
      <c r="A939" s="604"/>
      <c r="C939" s="540"/>
      <c r="E939" s="540"/>
      <c r="G939" s="540"/>
      <c r="J939" s="622"/>
    </row>
    <row r="940" spans="1:10" ht="20.25" customHeight="1" x14ac:dyDescent="0.75">
      <c r="A940" s="604"/>
      <c r="C940" s="540"/>
      <c r="E940" s="540"/>
      <c r="G940" s="540"/>
      <c r="J940" s="622"/>
    </row>
    <row r="941" spans="1:10" ht="20.25" customHeight="1" x14ac:dyDescent="0.75">
      <c r="A941" s="604"/>
      <c r="C941" s="540"/>
      <c r="E941" s="540"/>
      <c r="G941" s="540"/>
      <c r="J941" s="622"/>
    </row>
    <row r="942" spans="1:10" ht="20.25" customHeight="1" x14ac:dyDescent="0.75">
      <c r="A942" s="604"/>
      <c r="C942" s="540"/>
      <c r="E942" s="540"/>
      <c r="G942" s="540"/>
      <c r="J942" s="622"/>
    </row>
    <row r="943" spans="1:10" ht="20.25" customHeight="1" x14ac:dyDescent="0.75">
      <c r="A943" s="604"/>
      <c r="C943" s="540"/>
      <c r="E943" s="540"/>
      <c r="G943" s="540"/>
      <c r="J943" s="622"/>
    </row>
    <row r="944" spans="1:10" ht="20.25" customHeight="1" x14ac:dyDescent="0.75">
      <c r="A944" s="604"/>
      <c r="C944" s="540"/>
      <c r="E944" s="540"/>
      <c r="G944" s="540"/>
      <c r="J944" s="622"/>
    </row>
    <row r="945" spans="1:10" ht="20.25" customHeight="1" x14ac:dyDescent="0.75">
      <c r="A945" s="604"/>
      <c r="C945" s="540"/>
      <c r="E945" s="540"/>
      <c r="G945" s="540"/>
      <c r="J945" s="622"/>
    </row>
    <row r="946" spans="1:10" ht="20.25" customHeight="1" x14ac:dyDescent="0.75">
      <c r="A946" s="604"/>
      <c r="C946" s="540"/>
      <c r="E946" s="540"/>
      <c r="G946" s="540"/>
      <c r="J946" s="622"/>
    </row>
    <row r="947" spans="1:10" ht="20.25" customHeight="1" x14ac:dyDescent="0.75">
      <c r="A947" s="604"/>
      <c r="C947" s="540"/>
      <c r="E947" s="540"/>
      <c r="G947" s="540"/>
      <c r="J947" s="622"/>
    </row>
    <row r="948" spans="1:10" ht="20.25" customHeight="1" x14ac:dyDescent="0.75">
      <c r="A948" s="604"/>
      <c r="C948" s="540"/>
      <c r="E948" s="540"/>
      <c r="G948" s="540"/>
      <c r="J948" s="622"/>
    </row>
    <row r="949" spans="1:10" ht="20.25" customHeight="1" x14ac:dyDescent="0.75">
      <c r="A949" s="604"/>
      <c r="C949" s="540"/>
      <c r="E949" s="540"/>
      <c r="G949" s="540"/>
      <c r="J949" s="622"/>
    </row>
    <row r="950" spans="1:10" ht="20.25" customHeight="1" x14ac:dyDescent="0.75">
      <c r="A950" s="604"/>
      <c r="C950" s="540"/>
      <c r="E950" s="540"/>
      <c r="G950" s="540"/>
      <c r="J950" s="622"/>
    </row>
    <row r="951" spans="1:10" ht="20.25" customHeight="1" x14ac:dyDescent="0.75">
      <c r="A951" s="604"/>
      <c r="C951" s="540"/>
      <c r="E951" s="540"/>
      <c r="G951" s="540"/>
      <c r="J951" s="622"/>
    </row>
    <row r="952" spans="1:10" ht="20.25" customHeight="1" x14ac:dyDescent="0.75">
      <c r="A952" s="604"/>
      <c r="C952" s="540"/>
      <c r="E952" s="540"/>
      <c r="G952" s="540"/>
      <c r="J952" s="622"/>
    </row>
    <row r="953" spans="1:10" ht="20.25" customHeight="1" x14ac:dyDescent="0.75">
      <c r="A953" s="604"/>
      <c r="C953" s="540"/>
      <c r="E953" s="540"/>
      <c r="G953" s="540"/>
      <c r="J953" s="622"/>
    </row>
    <row r="954" spans="1:10" ht="20.25" customHeight="1" x14ac:dyDescent="0.75">
      <c r="A954" s="604"/>
      <c r="C954" s="540"/>
      <c r="E954" s="540"/>
      <c r="G954" s="540"/>
      <c r="J954" s="622"/>
    </row>
    <row r="955" spans="1:10" ht="20.25" customHeight="1" x14ac:dyDescent="0.75">
      <c r="A955" s="604"/>
      <c r="C955" s="540"/>
      <c r="E955" s="540"/>
      <c r="G955" s="540"/>
      <c r="J955" s="622"/>
    </row>
    <row r="956" spans="1:10" ht="20.25" customHeight="1" x14ac:dyDescent="0.75">
      <c r="A956" s="604"/>
      <c r="C956" s="540"/>
      <c r="E956" s="540"/>
      <c r="G956" s="540"/>
      <c r="J956" s="622"/>
    </row>
    <row r="957" spans="1:10" ht="20.25" customHeight="1" x14ac:dyDescent="0.75">
      <c r="A957" s="604"/>
      <c r="C957" s="540"/>
      <c r="E957" s="540"/>
      <c r="G957" s="540"/>
      <c r="J957" s="622"/>
    </row>
    <row r="958" spans="1:10" ht="20.25" customHeight="1" x14ac:dyDescent="0.75">
      <c r="A958" s="604"/>
      <c r="C958" s="540"/>
      <c r="E958" s="540"/>
      <c r="G958" s="540"/>
      <c r="J958" s="622"/>
    </row>
    <row r="959" spans="1:10" ht="20.25" customHeight="1" x14ac:dyDescent="0.75">
      <c r="A959" s="604"/>
      <c r="C959" s="540"/>
      <c r="E959" s="540"/>
      <c r="G959" s="540"/>
      <c r="J959" s="622"/>
    </row>
    <row r="960" spans="1:10" ht="20.25" customHeight="1" x14ac:dyDescent="0.75">
      <c r="A960" s="604"/>
      <c r="C960" s="540"/>
      <c r="E960" s="540"/>
      <c r="G960" s="540"/>
      <c r="J960" s="622"/>
    </row>
    <row r="961" spans="1:10" ht="20.25" customHeight="1" x14ac:dyDescent="0.75">
      <c r="A961" s="604"/>
      <c r="C961" s="540"/>
      <c r="E961" s="540"/>
      <c r="G961" s="540"/>
      <c r="J961" s="622"/>
    </row>
    <row r="962" spans="1:10" ht="20.25" customHeight="1" x14ac:dyDescent="0.75">
      <c r="A962" s="604"/>
      <c r="C962" s="540"/>
      <c r="E962" s="540"/>
      <c r="G962" s="540"/>
      <c r="J962" s="622"/>
    </row>
    <row r="963" spans="1:10" ht="20.25" customHeight="1" x14ac:dyDescent="0.75">
      <c r="A963" s="604"/>
      <c r="C963" s="540"/>
      <c r="E963" s="540"/>
      <c r="G963" s="540"/>
      <c r="J963" s="622"/>
    </row>
    <row r="964" spans="1:10" ht="20.25" customHeight="1" x14ac:dyDescent="0.75">
      <c r="A964" s="604"/>
      <c r="C964" s="540"/>
      <c r="E964" s="540"/>
      <c r="G964" s="540"/>
      <c r="J964" s="622"/>
    </row>
    <row r="965" spans="1:10" ht="20.25" customHeight="1" x14ac:dyDescent="0.75">
      <c r="A965" s="604"/>
      <c r="C965" s="540"/>
      <c r="E965" s="540"/>
      <c r="G965" s="540"/>
      <c r="J965" s="622"/>
    </row>
    <row r="966" spans="1:10" ht="20.25" customHeight="1" x14ac:dyDescent="0.75">
      <c r="A966" s="604"/>
      <c r="C966" s="540"/>
      <c r="E966" s="540"/>
      <c r="G966" s="540"/>
      <c r="J966" s="622"/>
    </row>
    <row r="967" spans="1:10" ht="20.25" customHeight="1" x14ac:dyDescent="0.75">
      <c r="A967" s="604"/>
      <c r="C967" s="540"/>
      <c r="E967" s="540"/>
      <c r="G967" s="540"/>
      <c r="J967" s="622"/>
    </row>
    <row r="968" spans="1:10" ht="20.25" customHeight="1" x14ac:dyDescent="0.75">
      <c r="A968" s="604"/>
      <c r="C968" s="540"/>
      <c r="E968" s="540"/>
      <c r="G968" s="540"/>
      <c r="J968" s="622"/>
    </row>
    <row r="969" spans="1:10" ht="20.25" customHeight="1" x14ac:dyDescent="0.75">
      <c r="A969" s="604"/>
      <c r="C969" s="540"/>
      <c r="E969" s="540"/>
      <c r="G969" s="540"/>
      <c r="J969" s="622"/>
    </row>
    <row r="970" spans="1:10" ht="20.25" customHeight="1" x14ac:dyDescent="0.75">
      <c r="A970" s="604"/>
      <c r="C970" s="540"/>
      <c r="E970" s="540"/>
      <c r="G970" s="540"/>
      <c r="J970" s="622"/>
    </row>
    <row r="971" spans="1:10" ht="20.25" customHeight="1" x14ac:dyDescent="0.75">
      <c r="A971" s="604"/>
      <c r="C971" s="540"/>
      <c r="E971" s="540"/>
      <c r="G971" s="540"/>
      <c r="J971" s="622"/>
    </row>
    <row r="972" spans="1:10" ht="20.25" customHeight="1" x14ac:dyDescent="0.75">
      <c r="A972" s="604"/>
      <c r="C972" s="540"/>
      <c r="E972" s="540"/>
      <c r="G972" s="540"/>
      <c r="J972" s="622"/>
    </row>
    <row r="973" spans="1:10" ht="20.25" customHeight="1" x14ac:dyDescent="0.75">
      <c r="A973" s="604"/>
      <c r="C973" s="540"/>
      <c r="E973" s="540"/>
      <c r="G973" s="540"/>
      <c r="J973" s="622"/>
    </row>
    <row r="974" spans="1:10" ht="20.25" customHeight="1" x14ac:dyDescent="0.75">
      <c r="A974" s="604"/>
      <c r="C974" s="540"/>
      <c r="E974" s="540"/>
      <c r="G974" s="540"/>
      <c r="J974" s="622"/>
    </row>
    <row r="975" spans="1:10" ht="20.25" customHeight="1" x14ac:dyDescent="0.75">
      <c r="A975" s="604"/>
      <c r="C975" s="540"/>
      <c r="E975" s="540"/>
      <c r="G975" s="540"/>
      <c r="J975" s="622"/>
    </row>
    <row r="976" spans="1:10" ht="20.25" customHeight="1" x14ac:dyDescent="0.75">
      <c r="A976" s="604"/>
      <c r="C976" s="540"/>
      <c r="E976" s="540"/>
      <c r="G976" s="540"/>
      <c r="J976" s="622"/>
    </row>
    <row r="977" spans="1:10" ht="20.25" customHeight="1" x14ac:dyDescent="0.75">
      <c r="A977" s="604"/>
      <c r="C977" s="540"/>
      <c r="E977" s="540"/>
      <c r="G977" s="540"/>
      <c r="J977" s="622"/>
    </row>
    <row r="978" spans="1:10" ht="20.25" customHeight="1" x14ac:dyDescent="0.75">
      <c r="A978" s="604"/>
      <c r="C978" s="540"/>
      <c r="E978" s="540"/>
      <c r="G978" s="540"/>
      <c r="J978" s="622"/>
    </row>
    <row r="979" spans="1:10" ht="20.25" customHeight="1" x14ac:dyDescent="0.75">
      <c r="A979" s="604"/>
      <c r="C979" s="540"/>
      <c r="E979" s="540"/>
      <c r="G979" s="540"/>
      <c r="J979" s="622"/>
    </row>
    <row r="980" spans="1:10" ht="20.25" customHeight="1" x14ac:dyDescent="0.75">
      <c r="A980" s="604"/>
      <c r="C980" s="540"/>
      <c r="E980" s="540"/>
      <c r="G980" s="540"/>
      <c r="J980" s="622"/>
    </row>
    <row r="981" spans="1:10" ht="20.25" customHeight="1" x14ac:dyDescent="0.75">
      <c r="A981" s="604"/>
      <c r="C981" s="540"/>
      <c r="E981" s="540"/>
      <c r="G981" s="540"/>
      <c r="J981" s="622"/>
    </row>
    <row r="982" spans="1:10" ht="20.25" customHeight="1" x14ac:dyDescent="0.75">
      <c r="A982" s="604"/>
      <c r="C982" s="540"/>
      <c r="E982" s="540"/>
      <c r="G982" s="540"/>
      <c r="J982" s="622"/>
    </row>
    <row r="983" spans="1:10" ht="20.25" customHeight="1" x14ac:dyDescent="0.75">
      <c r="A983" s="604"/>
      <c r="C983" s="540"/>
      <c r="E983" s="540"/>
      <c r="G983" s="540"/>
      <c r="J983" s="622"/>
    </row>
    <row r="984" spans="1:10" ht="20.25" customHeight="1" x14ac:dyDescent="0.75">
      <c r="A984" s="604"/>
      <c r="C984" s="540"/>
      <c r="E984" s="540"/>
      <c r="G984" s="540"/>
      <c r="J984" s="622"/>
    </row>
    <row r="985" spans="1:10" ht="20.25" customHeight="1" x14ac:dyDescent="0.75">
      <c r="A985" s="604"/>
      <c r="C985" s="540"/>
      <c r="E985" s="540"/>
      <c r="G985" s="540"/>
      <c r="J985" s="622"/>
    </row>
    <row r="986" spans="1:10" ht="20.25" customHeight="1" x14ac:dyDescent="0.75">
      <c r="A986" s="604"/>
      <c r="C986" s="540"/>
      <c r="E986" s="540"/>
      <c r="G986" s="540"/>
      <c r="J986" s="622"/>
    </row>
    <row r="987" spans="1:10" ht="20.25" customHeight="1" x14ac:dyDescent="0.75">
      <c r="A987" s="604"/>
      <c r="C987" s="540"/>
      <c r="E987" s="540"/>
      <c r="G987" s="540"/>
      <c r="J987" s="622"/>
    </row>
    <row r="988" spans="1:10" ht="20.25" customHeight="1" x14ac:dyDescent="0.75">
      <c r="A988" s="604"/>
      <c r="C988" s="540"/>
      <c r="E988" s="540"/>
      <c r="G988" s="540"/>
      <c r="J988" s="622"/>
    </row>
    <row r="989" spans="1:10" ht="20.25" customHeight="1" x14ac:dyDescent="0.75">
      <c r="A989" s="604"/>
      <c r="C989" s="540"/>
      <c r="E989" s="540"/>
      <c r="G989" s="540"/>
      <c r="J989" s="622"/>
    </row>
    <row r="990" spans="1:10" ht="20.25" customHeight="1" x14ac:dyDescent="0.75">
      <c r="A990" s="604"/>
      <c r="C990" s="540"/>
      <c r="E990" s="540"/>
      <c r="G990" s="540"/>
      <c r="J990" s="622"/>
    </row>
    <row r="991" spans="1:10" ht="20.25" customHeight="1" x14ac:dyDescent="0.75">
      <c r="A991" s="604"/>
      <c r="C991" s="540"/>
      <c r="E991" s="540"/>
      <c r="G991" s="540"/>
      <c r="J991" s="622"/>
    </row>
    <row r="992" spans="1:10" ht="20.25" customHeight="1" x14ac:dyDescent="0.75">
      <c r="A992" s="604"/>
      <c r="C992" s="540"/>
      <c r="E992" s="540"/>
      <c r="G992" s="540"/>
      <c r="J992" s="622"/>
    </row>
    <row r="993" spans="1:10" ht="20.25" customHeight="1" x14ac:dyDescent="0.75">
      <c r="A993" s="604"/>
      <c r="C993" s="540"/>
      <c r="E993" s="540"/>
      <c r="G993" s="540"/>
      <c r="J993" s="622"/>
    </row>
    <row r="994" spans="1:10" ht="20.25" customHeight="1" x14ac:dyDescent="0.75">
      <c r="A994" s="604"/>
      <c r="C994" s="540"/>
      <c r="E994" s="540"/>
      <c r="G994" s="540"/>
      <c r="J994" s="622"/>
    </row>
    <row r="995" spans="1:10" ht="20.25" customHeight="1" x14ac:dyDescent="0.75">
      <c r="A995" s="604"/>
      <c r="C995" s="540"/>
      <c r="E995" s="540"/>
      <c r="G995" s="540"/>
      <c r="J995" s="622"/>
    </row>
    <row r="996" spans="1:10" ht="20.25" customHeight="1" x14ac:dyDescent="0.75">
      <c r="A996" s="604"/>
      <c r="C996" s="540"/>
      <c r="E996" s="540"/>
      <c r="G996" s="540"/>
      <c r="J996" s="622"/>
    </row>
    <row r="997" spans="1:10" ht="20.25" customHeight="1" x14ac:dyDescent="0.75">
      <c r="A997" s="604"/>
      <c r="C997" s="540"/>
      <c r="E997" s="540"/>
      <c r="G997" s="540"/>
      <c r="J997" s="622"/>
    </row>
    <row r="998" spans="1:10" ht="20.25" customHeight="1" x14ac:dyDescent="0.75">
      <c r="A998" s="604"/>
      <c r="C998" s="540"/>
      <c r="E998" s="540"/>
      <c r="G998" s="540"/>
      <c r="J998" s="622"/>
    </row>
    <row r="999" spans="1:10" ht="20.25" customHeight="1" x14ac:dyDescent="0.75">
      <c r="A999" s="604"/>
      <c r="C999" s="540"/>
      <c r="E999" s="540"/>
      <c r="G999" s="540"/>
      <c r="J999" s="622"/>
    </row>
    <row r="1000" spans="1:10" ht="20.25" customHeight="1" x14ac:dyDescent="0.75">
      <c r="A1000" s="604"/>
      <c r="C1000" s="540"/>
      <c r="E1000" s="540"/>
      <c r="G1000" s="540"/>
      <c r="J1000" s="622"/>
    </row>
  </sheetData>
  <mergeCells count="8">
    <mergeCell ref="J7:J8"/>
    <mergeCell ref="A1:I1"/>
    <mergeCell ref="A7:A8"/>
    <mergeCell ref="B7:B8"/>
    <mergeCell ref="C7:C8"/>
    <mergeCell ref="D7:D8"/>
    <mergeCell ref="E7:F7"/>
    <mergeCell ref="G7:H7"/>
  </mergeCells>
  <pageMargins left="0.7" right="0.7" top="0.75" bottom="0.75" header="0" footer="0"/>
  <pageSetup paperSize="9" fitToHeight="0" orientation="portrait" r:id="rId1"/>
  <headerFooter>
    <oddFooter>&amp;C&amp;P of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Z1000"/>
  <sheetViews>
    <sheetView zoomScale="70" zoomScaleNormal="70" workbookViewId="0">
      <selection activeCell="E10" sqref="E10:H182"/>
    </sheetView>
  </sheetViews>
  <sheetFormatPr defaultColWidth="12.58203125" defaultRowHeight="15" customHeight="1" x14ac:dyDescent="0.75"/>
  <cols>
    <col min="1" max="1" width="8" style="473" customWidth="1"/>
    <col min="2" max="2" width="73.5" style="473" customWidth="1"/>
    <col min="3" max="3" width="10" style="473" customWidth="1"/>
    <col min="4" max="4" width="7.5" style="473" customWidth="1"/>
    <col min="5" max="5" width="12.75" style="473" customWidth="1"/>
    <col min="6" max="6" width="13.75" style="473" customWidth="1"/>
    <col min="7" max="7" width="11.25" style="473" customWidth="1"/>
    <col min="8" max="8" width="13" style="473" customWidth="1"/>
    <col min="9" max="9" width="17.25" style="473" customWidth="1"/>
    <col min="10" max="10" width="19.75" style="473" customWidth="1"/>
    <col min="11" max="11" width="13.08203125" style="473" customWidth="1"/>
    <col min="12" max="26" width="9" style="473" customWidth="1"/>
    <col min="27" max="16384" width="12.58203125" style="473"/>
  </cols>
  <sheetData>
    <row r="1" spans="1:26" ht="20.25" customHeight="1" x14ac:dyDescent="0.75">
      <c r="A1" s="874" t="s">
        <v>102</v>
      </c>
      <c r="B1" s="875"/>
      <c r="C1" s="875"/>
      <c r="D1" s="875"/>
      <c r="E1" s="875"/>
      <c r="F1" s="875"/>
      <c r="G1" s="875"/>
      <c r="H1" s="875"/>
      <c r="I1" s="875"/>
      <c r="J1" s="462" t="s">
        <v>103</v>
      </c>
    </row>
    <row r="2" spans="1:26" ht="20.25" customHeight="1" x14ac:dyDescent="0.75">
      <c r="A2" s="465" t="s">
        <v>104</v>
      </c>
      <c r="B2" s="465"/>
      <c r="C2" s="466"/>
      <c r="D2" s="465"/>
      <c r="E2" s="466"/>
      <c r="F2" s="467"/>
      <c r="G2" s="466"/>
      <c r="H2" s="465"/>
      <c r="I2" s="465"/>
      <c r="J2" s="465"/>
    </row>
    <row r="3" spans="1:26" ht="20.25" customHeight="1" x14ac:dyDescent="0.75">
      <c r="A3" s="465" t="s">
        <v>105</v>
      </c>
      <c r="B3" s="465"/>
      <c r="C3" s="466"/>
      <c r="D3" s="465"/>
      <c r="E3" s="466"/>
      <c r="F3" s="467"/>
      <c r="G3" s="466"/>
      <c r="H3" s="465" t="s">
        <v>106</v>
      </c>
      <c r="I3" s="469"/>
      <c r="J3" s="465"/>
    </row>
    <row r="4" spans="1:26" ht="20.25" customHeight="1" x14ac:dyDescent="0.75">
      <c r="A4" s="465" t="s">
        <v>208</v>
      </c>
      <c r="B4" s="465"/>
      <c r="C4" s="466"/>
      <c r="D4" s="465"/>
      <c r="E4" s="466"/>
      <c r="F4" s="467"/>
      <c r="G4" s="466"/>
      <c r="H4" s="465"/>
      <c r="I4" s="465"/>
      <c r="J4" s="465"/>
    </row>
    <row r="5" spans="1:26" ht="20.25" customHeight="1" x14ac:dyDescent="0.75">
      <c r="A5" s="465" t="s">
        <v>108</v>
      </c>
      <c r="B5" s="465"/>
      <c r="C5" s="470" t="s">
        <v>109</v>
      </c>
      <c r="D5" s="539" t="s">
        <v>588</v>
      </c>
      <c r="E5" s="471"/>
      <c r="F5" s="466"/>
      <c r="G5" s="540"/>
      <c r="J5" s="462"/>
    </row>
    <row r="6" spans="1:26" ht="20.25" customHeight="1" x14ac:dyDescent="0.75">
      <c r="A6" s="474"/>
      <c r="B6" s="474"/>
      <c r="C6" s="475"/>
      <c r="D6" s="474"/>
      <c r="E6" s="475"/>
      <c r="F6" s="476"/>
      <c r="G6" s="475"/>
      <c r="H6" s="474"/>
      <c r="I6" s="477"/>
      <c r="J6" s="541" t="s">
        <v>13</v>
      </c>
    </row>
    <row r="7" spans="1:26" ht="20.25" customHeight="1" x14ac:dyDescent="0.75">
      <c r="A7" s="868" t="s">
        <v>110</v>
      </c>
      <c r="B7" s="869" t="s">
        <v>15</v>
      </c>
      <c r="C7" s="878" t="s">
        <v>111</v>
      </c>
      <c r="D7" s="871" t="s">
        <v>112</v>
      </c>
      <c r="E7" s="879" t="s">
        <v>113</v>
      </c>
      <c r="F7" s="880"/>
      <c r="G7" s="879" t="s">
        <v>114</v>
      </c>
      <c r="H7" s="880"/>
      <c r="I7" s="542" t="s">
        <v>115</v>
      </c>
      <c r="J7" s="867" t="s">
        <v>17</v>
      </c>
      <c r="K7" s="543"/>
      <c r="L7" s="543"/>
      <c r="M7" s="543"/>
      <c r="N7" s="543"/>
      <c r="O7" s="543"/>
      <c r="P7" s="543"/>
      <c r="Q7" s="543"/>
      <c r="R7" s="543"/>
      <c r="S7" s="543"/>
      <c r="T7" s="543"/>
      <c r="U7" s="543"/>
      <c r="V7" s="543"/>
      <c r="W7" s="543"/>
      <c r="X7" s="543"/>
      <c r="Y7" s="543"/>
      <c r="Z7" s="543"/>
    </row>
    <row r="8" spans="1:26" ht="20.25" customHeight="1" x14ac:dyDescent="0.75">
      <c r="A8" s="876"/>
      <c r="B8" s="877"/>
      <c r="C8" s="877"/>
      <c r="D8" s="877"/>
      <c r="E8" s="544" t="s">
        <v>116</v>
      </c>
      <c r="F8" s="545" t="s">
        <v>117</v>
      </c>
      <c r="G8" s="544" t="s">
        <v>116</v>
      </c>
      <c r="H8" s="545" t="s">
        <v>117</v>
      </c>
      <c r="I8" s="546" t="s">
        <v>118</v>
      </c>
      <c r="J8" s="873"/>
      <c r="K8" s="543"/>
      <c r="L8" s="543"/>
      <c r="M8" s="543"/>
      <c r="N8" s="543"/>
      <c r="O8" s="543"/>
      <c r="P8" s="543"/>
      <c r="Q8" s="543"/>
      <c r="R8" s="543"/>
      <c r="S8" s="543"/>
      <c r="T8" s="543"/>
      <c r="U8" s="543"/>
      <c r="V8" s="543"/>
      <c r="W8" s="543"/>
      <c r="X8" s="543"/>
      <c r="Y8" s="543"/>
      <c r="Z8" s="543"/>
    </row>
    <row r="9" spans="1:26" ht="21.75" customHeight="1" x14ac:dyDescent="0.75">
      <c r="A9" s="547">
        <v>2</v>
      </c>
      <c r="B9" s="548" t="s">
        <v>209</v>
      </c>
      <c r="C9" s="549"/>
      <c r="D9" s="511"/>
      <c r="E9" s="550"/>
      <c r="F9" s="524"/>
      <c r="G9" s="549"/>
      <c r="H9" s="524"/>
      <c r="I9" s="549"/>
      <c r="J9" s="551"/>
      <c r="K9" s="493"/>
      <c r="L9" s="494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</row>
    <row r="10" spans="1:26" ht="21.75" customHeight="1" x14ac:dyDescent="0.75">
      <c r="A10" s="484"/>
      <c r="B10" s="548" t="s">
        <v>377</v>
      </c>
      <c r="C10" s="552"/>
      <c r="D10" s="511"/>
      <c r="E10" s="553"/>
      <c r="F10" s="524"/>
      <c r="G10" s="552"/>
      <c r="H10" s="524"/>
      <c r="I10" s="552"/>
      <c r="J10" s="492"/>
      <c r="K10" s="554"/>
      <c r="L10" s="494"/>
      <c r="M10" s="494"/>
      <c r="N10" s="494"/>
      <c r="O10" s="494"/>
      <c r="P10" s="494"/>
      <c r="Q10" s="494"/>
      <c r="R10" s="494"/>
      <c r="S10" s="494"/>
      <c r="T10" s="494"/>
      <c r="U10" s="494"/>
      <c r="V10" s="494"/>
      <c r="W10" s="494"/>
      <c r="X10" s="494"/>
      <c r="Y10" s="494"/>
      <c r="Z10" s="494"/>
    </row>
    <row r="11" spans="1:26" ht="21.75" customHeight="1" x14ac:dyDescent="0.75">
      <c r="A11" s="555">
        <v>2.1</v>
      </c>
      <c r="B11" s="556" t="s">
        <v>211</v>
      </c>
      <c r="C11" s="498" t="s">
        <v>115</v>
      </c>
      <c r="D11" s="511"/>
      <c r="E11" s="553"/>
      <c r="F11" s="524"/>
      <c r="G11" s="552"/>
      <c r="H11" s="524"/>
      <c r="I11" s="552">
        <f t="shared" ref="H11:I11" si="0">I36</f>
        <v>0</v>
      </c>
      <c r="J11" s="492"/>
      <c r="K11" s="557">
        <f t="shared" ref="K11:K20" si="1">F11+H11</f>
        <v>0</v>
      </c>
      <c r="L11" s="494"/>
      <c r="M11" s="494"/>
      <c r="N11" s="494"/>
      <c r="O11" s="494"/>
      <c r="P11" s="494"/>
      <c r="Q11" s="494"/>
      <c r="R11" s="494"/>
      <c r="S11" s="494"/>
      <c r="T11" s="494"/>
      <c r="U11" s="494"/>
      <c r="V11" s="494"/>
      <c r="W11" s="494"/>
      <c r="X11" s="494"/>
      <c r="Y11" s="494"/>
      <c r="Z11" s="494"/>
    </row>
    <row r="12" spans="1:26" ht="20.25" customHeight="1" x14ac:dyDescent="0.75">
      <c r="A12" s="496">
        <v>2.2000000000000002</v>
      </c>
      <c r="B12" s="556" t="s">
        <v>212</v>
      </c>
      <c r="C12" s="498" t="s">
        <v>115</v>
      </c>
      <c r="D12" s="511"/>
      <c r="E12" s="553"/>
      <c r="F12" s="524"/>
      <c r="G12" s="552"/>
      <c r="H12" s="524"/>
      <c r="I12" s="558">
        <f t="shared" ref="H12:I12" si="2">I44</f>
        <v>0</v>
      </c>
      <c r="J12" s="492"/>
      <c r="K12" s="557">
        <f t="shared" si="1"/>
        <v>0</v>
      </c>
      <c r="L12" s="559"/>
      <c r="M12" s="559"/>
      <c r="N12" s="559"/>
      <c r="O12" s="559"/>
      <c r="P12" s="559"/>
      <c r="Q12" s="559"/>
      <c r="R12" s="559"/>
      <c r="S12" s="559"/>
      <c r="T12" s="559"/>
      <c r="U12" s="559"/>
      <c r="V12" s="559"/>
      <c r="W12" s="559"/>
      <c r="X12" s="559"/>
      <c r="Y12" s="559"/>
      <c r="Z12" s="559"/>
    </row>
    <row r="13" spans="1:26" ht="20.25" customHeight="1" x14ac:dyDescent="0.75">
      <c r="A13" s="496">
        <v>2.2999999999999998</v>
      </c>
      <c r="B13" s="497" t="s">
        <v>213</v>
      </c>
      <c r="C13" s="498" t="s">
        <v>115</v>
      </c>
      <c r="D13" s="499"/>
      <c r="E13" s="503"/>
      <c r="F13" s="501"/>
      <c r="G13" s="503"/>
      <c r="H13" s="501"/>
      <c r="I13" s="503">
        <f t="shared" ref="H13:I13" si="3">I56</f>
        <v>0</v>
      </c>
      <c r="J13" s="504"/>
      <c r="K13" s="557">
        <f t="shared" si="1"/>
        <v>0</v>
      </c>
      <c r="L13" s="559"/>
      <c r="M13" s="559"/>
      <c r="N13" s="559"/>
      <c r="O13" s="559"/>
      <c r="P13" s="559"/>
      <c r="Q13" s="559"/>
      <c r="R13" s="559"/>
      <c r="S13" s="559"/>
      <c r="T13" s="559"/>
      <c r="U13" s="559"/>
      <c r="V13" s="559"/>
      <c r="W13" s="559"/>
      <c r="X13" s="559"/>
      <c r="Y13" s="559"/>
      <c r="Z13" s="559"/>
    </row>
    <row r="14" spans="1:26" ht="20.25" customHeight="1" x14ac:dyDescent="0.75">
      <c r="A14" s="496">
        <v>2.4</v>
      </c>
      <c r="B14" s="497" t="s">
        <v>214</v>
      </c>
      <c r="C14" s="498" t="s">
        <v>115</v>
      </c>
      <c r="D14" s="499"/>
      <c r="E14" s="503"/>
      <c r="F14" s="501"/>
      <c r="G14" s="503"/>
      <c r="H14" s="502"/>
      <c r="I14" s="503">
        <f t="shared" ref="H14:I14" si="4">I67</f>
        <v>0</v>
      </c>
      <c r="J14" s="504"/>
      <c r="K14" s="557">
        <f t="shared" si="1"/>
        <v>0</v>
      </c>
      <c r="L14" s="559"/>
      <c r="M14" s="559"/>
      <c r="N14" s="559"/>
      <c r="O14" s="559"/>
      <c r="P14" s="559"/>
      <c r="Q14" s="559"/>
      <c r="R14" s="559"/>
      <c r="S14" s="559"/>
      <c r="T14" s="559"/>
      <c r="U14" s="559"/>
      <c r="V14" s="559"/>
      <c r="W14" s="559"/>
      <c r="X14" s="559"/>
      <c r="Y14" s="559"/>
      <c r="Z14" s="559"/>
    </row>
    <row r="15" spans="1:26" ht="20.25" customHeight="1" x14ac:dyDescent="0.75">
      <c r="A15" s="560">
        <v>2.5</v>
      </c>
      <c r="B15" s="497" t="s">
        <v>215</v>
      </c>
      <c r="C15" s="498" t="s">
        <v>115</v>
      </c>
      <c r="D15" s="499"/>
      <c r="E15" s="503"/>
      <c r="F15" s="501"/>
      <c r="G15" s="503"/>
      <c r="H15" s="502"/>
      <c r="I15" s="503">
        <f t="shared" ref="H15:I15" si="5">I78</f>
        <v>0</v>
      </c>
      <c r="J15" s="504"/>
      <c r="K15" s="557">
        <f t="shared" si="1"/>
        <v>0</v>
      </c>
      <c r="L15" s="559"/>
      <c r="M15" s="559"/>
      <c r="N15" s="559"/>
      <c r="O15" s="559"/>
      <c r="P15" s="559"/>
      <c r="Q15" s="559"/>
      <c r="R15" s="559"/>
      <c r="S15" s="559"/>
      <c r="T15" s="559"/>
      <c r="U15" s="559"/>
      <c r="V15" s="559"/>
      <c r="W15" s="559"/>
      <c r="X15" s="559"/>
      <c r="Y15" s="559"/>
      <c r="Z15" s="559"/>
    </row>
    <row r="16" spans="1:26" ht="20.25" customHeight="1" x14ac:dyDescent="0.75">
      <c r="A16" s="560">
        <v>2.6</v>
      </c>
      <c r="B16" s="497" t="s">
        <v>216</v>
      </c>
      <c r="C16" s="498" t="s">
        <v>115</v>
      </c>
      <c r="D16" s="511"/>
      <c r="E16" s="504"/>
      <c r="F16" s="501"/>
      <c r="G16" s="503"/>
      <c r="H16" s="502"/>
      <c r="I16" s="503">
        <f t="shared" ref="H16:I16" si="6">I112</f>
        <v>0</v>
      </c>
      <c r="J16" s="504"/>
      <c r="K16" s="557">
        <f t="shared" si="1"/>
        <v>0</v>
      </c>
      <c r="L16" s="559"/>
      <c r="M16" s="559"/>
      <c r="N16" s="559"/>
      <c r="O16" s="559"/>
      <c r="P16" s="559"/>
      <c r="Q16" s="559"/>
      <c r="R16" s="559"/>
      <c r="S16" s="559"/>
      <c r="T16" s="559"/>
      <c r="U16" s="559"/>
      <c r="V16" s="559"/>
      <c r="W16" s="559"/>
      <c r="X16" s="559"/>
      <c r="Y16" s="559"/>
      <c r="Z16" s="559"/>
    </row>
    <row r="17" spans="1:26" ht="20.25" customHeight="1" x14ac:dyDescent="0.75">
      <c r="A17" s="560">
        <v>2.7</v>
      </c>
      <c r="B17" s="497" t="s">
        <v>217</v>
      </c>
      <c r="C17" s="498" t="s">
        <v>115</v>
      </c>
      <c r="D17" s="511"/>
      <c r="E17" s="504"/>
      <c r="F17" s="501"/>
      <c r="G17" s="503"/>
      <c r="H17" s="502"/>
      <c r="I17" s="503">
        <f t="shared" ref="H17:I17" si="7">I158</f>
        <v>0</v>
      </c>
      <c r="J17" s="504"/>
      <c r="K17" s="557">
        <f t="shared" si="1"/>
        <v>0</v>
      </c>
      <c r="L17" s="559"/>
      <c r="M17" s="559"/>
      <c r="N17" s="559"/>
      <c r="O17" s="559"/>
      <c r="P17" s="559"/>
      <c r="Q17" s="559"/>
      <c r="R17" s="559"/>
      <c r="S17" s="559"/>
      <c r="T17" s="559"/>
      <c r="U17" s="559"/>
      <c r="V17" s="559"/>
      <c r="W17" s="559"/>
      <c r="X17" s="559"/>
      <c r="Y17" s="559"/>
      <c r="Z17" s="559"/>
    </row>
    <row r="18" spans="1:26" ht="20.25" customHeight="1" x14ac:dyDescent="0.75">
      <c r="A18" s="560">
        <v>2.8</v>
      </c>
      <c r="B18" s="497" t="s">
        <v>218</v>
      </c>
      <c r="C18" s="498" t="s">
        <v>115</v>
      </c>
      <c r="D18" s="511"/>
      <c r="E18" s="504"/>
      <c r="F18" s="501"/>
      <c r="G18" s="503"/>
      <c r="H18" s="501"/>
      <c r="I18" s="503">
        <f t="shared" ref="H18:I18" si="8">I165</f>
        <v>0</v>
      </c>
      <c r="J18" s="504"/>
      <c r="K18" s="557">
        <f t="shared" si="1"/>
        <v>0</v>
      </c>
      <c r="L18" s="559"/>
      <c r="M18" s="559"/>
      <c r="N18" s="559"/>
      <c r="O18" s="559"/>
      <c r="P18" s="559"/>
      <c r="Q18" s="559"/>
      <c r="R18" s="559"/>
      <c r="S18" s="559"/>
      <c r="T18" s="559"/>
      <c r="U18" s="559"/>
      <c r="V18" s="559"/>
      <c r="W18" s="559"/>
      <c r="X18" s="559"/>
      <c r="Y18" s="559"/>
      <c r="Z18" s="559"/>
    </row>
    <row r="19" spans="1:26" ht="20.25" customHeight="1" x14ac:dyDescent="0.75">
      <c r="A19" s="560">
        <v>2.9</v>
      </c>
      <c r="B19" s="497" t="s">
        <v>219</v>
      </c>
      <c r="C19" s="498" t="s">
        <v>115</v>
      </c>
      <c r="D19" s="511"/>
      <c r="E19" s="504"/>
      <c r="F19" s="501"/>
      <c r="G19" s="503"/>
      <c r="H19" s="502"/>
      <c r="I19" s="503">
        <f t="shared" ref="H19:I19" si="9">I177</f>
        <v>0</v>
      </c>
      <c r="J19" s="504"/>
      <c r="K19" s="557">
        <f t="shared" si="1"/>
        <v>0</v>
      </c>
      <c r="L19" s="559"/>
      <c r="M19" s="559"/>
      <c r="N19" s="559"/>
      <c r="O19" s="559"/>
      <c r="P19" s="559"/>
      <c r="Q19" s="559"/>
      <c r="R19" s="559"/>
      <c r="S19" s="559"/>
      <c r="T19" s="559"/>
      <c r="U19" s="559"/>
      <c r="V19" s="559"/>
      <c r="W19" s="559"/>
      <c r="X19" s="559"/>
      <c r="Y19" s="559"/>
      <c r="Z19" s="559"/>
    </row>
    <row r="20" spans="1:26" ht="20.25" customHeight="1" x14ac:dyDescent="0.75">
      <c r="A20" s="561">
        <v>2.1</v>
      </c>
      <c r="B20" s="497" t="s">
        <v>220</v>
      </c>
      <c r="C20" s="498" t="s">
        <v>115</v>
      </c>
      <c r="D20" s="511"/>
      <c r="E20" s="504"/>
      <c r="F20" s="501"/>
      <c r="G20" s="503"/>
      <c r="H20" s="502"/>
      <c r="I20" s="503">
        <f t="shared" ref="H20:I20" si="10">I184</f>
        <v>0</v>
      </c>
      <c r="J20" s="504"/>
      <c r="K20" s="557">
        <f t="shared" si="1"/>
        <v>0</v>
      </c>
      <c r="L20" s="559"/>
      <c r="M20" s="559"/>
      <c r="N20" s="559"/>
      <c r="O20" s="559"/>
      <c r="P20" s="559"/>
      <c r="Q20" s="559"/>
      <c r="R20" s="559"/>
      <c r="S20" s="559"/>
      <c r="T20" s="559"/>
      <c r="U20" s="559"/>
      <c r="V20" s="559"/>
      <c r="W20" s="559"/>
      <c r="X20" s="559"/>
      <c r="Y20" s="559"/>
      <c r="Z20" s="559"/>
    </row>
    <row r="21" spans="1:26" ht="20.25" customHeight="1" x14ac:dyDescent="0.75">
      <c r="A21" s="561"/>
      <c r="B21" s="497"/>
      <c r="C21" s="498"/>
      <c r="D21" s="511"/>
      <c r="E21" s="504"/>
      <c r="F21" s="501"/>
      <c r="G21" s="503"/>
      <c r="H21" s="502"/>
      <c r="I21" s="503"/>
      <c r="J21" s="504"/>
      <c r="K21" s="557"/>
      <c r="L21" s="559"/>
      <c r="M21" s="559"/>
      <c r="N21" s="559"/>
      <c r="O21" s="559"/>
      <c r="P21" s="559"/>
      <c r="Q21" s="559"/>
      <c r="R21" s="559"/>
      <c r="S21" s="559"/>
      <c r="T21" s="559"/>
      <c r="U21" s="559"/>
      <c r="V21" s="559"/>
      <c r="W21" s="559"/>
      <c r="X21" s="559"/>
      <c r="Y21" s="559"/>
      <c r="Z21" s="559"/>
    </row>
    <row r="22" spans="1:26" ht="20.25" customHeight="1" x14ac:dyDescent="0.75">
      <c r="A22" s="515"/>
      <c r="B22" s="515" t="s">
        <v>221</v>
      </c>
      <c r="C22" s="562"/>
      <c r="D22" s="563"/>
      <c r="E22" s="564"/>
      <c r="F22" s="562"/>
      <c r="G22" s="562"/>
      <c r="H22" s="562"/>
      <c r="I22" s="562">
        <f t="shared" ref="H22:I22" si="11">SUM(I11:I21)</f>
        <v>0</v>
      </c>
      <c r="J22" s="564"/>
      <c r="K22" s="557">
        <f>F22+H22</f>
        <v>0</v>
      </c>
      <c r="L22" s="559"/>
      <c r="M22" s="559"/>
      <c r="N22" s="559"/>
      <c r="O22" s="559"/>
      <c r="P22" s="559"/>
      <c r="Q22" s="559"/>
      <c r="R22" s="559"/>
      <c r="S22" s="559"/>
      <c r="T22" s="559"/>
      <c r="U22" s="559"/>
      <c r="V22" s="559"/>
      <c r="W22" s="559"/>
      <c r="X22" s="559"/>
      <c r="Y22" s="559"/>
      <c r="Z22" s="559"/>
    </row>
    <row r="23" spans="1:26" ht="20.25" customHeight="1" x14ac:dyDescent="0.75">
      <c r="A23" s="515"/>
      <c r="B23" s="565"/>
      <c r="C23" s="562"/>
      <c r="D23" s="563"/>
      <c r="E23" s="564"/>
      <c r="F23" s="566"/>
      <c r="G23" s="562"/>
      <c r="H23" s="566"/>
      <c r="I23" s="562"/>
      <c r="J23" s="564"/>
      <c r="K23" s="505"/>
      <c r="L23" s="559"/>
      <c r="M23" s="559"/>
      <c r="N23" s="559"/>
      <c r="O23" s="559"/>
      <c r="P23" s="559"/>
      <c r="Q23" s="559"/>
      <c r="R23" s="559"/>
      <c r="S23" s="559"/>
      <c r="T23" s="559"/>
      <c r="U23" s="559"/>
      <c r="V23" s="559"/>
      <c r="W23" s="559"/>
      <c r="X23" s="559"/>
      <c r="Y23" s="559"/>
      <c r="Z23" s="559"/>
    </row>
    <row r="24" spans="1:26" ht="20.25" customHeight="1" x14ac:dyDescent="0.75">
      <c r="A24" s="515">
        <v>2.1</v>
      </c>
      <c r="B24" s="567" t="s">
        <v>211</v>
      </c>
      <c r="C24" s="568"/>
      <c r="D24" s="569"/>
      <c r="E24" s="570"/>
      <c r="F24" s="571"/>
      <c r="G24" s="568"/>
      <c r="H24" s="571"/>
      <c r="I24" s="568"/>
      <c r="J24" s="572"/>
      <c r="K24" s="505"/>
      <c r="L24" s="559"/>
      <c r="M24" s="559"/>
      <c r="N24" s="559"/>
      <c r="O24" s="559"/>
      <c r="P24" s="559"/>
      <c r="Q24" s="559"/>
      <c r="R24" s="559"/>
      <c r="S24" s="559"/>
      <c r="T24" s="559"/>
      <c r="U24" s="559"/>
      <c r="V24" s="559"/>
      <c r="W24" s="559"/>
      <c r="X24" s="559"/>
      <c r="Y24" s="559"/>
      <c r="Z24" s="559"/>
    </row>
    <row r="25" spans="1:26" ht="20.25" customHeight="1" thickBot="1" x14ac:dyDescent="0.8">
      <c r="A25" s="510" t="s">
        <v>222</v>
      </c>
      <c r="B25" s="573" t="s">
        <v>223</v>
      </c>
      <c r="C25" s="574">
        <v>161</v>
      </c>
      <c r="D25" s="575" t="s">
        <v>133</v>
      </c>
      <c r="E25" s="572"/>
      <c r="F25" s="576"/>
      <c r="G25" s="577"/>
      <c r="H25" s="578"/>
      <c r="I25" s="579">
        <f t="shared" ref="I25:I28" si="12">H25+F25</f>
        <v>0</v>
      </c>
      <c r="J25" s="574" t="s">
        <v>131</v>
      </c>
      <c r="K25" s="505"/>
      <c r="L25" s="559"/>
      <c r="M25" s="559"/>
      <c r="N25" s="559"/>
      <c r="O25" s="559"/>
      <c r="P25" s="559"/>
      <c r="Q25" s="559"/>
      <c r="R25" s="559"/>
      <c r="S25" s="559"/>
      <c r="T25" s="559"/>
      <c r="U25" s="559"/>
      <c r="V25" s="559"/>
      <c r="W25" s="559"/>
      <c r="X25" s="559"/>
      <c r="Y25" s="559"/>
      <c r="Z25" s="559"/>
    </row>
    <row r="26" spans="1:26" ht="20.25" customHeight="1" thickBot="1" x14ac:dyDescent="0.8">
      <c r="A26" s="510" t="s">
        <v>224</v>
      </c>
      <c r="B26" s="573" t="s">
        <v>225</v>
      </c>
      <c r="C26" s="579">
        <v>152</v>
      </c>
      <c r="D26" s="580" t="s">
        <v>133</v>
      </c>
      <c r="E26" s="572"/>
      <c r="F26" s="576"/>
      <c r="G26" s="581"/>
      <c r="H26" s="578"/>
      <c r="I26" s="579">
        <f t="shared" si="12"/>
        <v>0</v>
      </c>
      <c r="J26" s="574" t="s">
        <v>131</v>
      </c>
      <c r="K26" s="505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59"/>
      <c r="Z26" s="559"/>
    </row>
    <row r="27" spans="1:26" ht="20.25" customHeight="1" thickBot="1" x14ac:dyDescent="0.8">
      <c r="A27" s="510" t="s">
        <v>226</v>
      </c>
      <c r="B27" s="573" t="s">
        <v>227</v>
      </c>
      <c r="C27" s="579">
        <v>72</v>
      </c>
      <c r="D27" s="580" t="s">
        <v>133</v>
      </c>
      <c r="E27" s="572"/>
      <c r="F27" s="576"/>
      <c r="G27" s="581"/>
      <c r="H27" s="578"/>
      <c r="I27" s="579">
        <f t="shared" si="12"/>
        <v>0</v>
      </c>
      <c r="J27" s="574" t="s">
        <v>131</v>
      </c>
      <c r="K27" s="505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</row>
    <row r="28" spans="1:26" ht="20.25" customHeight="1" thickBot="1" x14ac:dyDescent="0.8">
      <c r="A28" s="510" t="s">
        <v>228</v>
      </c>
      <c r="B28" s="573" t="s">
        <v>229</v>
      </c>
      <c r="C28" s="574">
        <v>288</v>
      </c>
      <c r="D28" s="575" t="s">
        <v>133</v>
      </c>
      <c r="E28" s="572"/>
      <c r="F28" s="576"/>
      <c r="G28" s="581"/>
      <c r="H28" s="578"/>
      <c r="I28" s="579">
        <f t="shared" si="12"/>
        <v>0</v>
      </c>
      <c r="J28" s="574" t="s">
        <v>131</v>
      </c>
      <c r="K28" s="505"/>
      <c r="L28" s="559"/>
      <c r="M28" s="559"/>
      <c r="N28" s="559"/>
      <c r="O28" s="559"/>
      <c r="P28" s="559"/>
      <c r="Q28" s="559"/>
      <c r="R28" s="559"/>
      <c r="S28" s="559"/>
      <c r="T28" s="559"/>
      <c r="U28" s="559"/>
      <c r="V28" s="559"/>
      <c r="W28" s="559"/>
      <c r="X28" s="559"/>
      <c r="Y28" s="559"/>
      <c r="Z28" s="559"/>
    </row>
    <row r="29" spans="1:26" ht="20.25" customHeight="1" thickBot="1" x14ac:dyDescent="0.8">
      <c r="A29" s="582" t="s">
        <v>230</v>
      </c>
      <c r="B29" s="573" t="s">
        <v>231</v>
      </c>
      <c r="C29" s="579"/>
      <c r="D29" s="580"/>
      <c r="E29" s="572"/>
      <c r="F29" s="576"/>
      <c r="G29" s="583"/>
      <c r="H29" s="578"/>
      <c r="I29" s="579"/>
      <c r="J29" s="574"/>
      <c r="K29" s="505"/>
      <c r="L29" s="559"/>
      <c r="M29" s="559"/>
      <c r="N29" s="559"/>
      <c r="O29" s="559"/>
      <c r="P29" s="559"/>
      <c r="Q29" s="559"/>
      <c r="R29" s="559"/>
      <c r="S29" s="559"/>
      <c r="T29" s="559"/>
      <c r="U29" s="559"/>
      <c r="V29" s="559"/>
      <c r="W29" s="559"/>
      <c r="X29" s="559"/>
      <c r="Y29" s="559"/>
      <c r="Z29" s="559"/>
    </row>
    <row r="30" spans="1:26" ht="20.25" customHeight="1" thickBot="1" x14ac:dyDescent="0.8">
      <c r="A30" s="582"/>
      <c r="B30" s="573" t="s">
        <v>232</v>
      </c>
      <c r="C30" s="579">
        <v>3</v>
      </c>
      <c r="D30" s="580" t="s">
        <v>146</v>
      </c>
      <c r="E30" s="572"/>
      <c r="F30" s="576"/>
      <c r="G30" s="581"/>
      <c r="H30" s="578"/>
      <c r="I30" s="579">
        <f t="shared" ref="I30:I34" si="13">H30+F30</f>
        <v>0</v>
      </c>
      <c r="J30" s="574" t="s">
        <v>141</v>
      </c>
      <c r="K30" s="505"/>
      <c r="L30" s="559"/>
      <c r="M30" s="559"/>
      <c r="N30" s="559"/>
      <c r="O30" s="559"/>
      <c r="P30" s="559"/>
      <c r="Q30" s="559"/>
      <c r="R30" s="559"/>
      <c r="S30" s="559"/>
      <c r="T30" s="559"/>
      <c r="U30" s="559"/>
      <c r="V30" s="559"/>
      <c r="W30" s="559"/>
      <c r="X30" s="559"/>
      <c r="Y30" s="559"/>
      <c r="Z30" s="559"/>
    </row>
    <row r="31" spans="1:26" ht="20.25" customHeight="1" thickBot="1" x14ac:dyDescent="0.8">
      <c r="A31" s="582"/>
      <c r="B31" s="584" t="s">
        <v>233</v>
      </c>
      <c r="C31" s="579">
        <v>1</v>
      </c>
      <c r="D31" s="580" t="s">
        <v>146</v>
      </c>
      <c r="E31" s="572"/>
      <c r="F31" s="576"/>
      <c r="G31" s="581"/>
      <c r="H31" s="578"/>
      <c r="I31" s="579">
        <f t="shared" si="13"/>
        <v>0</v>
      </c>
      <c r="J31" s="574" t="s">
        <v>141</v>
      </c>
      <c r="K31" s="505"/>
      <c r="L31" s="559"/>
      <c r="M31" s="559"/>
      <c r="N31" s="559"/>
      <c r="O31" s="559"/>
      <c r="P31" s="559"/>
      <c r="Q31" s="559"/>
      <c r="R31" s="559"/>
      <c r="S31" s="559"/>
      <c r="T31" s="559"/>
      <c r="U31" s="559"/>
      <c r="V31" s="559"/>
      <c r="W31" s="559"/>
      <c r="X31" s="559"/>
      <c r="Y31" s="559"/>
      <c r="Z31" s="559"/>
    </row>
    <row r="32" spans="1:26" ht="20.25" customHeight="1" thickBot="1" x14ac:dyDescent="0.8">
      <c r="A32" s="582"/>
      <c r="B32" s="573" t="s">
        <v>234</v>
      </c>
      <c r="C32" s="579">
        <v>3</v>
      </c>
      <c r="D32" s="580" t="s">
        <v>146</v>
      </c>
      <c r="E32" s="572"/>
      <c r="F32" s="576"/>
      <c r="G32" s="581"/>
      <c r="H32" s="578"/>
      <c r="I32" s="579">
        <f t="shared" si="13"/>
        <v>0</v>
      </c>
      <c r="J32" s="574" t="s">
        <v>141</v>
      </c>
      <c r="K32" s="505"/>
      <c r="L32" s="559"/>
      <c r="M32" s="559"/>
      <c r="N32" s="559"/>
      <c r="O32" s="559"/>
      <c r="P32" s="559"/>
      <c r="Q32" s="559"/>
      <c r="R32" s="559"/>
      <c r="S32" s="559"/>
      <c r="T32" s="559"/>
      <c r="U32" s="559"/>
      <c r="V32" s="559"/>
      <c r="W32" s="559"/>
      <c r="X32" s="559"/>
      <c r="Y32" s="559"/>
      <c r="Z32" s="559"/>
    </row>
    <row r="33" spans="1:26" ht="20.25" customHeight="1" thickBot="1" x14ac:dyDescent="0.8">
      <c r="A33" s="510" t="s">
        <v>235</v>
      </c>
      <c r="B33" s="573" t="s">
        <v>236</v>
      </c>
      <c r="C33" s="579">
        <v>2</v>
      </c>
      <c r="D33" s="580" t="s">
        <v>148</v>
      </c>
      <c r="E33" s="572"/>
      <c r="F33" s="576"/>
      <c r="G33" s="581"/>
      <c r="H33" s="578"/>
      <c r="I33" s="579">
        <f t="shared" si="13"/>
        <v>0</v>
      </c>
      <c r="J33" s="574" t="s">
        <v>131</v>
      </c>
      <c r="K33" s="585"/>
      <c r="L33" s="559"/>
      <c r="M33" s="559"/>
      <c r="N33" s="559"/>
      <c r="O33" s="559"/>
      <c r="P33" s="559"/>
      <c r="Q33" s="559"/>
      <c r="R33" s="559"/>
      <c r="S33" s="559"/>
      <c r="T33" s="559"/>
      <c r="U33" s="559"/>
      <c r="V33" s="559"/>
      <c r="W33" s="559"/>
      <c r="X33" s="559"/>
      <c r="Y33" s="559"/>
      <c r="Z33" s="559"/>
    </row>
    <row r="34" spans="1:26" ht="20.25" customHeight="1" x14ac:dyDescent="0.75">
      <c r="A34" s="510" t="s">
        <v>237</v>
      </c>
      <c r="B34" s="573" t="s">
        <v>238</v>
      </c>
      <c r="C34" s="579">
        <v>30</v>
      </c>
      <c r="D34" s="580" t="s">
        <v>148</v>
      </c>
      <c r="E34" s="572"/>
      <c r="F34" s="576"/>
      <c r="G34" s="581"/>
      <c r="H34" s="578"/>
      <c r="I34" s="579">
        <f t="shared" si="13"/>
        <v>0</v>
      </c>
      <c r="J34" s="574" t="s">
        <v>141</v>
      </c>
      <c r="K34" s="585"/>
      <c r="L34" s="559"/>
      <c r="M34" s="559"/>
      <c r="N34" s="559"/>
      <c r="O34" s="559"/>
      <c r="P34" s="559"/>
      <c r="Q34" s="559"/>
      <c r="R34" s="559"/>
      <c r="S34" s="559"/>
      <c r="T34" s="559"/>
      <c r="U34" s="559"/>
      <c r="V34" s="559"/>
      <c r="W34" s="559"/>
      <c r="X34" s="559"/>
      <c r="Y34" s="559"/>
      <c r="Z34" s="559"/>
    </row>
    <row r="35" spans="1:26" ht="20.25" customHeight="1" x14ac:dyDescent="0.75">
      <c r="A35" s="510"/>
      <c r="B35" s="573"/>
      <c r="C35" s="579"/>
      <c r="D35" s="580"/>
      <c r="E35" s="572"/>
      <c r="F35" s="578"/>
      <c r="G35" s="579"/>
      <c r="H35" s="578"/>
      <c r="I35" s="579"/>
      <c r="J35" s="574"/>
      <c r="K35" s="505"/>
      <c r="L35" s="559"/>
      <c r="M35" s="559"/>
      <c r="N35" s="559"/>
      <c r="O35" s="559"/>
      <c r="P35" s="559"/>
      <c r="Q35" s="559"/>
      <c r="R35" s="559"/>
      <c r="S35" s="559"/>
      <c r="T35" s="559"/>
      <c r="U35" s="559"/>
      <c r="V35" s="559"/>
      <c r="W35" s="559"/>
      <c r="X35" s="559"/>
      <c r="Y35" s="559"/>
      <c r="Z35" s="559"/>
    </row>
    <row r="36" spans="1:26" ht="20.25" customHeight="1" x14ac:dyDescent="0.75">
      <c r="A36" s="515"/>
      <c r="B36" s="586" t="s">
        <v>239</v>
      </c>
      <c r="C36" s="568"/>
      <c r="D36" s="569"/>
      <c r="E36" s="570"/>
      <c r="F36" s="571"/>
      <c r="G36" s="568"/>
      <c r="H36" s="571"/>
      <c r="I36" s="568">
        <f t="shared" ref="H36:I36" si="14">SUM(I25:I35)</f>
        <v>0</v>
      </c>
      <c r="J36" s="572"/>
      <c r="K36" s="505"/>
      <c r="L36" s="559"/>
      <c r="M36" s="559"/>
      <c r="N36" s="559"/>
      <c r="O36" s="559"/>
      <c r="P36" s="559"/>
      <c r="Q36" s="559"/>
      <c r="R36" s="559"/>
      <c r="S36" s="559"/>
      <c r="T36" s="559"/>
      <c r="U36" s="559"/>
      <c r="V36" s="559"/>
      <c r="W36" s="559"/>
      <c r="X36" s="559"/>
      <c r="Y36" s="559"/>
      <c r="Z36" s="559"/>
    </row>
    <row r="37" spans="1:26" ht="20.25" customHeight="1" x14ac:dyDescent="0.75">
      <c r="A37" s="515"/>
      <c r="B37" s="586"/>
      <c r="C37" s="568"/>
      <c r="D37" s="569"/>
      <c r="E37" s="570"/>
      <c r="F37" s="571"/>
      <c r="G37" s="568"/>
      <c r="H37" s="571"/>
      <c r="I37" s="568"/>
      <c r="J37" s="572"/>
      <c r="K37" s="505"/>
      <c r="L37" s="559"/>
      <c r="M37" s="559"/>
      <c r="N37" s="559"/>
      <c r="O37" s="559"/>
      <c r="P37" s="559"/>
      <c r="Q37" s="559"/>
      <c r="R37" s="559"/>
      <c r="S37" s="559"/>
      <c r="T37" s="559"/>
      <c r="U37" s="559"/>
      <c r="V37" s="559"/>
      <c r="W37" s="559"/>
      <c r="X37" s="559"/>
      <c r="Y37" s="559"/>
      <c r="Z37" s="559"/>
    </row>
    <row r="38" spans="1:26" ht="20.25" customHeight="1" x14ac:dyDescent="0.75">
      <c r="A38" s="515">
        <v>2.2000000000000002</v>
      </c>
      <c r="B38" s="587" t="s">
        <v>212</v>
      </c>
      <c r="C38" s="503"/>
      <c r="D38" s="563"/>
      <c r="E38" s="564"/>
      <c r="F38" s="566"/>
      <c r="G38" s="562"/>
      <c r="H38" s="566"/>
      <c r="I38" s="562"/>
      <c r="J38" s="564"/>
      <c r="K38" s="505"/>
      <c r="L38" s="559"/>
      <c r="M38" s="559"/>
      <c r="N38" s="559"/>
      <c r="O38" s="559"/>
      <c r="P38" s="559"/>
      <c r="Q38" s="559"/>
      <c r="R38" s="559"/>
      <c r="S38" s="559"/>
      <c r="T38" s="559"/>
      <c r="U38" s="559"/>
      <c r="V38" s="559"/>
      <c r="W38" s="559"/>
      <c r="X38" s="559"/>
      <c r="Y38" s="559"/>
      <c r="Z38" s="559"/>
    </row>
    <row r="39" spans="1:26" ht="20.25" customHeight="1" x14ac:dyDescent="0.75">
      <c r="A39" s="510" t="s">
        <v>240</v>
      </c>
      <c r="B39" s="588" t="s">
        <v>241</v>
      </c>
      <c r="C39" s="579">
        <v>161</v>
      </c>
      <c r="D39" s="580" t="s">
        <v>133</v>
      </c>
      <c r="E39" s="572"/>
      <c r="F39" s="578"/>
      <c r="G39" s="579"/>
      <c r="H39" s="578"/>
      <c r="I39" s="579">
        <f t="shared" ref="I39:I42" si="15">H39+F39</f>
        <v>0</v>
      </c>
      <c r="J39" s="564"/>
      <c r="K39" s="505"/>
      <c r="L39" s="559"/>
      <c r="M39" s="559"/>
      <c r="N39" s="559"/>
      <c r="O39" s="559"/>
      <c r="P39" s="559"/>
      <c r="Q39" s="559"/>
      <c r="R39" s="559"/>
      <c r="S39" s="559"/>
      <c r="T39" s="559"/>
      <c r="U39" s="559"/>
      <c r="V39" s="559"/>
      <c r="W39" s="559"/>
      <c r="X39" s="559"/>
      <c r="Y39" s="559"/>
      <c r="Z39" s="559"/>
    </row>
    <row r="40" spans="1:26" ht="20.25" customHeight="1" x14ac:dyDescent="0.75">
      <c r="A40" s="510" t="s">
        <v>242</v>
      </c>
      <c r="B40" s="588" t="s">
        <v>243</v>
      </c>
      <c r="C40" s="579">
        <v>161</v>
      </c>
      <c r="D40" s="580" t="s">
        <v>133</v>
      </c>
      <c r="E40" s="572"/>
      <c r="F40" s="578"/>
      <c r="G40" s="579"/>
      <c r="H40" s="578"/>
      <c r="I40" s="579">
        <f t="shared" si="15"/>
        <v>0</v>
      </c>
      <c r="J40" s="564"/>
      <c r="K40" s="505"/>
      <c r="L40" s="559"/>
      <c r="M40" s="559"/>
      <c r="N40" s="559"/>
      <c r="O40" s="559"/>
      <c r="P40" s="559"/>
      <c r="Q40" s="559"/>
      <c r="R40" s="559"/>
      <c r="S40" s="559"/>
      <c r="T40" s="559"/>
      <c r="U40" s="559"/>
      <c r="V40" s="559"/>
      <c r="W40" s="559"/>
      <c r="X40" s="559"/>
      <c r="Y40" s="559"/>
      <c r="Z40" s="559"/>
    </row>
    <row r="41" spans="1:26" ht="20.25" customHeight="1" x14ac:dyDescent="0.75">
      <c r="A41" s="510" t="s">
        <v>244</v>
      </c>
      <c r="B41" s="588" t="s">
        <v>245</v>
      </c>
      <c r="C41" s="579">
        <v>115</v>
      </c>
      <c r="D41" s="580" t="s">
        <v>148</v>
      </c>
      <c r="E41" s="572"/>
      <c r="F41" s="578"/>
      <c r="G41" s="579"/>
      <c r="H41" s="578"/>
      <c r="I41" s="579">
        <f t="shared" si="15"/>
        <v>0</v>
      </c>
      <c r="J41" s="564"/>
      <c r="K41" s="505"/>
      <c r="L41" s="559"/>
      <c r="M41" s="559"/>
      <c r="N41" s="559"/>
      <c r="O41" s="559"/>
      <c r="P41" s="559"/>
      <c r="Q41" s="559"/>
      <c r="R41" s="559"/>
      <c r="S41" s="559"/>
      <c r="T41" s="559"/>
      <c r="U41" s="559"/>
      <c r="V41" s="559"/>
      <c r="W41" s="559"/>
      <c r="X41" s="559"/>
      <c r="Y41" s="559"/>
      <c r="Z41" s="559"/>
    </row>
    <row r="42" spans="1:26" ht="20.25" customHeight="1" x14ac:dyDescent="0.75">
      <c r="A42" s="510" t="s">
        <v>246</v>
      </c>
      <c r="B42" s="588" t="s">
        <v>247</v>
      </c>
      <c r="C42" s="579">
        <v>115</v>
      </c>
      <c r="D42" s="580" t="s">
        <v>148</v>
      </c>
      <c r="E42" s="572"/>
      <c r="F42" s="578"/>
      <c r="G42" s="579"/>
      <c r="H42" s="578"/>
      <c r="I42" s="579">
        <f t="shared" si="15"/>
        <v>0</v>
      </c>
      <c r="J42" s="564"/>
      <c r="K42" s="505"/>
      <c r="L42" s="559"/>
      <c r="M42" s="559"/>
      <c r="N42" s="559"/>
      <c r="O42" s="559"/>
      <c r="P42" s="559"/>
      <c r="Q42" s="559"/>
      <c r="R42" s="559"/>
      <c r="S42" s="559"/>
      <c r="T42" s="559"/>
      <c r="U42" s="559"/>
      <c r="V42" s="559"/>
      <c r="W42" s="559"/>
      <c r="X42" s="559"/>
      <c r="Y42" s="559"/>
      <c r="Z42" s="559"/>
    </row>
    <row r="43" spans="1:26" ht="20.25" customHeight="1" x14ac:dyDescent="0.75">
      <c r="A43" s="515"/>
      <c r="B43" s="588"/>
      <c r="C43" s="503"/>
      <c r="D43" s="563"/>
      <c r="E43" s="564"/>
      <c r="F43" s="566"/>
      <c r="G43" s="562"/>
      <c r="H43" s="566"/>
      <c r="I43" s="562"/>
      <c r="J43" s="564"/>
      <c r="K43" s="505"/>
      <c r="L43" s="589"/>
      <c r="M43" s="589"/>
      <c r="N43" s="589"/>
      <c r="O43" s="589"/>
      <c r="P43" s="589"/>
      <c r="Q43" s="589"/>
      <c r="R43" s="589"/>
      <c r="S43" s="589"/>
      <c r="T43" s="589"/>
      <c r="U43" s="589"/>
      <c r="V43" s="589"/>
      <c r="W43" s="589"/>
      <c r="X43" s="589"/>
      <c r="Y43" s="589"/>
      <c r="Z43" s="589"/>
    </row>
    <row r="44" spans="1:26" ht="20.25" customHeight="1" x14ac:dyDescent="0.75">
      <c r="A44" s="515"/>
      <c r="B44" s="586" t="s">
        <v>248</v>
      </c>
      <c r="C44" s="579"/>
      <c r="D44" s="569"/>
      <c r="E44" s="570"/>
      <c r="F44" s="571"/>
      <c r="G44" s="568"/>
      <c r="H44" s="571"/>
      <c r="I44" s="568">
        <f t="shared" ref="H44:I44" si="16">SUM(I39:I43)</f>
        <v>0</v>
      </c>
      <c r="J44" s="572"/>
      <c r="K44" s="505"/>
      <c r="L44" s="589"/>
      <c r="M44" s="589"/>
      <c r="N44" s="589"/>
      <c r="O44" s="589"/>
      <c r="P44" s="589"/>
      <c r="Q44" s="589"/>
      <c r="R44" s="589"/>
      <c r="S44" s="589"/>
      <c r="T44" s="589"/>
      <c r="U44" s="589"/>
      <c r="V44" s="589"/>
      <c r="W44" s="589"/>
      <c r="X44" s="589"/>
      <c r="Y44" s="589"/>
      <c r="Z44" s="589"/>
    </row>
    <row r="45" spans="1:26" ht="20.25" customHeight="1" x14ac:dyDescent="0.75">
      <c r="A45" s="515"/>
      <c r="B45" s="586"/>
      <c r="C45" s="568"/>
      <c r="D45" s="569"/>
      <c r="E45" s="570"/>
      <c r="F45" s="571"/>
      <c r="G45" s="568"/>
      <c r="H45" s="571"/>
      <c r="I45" s="568"/>
      <c r="J45" s="572"/>
      <c r="K45" s="505"/>
      <c r="L45" s="589"/>
      <c r="M45" s="589"/>
      <c r="N45" s="589"/>
      <c r="O45" s="589"/>
      <c r="P45" s="589"/>
      <c r="Q45" s="589"/>
      <c r="R45" s="589"/>
      <c r="S45" s="589"/>
      <c r="T45" s="589"/>
      <c r="U45" s="589"/>
      <c r="V45" s="589"/>
      <c r="W45" s="589"/>
      <c r="X45" s="589"/>
      <c r="Y45" s="589"/>
      <c r="Z45" s="589"/>
    </row>
    <row r="46" spans="1:26" ht="20.25" customHeight="1" x14ac:dyDescent="0.75">
      <c r="A46" s="510">
        <v>2.2999999999999998</v>
      </c>
      <c r="B46" s="567" t="s">
        <v>213</v>
      </c>
      <c r="C46" s="568"/>
      <c r="D46" s="569"/>
      <c r="E46" s="570"/>
      <c r="F46" s="571"/>
      <c r="G46" s="568"/>
      <c r="H46" s="571"/>
      <c r="I46" s="568"/>
      <c r="J46" s="572"/>
      <c r="L46" s="589"/>
      <c r="M46" s="589"/>
      <c r="N46" s="589"/>
      <c r="O46" s="589"/>
      <c r="P46" s="589"/>
      <c r="Q46" s="589"/>
      <c r="R46" s="589"/>
      <c r="S46" s="589"/>
      <c r="T46" s="589"/>
      <c r="U46" s="589"/>
      <c r="V46" s="589"/>
      <c r="W46" s="589"/>
      <c r="X46" s="589"/>
      <c r="Y46" s="589"/>
      <c r="Z46" s="589"/>
    </row>
    <row r="47" spans="1:26" ht="20.25" customHeight="1" x14ac:dyDescent="0.75">
      <c r="A47" s="510" t="s">
        <v>249</v>
      </c>
      <c r="B47" s="590" t="s">
        <v>250</v>
      </c>
      <c r="C47" s="579">
        <v>98</v>
      </c>
      <c r="D47" s="580" t="s">
        <v>133</v>
      </c>
      <c r="E47" s="572"/>
      <c r="F47" s="578"/>
      <c r="G47" s="579"/>
      <c r="H47" s="578"/>
      <c r="I47" s="579">
        <f t="shared" ref="I47:I48" si="17">H47+F47</f>
        <v>0</v>
      </c>
      <c r="J47" s="572"/>
      <c r="L47" s="591"/>
      <c r="M47" s="591"/>
      <c r="N47" s="591"/>
      <c r="O47" s="591"/>
      <c r="P47" s="591"/>
      <c r="Q47" s="591"/>
      <c r="R47" s="591"/>
      <c r="S47" s="591"/>
      <c r="T47" s="591"/>
      <c r="U47" s="591"/>
      <c r="V47" s="591"/>
      <c r="W47" s="591"/>
      <c r="X47" s="591"/>
      <c r="Y47" s="591"/>
      <c r="Z47" s="591"/>
    </row>
    <row r="48" spans="1:26" ht="20.25" customHeight="1" x14ac:dyDescent="0.75">
      <c r="A48" s="510" t="s">
        <v>251</v>
      </c>
      <c r="B48" s="590" t="s">
        <v>252</v>
      </c>
      <c r="C48" s="579">
        <v>19</v>
      </c>
      <c r="D48" s="580" t="s">
        <v>133</v>
      </c>
      <c r="E48" s="572"/>
      <c r="F48" s="578"/>
      <c r="G48" s="579"/>
      <c r="H48" s="578"/>
      <c r="I48" s="579">
        <f t="shared" si="17"/>
        <v>0</v>
      </c>
      <c r="J48" s="572"/>
      <c r="L48" s="591"/>
      <c r="M48" s="591"/>
      <c r="N48" s="591"/>
      <c r="O48" s="591"/>
      <c r="P48" s="591"/>
      <c r="Q48" s="591"/>
      <c r="R48" s="591"/>
      <c r="S48" s="591"/>
      <c r="T48" s="591"/>
      <c r="U48" s="591"/>
      <c r="V48" s="591"/>
      <c r="W48" s="591"/>
      <c r="X48" s="591"/>
      <c r="Y48" s="591"/>
      <c r="Z48" s="591"/>
    </row>
    <row r="49" spans="1:26" ht="20.25" customHeight="1" x14ac:dyDescent="0.75">
      <c r="A49" s="515"/>
      <c r="B49" s="590" t="s">
        <v>253</v>
      </c>
      <c r="C49" s="579"/>
      <c r="D49" s="580"/>
      <c r="E49" s="572"/>
      <c r="F49" s="578"/>
      <c r="G49" s="579"/>
      <c r="H49" s="578"/>
      <c r="I49" s="579"/>
      <c r="J49" s="572"/>
      <c r="K49" s="505"/>
      <c r="L49" s="591"/>
      <c r="M49" s="591"/>
      <c r="N49" s="591"/>
      <c r="O49" s="591"/>
      <c r="P49" s="591"/>
      <c r="Q49" s="591"/>
      <c r="R49" s="591"/>
      <c r="S49" s="591"/>
      <c r="T49" s="591"/>
      <c r="U49" s="591"/>
      <c r="V49" s="591"/>
      <c r="W49" s="591"/>
      <c r="X49" s="591"/>
      <c r="Y49" s="591"/>
      <c r="Z49" s="591"/>
    </row>
    <row r="50" spans="1:26" ht="20.25" customHeight="1" x14ac:dyDescent="0.75">
      <c r="A50" s="510" t="s">
        <v>254</v>
      </c>
      <c r="B50" s="590" t="s">
        <v>255</v>
      </c>
      <c r="C50" s="579">
        <f>SUM(C47:C49)</f>
        <v>117</v>
      </c>
      <c r="D50" s="580" t="s">
        <v>133</v>
      </c>
      <c r="E50" s="572"/>
      <c r="F50" s="578"/>
      <c r="G50" s="579"/>
      <c r="H50" s="578"/>
      <c r="I50" s="579">
        <f>H50+F50</f>
        <v>0</v>
      </c>
      <c r="J50" s="572"/>
      <c r="K50" s="505"/>
      <c r="L50" s="591"/>
      <c r="M50" s="591"/>
      <c r="N50" s="591"/>
      <c r="O50" s="591"/>
      <c r="P50" s="591"/>
      <c r="Q50" s="591"/>
      <c r="R50" s="591"/>
      <c r="S50" s="591"/>
      <c r="T50" s="591"/>
      <c r="U50" s="591"/>
      <c r="V50" s="591"/>
      <c r="W50" s="591"/>
      <c r="X50" s="591"/>
      <c r="Y50" s="591"/>
      <c r="Z50" s="591"/>
    </row>
    <row r="51" spans="1:26" ht="20.25" customHeight="1" x14ac:dyDescent="0.75">
      <c r="A51" s="510" t="s">
        <v>256</v>
      </c>
      <c r="B51" s="590" t="s">
        <v>257</v>
      </c>
      <c r="C51" s="498">
        <v>46</v>
      </c>
      <c r="D51" s="499" t="s">
        <v>148</v>
      </c>
      <c r="E51" s="592"/>
      <c r="F51" s="593"/>
      <c r="G51" s="503"/>
      <c r="H51" s="593"/>
      <c r="I51" s="592">
        <f t="shared" ref="I51:I53" si="18">+F51+H51</f>
        <v>0</v>
      </c>
      <c r="J51" s="572"/>
      <c r="K51" s="505"/>
      <c r="L51" s="591"/>
      <c r="M51" s="591"/>
      <c r="N51" s="591"/>
      <c r="O51" s="591"/>
      <c r="P51" s="591"/>
      <c r="Q51" s="591"/>
      <c r="R51" s="591"/>
      <c r="S51" s="591"/>
      <c r="T51" s="591"/>
      <c r="U51" s="591"/>
      <c r="V51" s="591"/>
      <c r="W51" s="591"/>
      <c r="X51" s="591"/>
      <c r="Y51" s="591"/>
      <c r="Z51" s="591"/>
    </row>
    <row r="52" spans="1:26" ht="20.25" customHeight="1" x14ac:dyDescent="0.75">
      <c r="A52" s="510" t="s">
        <v>258</v>
      </c>
      <c r="B52" s="590" t="s">
        <v>259</v>
      </c>
      <c r="C52" s="579">
        <v>103</v>
      </c>
      <c r="D52" s="580" t="s">
        <v>133</v>
      </c>
      <c r="E52" s="572"/>
      <c r="F52" s="593"/>
      <c r="G52" s="503"/>
      <c r="H52" s="593"/>
      <c r="I52" s="592">
        <f t="shared" si="18"/>
        <v>0</v>
      </c>
      <c r="J52" s="572"/>
      <c r="K52" s="505"/>
      <c r="L52" s="594"/>
      <c r="M52" s="594"/>
      <c r="N52" s="594"/>
      <c r="O52" s="594"/>
      <c r="P52" s="594"/>
      <c r="Q52" s="594"/>
      <c r="R52" s="594"/>
      <c r="S52" s="594"/>
      <c r="T52" s="594"/>
      <c r="U52" s="594"/>
      <c r="V52" s="594"/>
      <c r="W52" s="594"/>
      <c r="X52" s="594"/>
      <c r="Y52" s="594"/>
      <c r="Z52" s="594"/>
    </row>
    <row r="53" spans="1:26" ht="20.25" customHeight="1" x14ac:dyDescent="0.75">
      <c r="A53" s="510"/>
      <c r="B53" s="590" t="s">
        <v>260</v>
      </c>
      <c r="C53" s="579">
        <v>103</v>
      </c>
      <c r="D53" s="580" t="s">
        <v>133</v>
      </c>
      <c r="E53" s="572"/>
      <c r="F53" s="593"/>
      <c r="G53" s="503"/>
      <c r="H53" s="593"/>
      <c r="I53" s="592">
        <f t="shared" si="18"/>
        <v>0</v>
      </c>
      <c r="J53" s="572"/>
      <c r="K53" s="505"/>
      <c r="L53" s="595"/>
      <c r="M53" s="595"/>
      <c r="N53" s="595"/>
      <c r="O53" s="595"/>
      <c r="P53" s="595"/>
      <c r="Q53" s="595"/>
      <c r="R53" s="595"/>
      <c r="S53" s="595"/>
      <c r="T53" s="595"/>
      <c r="U53" s="595"/>
      <c r="V53" s="595"/>
      <c r="W53" s="595"/>
      <c r="X53" s="595"/>
      <c r="Y53" s="595"/>
      <c r="Z53" s="595"/>
    </row>
    <row r="54" spans="1:26" ht="20.25" customHeight="1" x14ac:dyDescent="0.75">
      <c r="A54" s="510" t="s">
        <v>261</v>
      </c>
      <c r="B54" s="590" t="s">
        <v>262</v>
      </c>
      <c r="C54" s="579">
        <v>19</v>
      </c>
      <c r="D54" s="580" t="s">
        <v>133</v>
      </c>
      <c r="E54" s="572"/>
      <c r="F54" s="578"/>
      <c r="G54" s="579"/>
      <c r="H54" s="578"/>
      <c r="I54" s="579">
        <f>H54+F54</f>
        <v>0</v>
      </c>
      <c r="J54" s="574"/>
      <c r="K54" s="505"/>
      <c r="L54" s="595"/>
      <c r="M54" s="595"/>
      <c r="N54" s="595"/>
      <c r="O54" s="595"/>
      <c r="P54" s="595"/>
      <c r="Q54" s="595"/>
      <c r="R54" s="595"/>
      <c r="S54" s="595"/>
      <c r="T54" s="595"/>
      <c r="U54" s="595"/>
      <c r="V54" s="595"/>
      <c r="W54" s="595"/>
      <c r="X54" s="595"/>
      <c r="Y54" s="595"/>
      <c r="Z54" s="595"/>
    </row>
    <row r="55" spans="1:26" ht="20.25" customHeight="1" x14ac:dyDescent="0.75">
      <c r="A55" s="510"/>
      <c r="B55" s="590"/>
      <c r="C55" s="498"/>
      <c r="D55" s="499"/>
      <c r="E55" s="592"/>
      <c r="F55" s="593"/>
      <c r="G55" s="503"/>
      <c r="H55" s="593"/>
      <c r="I55" s="592"/>
      <c r="J55" s="572"/>
      <c r="K55" s="505"/>
      <c r="L55" s="595"/>
      <c r="M55" s="595"/>
      <c r="N55" s="595"/>
      <c r="O55" s="595"/>
      <c r="P55" s="595"/>
      <c r="Q55" s="595"/>
      <c r="R55" s="595"/>
      <c r="S55" s="595"/>
      <c r="T55" s="595"/>
      <c r="U55" s="595"/>
      <c r="V55" s="595"/>
      <c r="W55" s="595"/>
      <c r="X55" s="595"/>
      <c r="Y55" s="595"/>
      <c r="Z55" s="595"/>
    </row>
    <row r="56" spans="1:26" ht="20.25" customHeight="1" x14ac:dyDescent="0.75">
      <c r="A56" s="515"/>
      <c r="B56" s="586" t="s">
        <v>263</v>
      </c>
      <c r="C56" s="568"/>
      <c r="D56" s="569"/>
      <c r="E56" s="570"/>
      <c r="F56" s="571"/>
      <c r="G56" s="568"/>
      <c r="H56" s="571"/>
      <c r="I56" s="568">
        <f t="shared" ref="H56:I56" si="19">SUM(I47:I55)</f>
        <v>0</v>
      </c>
      <c r="J56" s="572"/>
      <c r="K56" s="505">
        <f>F56+H56</f>
        <v>0</v>
      </c>
      <c r="L56" s="595"/>
      <c r="M56" s="595"/>
      <c r="N56" s="595"/>
      <c r="O56" s="595"/>
      <c r="P56" s="595"/>
      <c r="Q56" s="595"/>
      <c r="R56" s="595"/>
      <c r="S56" s="595"/>
      <c r="T56" s="595"/>
      <c r="U56" s="595"/>
      <c r="V56" s="595"/>
      <c r="W56" s="595"/>
      <c r="X56" s="595"/>
      <c r="Y56" s="595"/>
      <c r="Z56" s="595"/>
    </row>
    <row r="57" spans="1:26" ht="20.25" customHeight="1" x14ac:dyDescent="0.75">
      <c r="A57" s="518"/>
      <c r="B57" s="596"/>
      <c r="C57" s="568"/>
      <c r="D57" s="569"/>
      <c r="E57" s="570"/>
      <c r="F57" s="571"/>
      <c r="G57" s="568"/>
      <c r="H57" s="571"/>
      <c r="I57" s="568"/>
      <c r="J57" s="572"/>
      <c r="K57" s="505"/>
      <c r="L57" s="595"/>
      <c r="M57" s="595"/>
      <c r="N57" s="595"/>
      <c r="O57" s="595"/>
      <c r="P57" s="595"/>
      <c r="Q57" s="595"/>
      <c r="R57" s="595"/>
      <c r="S57" s="595"/>
      <c r="T57" s="595"/>
      <c r="U57" s="595"/>
      <c r="V57" s="595"/>
      <c r="W57" s="595"/>
      <c r="X57" s="595"/>
      <c r="Y57" s="595"/>
      <c r="Z57" s="595"/>
    </row>
    <row r="58" spans="1:26" ht="20.25" customHeight="1" x14ac:dyDescent="0.75">
      <c r="A58" s="496">
        <v>2.4</v>
      </c>
      <c r="B58" s="522" t="s">
        <v>214</v>
      </c>
      <c r="C58" s="568"/>
      <c r="D58" s="569"/>
      <c r="E58" s="570"/>
      <c r="F58" s="571"/>
      <c r="G58" s="568"/>
      <c r="H58" s="571"/>
      <c r="I58" s="568"/>
      <c r="J58" s="572"/>
      <c r="K58" s="554"/>
      <c r="L58" s="595"/>
      <c r="M58" s="595"/>
      <c r="N58" s="595"/>
      <c r="O58" s="595"/>
      <c r="P58" s="595"/>
      <c r="Q58" s="595"/>
      <c r="R58" s="595"/>
      <c r="S58" s="595"/>
      <c r="T58" s="595"/>
      <c r="U58" s="595"/>
      <c r="V58" s="595"/>
      <c r="W58" s="595"/>
      <c r="X58" s="595"/>
      <c r="Y58" s="595"/>
      <c r="Z58" s="595"/>
    </row>
    <row r="59" spans="1:26" ht="20.25" customHeight="1" x14ac:dyDescent="0.75">
      <c r="A59" s="496" t="s">
        <v>264</v>
      </c>
      <c r="B59" s="584" t="s">
        <v>265</v>
      </c>
      <c r="C59" s="579">
        <v>42</v>
      </c>
      <c r="D59" s="580" t="s">
        <v>133</v>
      </c>
      <c r="E59" s="572"/>
      <c r="F59" s="578"/>
      <c r="G59" s="579"/>
      <c r="H59" s="578"/>
      <c r="I59" s="579">
        <f t="shared" ref="I59:I65" si="20">H59+F59</f>
        <v>0</v>
      </c>
      <c r="J59" s="572"/>
      <c r="L59" s="595"/>
      <c r="M59" s="595"/>
      <c r="N59" s="595"/>
      <c r="O59" s="595"/>
      <c r="P59" s="595"/>
      <c r="Q59" s="595"/>
      <c r="R59" s="595"/>
      <c r="S59" s="595"/>
      <c r="T59" s="595"/>
      <c r="U59" s="595"/>
      <c r="V59" s="595"/>
      <c r="W59" s="595"/>
      <c r="X59" s="595"/>
      <c r="Y59" s="595"/>
      <c r="Z59" s="595"/>
    </row>
    <row r="60" spans="1:26" ht="20.25" customHeight="1" x14ac:dyDescent="0.75">
      <c r="A60" s="496" t="s">
        <v>266</v>
      </c>
      <c r="B60" s="584" t="s">
        <v>267</v>
      </c>
      <c r="C60" s="579">
        <v>20</v>
      </c>
      <c r="D60" s="580" t="s">
        <v>133</v>
      </c>
      <c r="E60" s="572"/>
      <c r="F60" s="578"/>
      <c r="G60" s="579"/>
      <c r="H60" s="578"/>
      <c r="I60" s="579">
        <f t="shared" si="20"/>
        <v>0</v>
      </c>
      <c r="J60" s="572"/>
      <c r="L60" s="595"/>
      <c r="M60" s="595"/>
      <c r="N60" s="595"/>
      <c r="O60" s="595"/>
      <c r="P60" s="595"/>
      <c r="Q60" s="595"/>
      <c r="R60" s="595"/>
      <c r="S60" s="595"/>
      <c r="T60" s="595"/>
      <c r="U60" s="595"/>
      <c r="V60" s="595"/>
      <c r="W60" s="595"/>
      <c r="X60" s="595"/>
      <c r="Y60" s="595"/>
      <c r="Z60" s="595"/>
    </row>
    <row r="61" spans="1:26" ht="20.25" customHeight="1" x14ac:dyDescent="0.75">
      <c r="A61" s="496" t="s">
        <v>268</v>
      </c>
      <c r="B61" s="584" t="s">
        <v>269</v>
      </c>
      <c r="C61" s="579">
        <v>81</v>
      </c>
      <c r="D61" s="580" t="s">
        <v>133</v>
      </c>
      <c r="E61" s="572"/>
      <c r="F61" s="578"/>
      <c r="G61" s="579"/>
      <c r="H61" s="578"/>
      <c r="I61" s="579">
        <f t="shared" si="20"/>
        <v>0</v>
      </c>
      <c r="J61" s="572"/>
      <c r="L61" s="595"/>
      <c r="M61" s="595"/>
      <c r="N61" s="595"/>
      <c r="O61" s="595"/>
      <c r="P61" s="595"/>
      <c r="Q61" s="595"/>
      <c r="R61" s="595"/>
      <c r="S61" s="595"/>
      <c r="T61" s="595"/>
      <c r="U61" s="595"/>
      <c r="V61" s="595"/>
      <c r="W61" s="595"/>
      <c r="X61" s="595"/>
      <c r="Y61" s="595"/>
      <c r="Z61" s="595"/>
    </row>
    <row r="62" spans="1:26" ht="20.25" customHeight="1" x14ac:dyDescent="0.75">
      <c r="A62" s="510" t="s">
        <v>270</v>
      </c>
      <c r="B62" s="584" t="s">
        <v>271</v>
      </c>
      <c r="C62" s="579">
        <v>56</v>
      </c>
      <c r="D62" s="580" t="s">
        <v>133</v>
      </c>
      <c r="E62" s="572"/>
      <c r="F62" s="578"/>
      <c r="G62" s="579"/>
      <c r="H62" s="578"/>
      <c r="I62" s="579">
        <f t="shared" si="20"/>
        <v>0</v>
      </c>
      <c r="J62" s="572"/>
      <c r="L62" s="595"/>
      <c r="M62" s="595"/>
      <c r="N62" s="595"/>
      <c r="O62" s="595"/>
      <c r="P62" s="595"/>
      <c r="Q62" s="595"/>
      <c r="R62" s="595"/>
      <c r="S62" s="595"/>
      <c r="T62" s="595"/>
      <c r="U62" s="595"/>
      <c r="V62" s="595"/>
      <c r="W62" s="595"/>
      <c r="X62" s="595"/>
      <c r="Y62" s="595"/>
      <c r="Z62" s="595"/>
    </row>
    <row r="63" spans="1:26" ht="20.25" customHeight="1" x14ac:dyDescent="0.75">
      <c r="A63" s="510" t="s">
        <v>272</v>
      </c>
      <c r="B63" s="584" t="s">
        <v>273</v>
      </c>
      <c r="C63" s="579">
        <v>14</v>
      </c>
      <c r="D63" s="580" t="s">
        <v>133</v>
      </c>
      <c r="E63" s="572"/>
      <c r="F63" s="578"/>
      <c r="G63" s="579"/>
      <c r="H63" s="578"/>
      <c r="I63" s="579">
        <f t="shared" si="20"/>
        <v>0</v>
      </c>
      <c r="J63" s="572"/>
      <c r="L63" s="595"/>
      <c r="M63" s="595"/>
      <c r="N63" s="595"/>
      <c r="O63" s="595"/>
      <c r="P63" s="595"/>
      <c r="Q63" s="595"/>
      <c r="R63" s="595"/>
      <c r="S63" s="595"/>
      <c r="T63" s="595"/>
      <c r="U63" s="595"/>
      <c r="V63" s="595"/>
      <c r="W63" s="595"/>
      <c r="X63" s="595"/>
      <c r="Y63" s="595"/>
      <c r="Z63" s="595"/>
    </row>
    <row r="64" spans="1:26" ht="20.25" customHeight="1" x14ac:dyDescent="0.75">
      <c r="A64" s="510" t="s">
        <v>274</v>
      </c>
      <c r="B64" s="584" t="s">
        <v>275</v>
      </c>
      <c r="C64" s="579">
        <v>5</v>
      </c>
      <c r="D64" s="580" t="s">
        <v>133</v>
      </c>
      <c r="E64" s="572"/>
      <c r="F64" s="578"/>
      <c r="G64" s="579"/>
      <c r="H64" s="578"/>
      <c r="I64" s="579">
        <f t="shared" si="20"/>
        <v>0</v>
      </c>
      <c r="J64" s="572"/>
      <c r="L64" s="595"/>
      <c r="M64" s="595"/>
      <c r="N64" s="595"/>
      <c r="O64" s="595"/>
      <c r="P64" s="595"/>
      <c r="Q64" s="595"/>
      <c r="R64" s="595"/>
      <c r="S64" s="595"/>
      <c r="T64" s="595"/>
      <c r="U64" s="595"/>
      <c r="V64" s="595"/>
      <c r="W64" s="595"/>
      <c r="X64" s="595"/>
      <c r="Y64" s="595"/>
      <c r="Z64" s="595"/>
    </row>
    <row r="65" spans="1:26" ht="20.25" customHeight="1" x14ac:dyDescent="0.75">
      <c r="A65" s="510" t="s">
        <v>276</v>
      </c>
      <c r="B65" s="584" t="s">
        <v>277</v>
      </c>
      <c r="C65" s="579">
        <v>10</v>
      </c>
      <c r="D65" s="580" t="s">
        <v>133</v>
      </c>
      <c r="E65" s="572"/>
      <c r="F65" s="578"/>
      <c r="G65" s="579"/>
      <c r="H65" s="578"/>
      <c r="I65" s="579">
        <f t="shared" si="20"/>
        <v>0</v>
      </c>
      <c r="J65" s="572"/>
      <c r="L65" s="595"/>
      <c r="M65" s="595"/>
      <c r="N65" s="595"/>
      <c r="O65" s="595"/>
      <c r="P65" s="595"/>
      <c r="Q65" s="595"/>
      <c r="R65" s="595"/>
      <c r="S65" s="595"/>
      <c r="T65" s="595"/>
      <c r="U65" s="595"/>
      <c r="V65" s="595"/>
      <c r="W65" s="595"/>
      <c r="X65" s="595"/>
      <c r="Y65" s="595"/>
      <c r="Z65" s="595"/>
    </row>
    <row r="66" spans="1:26" ht="20.25" customHeight="1" x14ac:dyDescent="0.75">
      <c r="A66" s="510"/>
      <c r="B66" s="584"/>
      <c r="C66" s="579"/>
      <c r="D66" s="580"/>
      <c r="E66" s="572"/>
      <c r="F66" s="578"/>
      <c r="G66" s="579"/>
      <c r="H66" s="578"/>
      <c r="I66" s="579"/>
      <c r="J66" s="597"/>
      <c r="L66" s="595"/>
      <c r="M66" s="595"/>
      <c r="N66" s="595"/>
      <c r="O66" s="595"/>
      <c r="P66" s="595"/>
      <c r="Q66" s="595"/>
      <c r="R66" s="595"/>
      <c r="S66" s="595"/>
      <c r="T66" s="595"/>
      <c r="U66" s="595"/>
      <c r="V66" s="595"/>
      <c r="W66" s="595"/>
      <c r="X66" s="595"/>
      <c r="Y66" s="595"/>
      <c r="Z66" s="595"/>
    </row>
    <row r="67" spans="1:26" ht="20.25" customHeight="1" x14ac:dyDescent="0.75">
      <c r="A67" s="515"/>
      <c r="B67" s="596" t="s">
        <v>280</v>
      </c>
      <c r="C67" s="568"/>
      <c r="D67" s="569"/>
      <c r="E67" s="570"/>
      <c r="F67" s="571"/>
      <c r="G67" s="568"/>
      <c r="H67" s="571"/>
      <c r="I67" s="568">
        <f t="shared" ref="H67:I67" si="21">SUM(I58:I66)</f>
        <v>0</v>
      </c>
      <c r="J67" s="597"/>
      <c r="K67" s="505">
        <f>F67+H67</f>
        <v>0</v>
      </c>
      <c r="L67" s="595"/>
      <c r="M67" s="595"/>
      <c r="N67" s="595"/>
      <c r="O67" s="595"/>
      <c r="P67" s="595"/>
      <c r="Q67" s="595"/>
      <c r="R67" s="595"/>
      <c r="S67" s="595"/>
      <c r="T67" s="595"/>
      <c r="U67" s="595"/>
      <c r="V67" s="595"/>
      <c r="W67" s="595"/>
      <c r="X67" s="595"/>
      <c r="Y67" s="595"/>
      <c r="Z67" s="595"/>
    </row>
    <row r="68" spans="1:26" ht="20.25" customHeight="1" x14ac:dyDescent="0.75">
      <c r="A68" s="515"/>
      <c r="B68" s="596"/>
      <c r="C68" s="568"/>
      <c r="D68" s="569"/>
      <c r="E68" s="570"/>
      <c r="F68" s="571"/>
      <c r="G68" s="568"/>
      <c r="H68" s="571"/>
      <c r="I68" s="568"/>
      <c r="J68" s="597"/>
      <c r="K68" s="505"/>
      <c r="L68" s="595"/>
      <c r="M68" s="595"/>
      <c r="N68" s="595"/>
      <c r="O68" s="595"/>
      <c r="P68" s="595"/>
      <c r="Q68" s="595"/>
      <c r="R68" s="595"/>
      <c r="S68" s="595"/>
      <c r="T68" s="595"/>
      <c r="U68" s="595"/>
      <c r="V68" s="595"/>
      <c r="W68" s="595"/>
      <c r="X68" s="595"/>
      <c r="Y68" s="595"/>
      <c r="Z68" s="595"/>
    </row>
    <row r="69" spans="1:26" ht="20.25" customHeight="1" x14ac:dyDescent="0.75">
      <c r="A69" s="510">
        <v>2.5</v>
      </c>
      <c r="B69" s="522" t="s">
        <v>215</v>
      </c>
      <c r="C69" s="568"/>
      <c r="D69" s="569"/>
      <c r="E69" s="570"/>
      <c r="F69" s="571"/>
      <c r="G69" s="568"/>
      <c r="H69" s="571"/>
      <c r="I69" s="568"/>
      <c r="J69" s="597"/>
      <c r="L69" s="595"/>
      <c r="M69" s="595"/>
      <c r="N69" s="595"/>
      <c r="O69" s="595"/>
      <c r="P69" s="595"/>
      <c r="Q69" s="595"/>
      <c r="R69" s="595"/>
      <c r="S69" s="595"/>
      <c r="T69" s="595"/>
      <c r="U69" s="595"/>
      <c r="V69" s="595"/>
      <c r="W69" s="595"/>
      <c r="X69" s="595"/>
      <c r="Y69" s="595"/>
      <c r="Z69" s="595"/>
    </row>
    <row r="70" spans="1:26" ht="20.25" customHeight="1" x14ac:dyDescent="0.75">
      <c r="A70" s="496" t="s">
        <v>281</v>
      </c>
      <c r="B70" s="598" t="s">
        <v>282</v>
      </c>
      <c r="C70" s="579">
        <v>243</v>
      </c>
      <c r="D70" s="580" t="s">
        <v>133</v>
      </c>
      <c r="E70" s="572"/>
      <c r="F70" s="578"/>
      <c r="G70" s="579"/>
      <c r="H70" s="578"/>
      <c r="I70" s="579">
        <f t="shared" ref="I70:I76" si="22">H70+F70</f>
        <v>0</v>
      </c>
      <c r="J70" s="597"/>
    </row>
    <row r="71" spans="1:26" ht="20.25" customHeight="1" x14ac:dyDescent="0.75">
      <c r="A71" s="496" t="s">
        <v>283</v>
      </c>
      <c r="B71" s="598" t="s">
        <v>284</v>
      </c>
      <c r="C71" s="579">
        <v>201</v>
      </c>
      <c r="D71" s="580" t="s">
        <v>133</v>
      </c>
      <c r="E71" s="572"/>
      <c r="F71" s="578"/>
      <c r="G71" s="579"/>
      <c r="H71" s="578"/>
      <c r="I71" s="579">
        <f t="shared" si="22"/>
        <v>0</v>
      </c>
      <c r="J71" s="597"/>
    </row>
    <row r="72" spans="1:26" ht="20.25" customHeight="1" x14ac:dyDescent="0.75">
      <c r="A72" s="496" t="s">
        <v>285</v>
      </c>
      <c r="B72" s="598" t="s">
        <v>286</v>
      </c>
      <c r="C72" s="579">
        <v>49</v>
      </c>
      <c r="D72" s="580" t="s">
        <v>133</v>
      </c>
      <c r="E72" s="572"/>
      <c r="F72" s="578"/>
      <c r="G72" s="579"/>
      <c r="H72" s="578"/>
      <c r="I72" s="579">
        <f t="shared" si="22"/>
        <v>0</v>
      </c>
      <c r="J72" s="597"/>
    </row>
    <row r="73" spans="1:26" ht="20.25" customHeight="1" x14ac:dyDescent="0.75">
      <c r="A73" s="496" t="s">
        <v>287</v>
      </c>
      <c r="B73" s="598" t="s">
        <v>288</v>
      </c>
      <c r="C73" s="579">
        <v>23</v>
      </c>
      <c r="D73" s="580" t="s">
        <v>133</v>
      </c>
      <c r="E73" s="572"/>
      <c r="F73" s="578"/>
      <c r="G73" s="579"/>
      <c r="H73" s="578"/>
      <c r="I73" s="579">
        <f t="shared" si="22"/>
        <v>0</v>
      </c>
      <c r="J73" s="597"/>
    </row>
    <row r="74" spans="1:26" ht="20.25" customHeight="1" x14ac:dyDescent="0.75">
      <c r="A74" s="496" t="s">
        <v>289</v>
      </c>
      <c r="B74" s="598" t="s">
        <v>290</v>
      </c>
      <c r="C74" s="579">
        <v>46</v>
      </c>
      <c r="D74" s="580" t="s">
        <v>133</v>
      </c>
      <c r="E74" s="572"/>
      <c r="F74" s="578"/>
      <c r="G74" s="579"/>
      <c r="H74" s="578"/>
      <c r="I74" s="579">
        <f t="shared" si="22"/>
        <v>0</v>
      </c>
      <c r="J74" s="597"/>
    </row>
    <row r="75" spans="1:26" ht="20.25" customHeight="1" x14ac:dyDescent="0.75">
      <c r="A75" s="496" t="s">
        <v>291</v>
      </c>
      <c r="B75" s="598" t="s">
        <v>292</v>
      </c>
      <c r="C75" s="579">
        <v>12</v>
      </c>
      <c r="D75" s="580" t="s">
        <v>133</v>
      </c>
      <c r="E75" s="572"/>
      <c r="F75" s="578"/>
      <c r="G75" s="579"/>
      <c r="H75" s="578"/>
      <c r="I75" s="579">
        <f t="shared" si="22"/>
        <v>0</v>
      </c>
      <c r="J75" s="597"/>
    </row>
    <row r="76" spans="1:26" ht="20.25" customHeight="1" x14ac:dyDescent="0.75">
      <c r="A76" s="496" t="s">
        <v>293</v>
      </c>
      <c r="B76" s="584" t="s">
        <v>294</v>
      </c>
      <c r="C76" s="579">
        <v>57</v>
      </c>
      <c r="D76" s="580" t="s">
        <v>148</v>
      </c>
      <c r="E76" s="572"/>
      <c r="F76" s="578"/>
      <c r="G76" s="579"/>
      <c r="H76" s="578"/>
      <c r="I76" s="579">
        <f t="shared" si="22"/>
        <v>0</v>
      </c>
      <c r="J76" s="597"/>
    </row>
    <row r="77" spans="1:26" ht="20.25" customHeight="1" x14ac:dyDescent="0.75">
      <c r="A77" s="496"/>
      <c r="B77" s="584"/>
      <c r="C77" s="579"/>
      <c r="D77" s="580"/>
      <c r="E77" s="572"/>
      <c r="F77" s="578"/>
      <c r="G77" s="579"/>
      <c r="H77" s="578"/>
      <c r="I77" s="579"/>
      <c r="J77" s="597"/>
    </row>
    <row r="78" spans="1:26" ht="20.25" customHeight="1" x14ac:dyDescent="0.75">
      <c r="A78" s="518"/>
      <c r="B78" s="596" t="s">
        <v>295</v>
      </c>
      <c r="C78" s="568">
        <v>0</v>
      </c>
      <c r="D78" s="569"/>
      <c r="E78" s="570"/>
      <c r="F78" s="571"/>
      <c r="G78" s="568"/>
      <c r="H78" s="571"/>
      <c r="I78" s="568">
        <f t="shared" ref="H78:I78" si="23">SUM(I69:I77)</f>
        <v>0</v>
      </c>
      <c r="J78" s="597"/>
      <c r="K78" s="505">
        <f>F78+H78</f>
        <v>0</v>
      </c>
    </row>
    <row r="79" spans="1:26" ht="20.25" customHeight="1" x14ac:dyDescent="0.75">
      <c r="A79" s="518"/>
      <c r="B79" s="596"/>
      <c r="C79" s="568"/>
      <c r="D79" s="569"/>
      <c r="E79" s="570"/>
      <c r="F79" s="571"/>
      <c r="G79" s="568"/>
      <c r="H79" s="571"/>
      <c r="I79" s="568"/>
      <c r="J79" s="597"/>
      <c r="K79" s="505"/>
    </row>
    <row r="80" spans="1:26" ht="20.25" customHeight="1" x14ac:dyDescent="0.75">
      <c r="A80" s="496">
        <v>2.6</v>
      </c>
      <c r="B80" s="522" t="s">
        <v>216</v>
      </c>
      <c r="C80" s="568"/>
      <c r="D80" s="569"/>
      <c r="E80" s="570"/>
      <c r="F80" s="571"/>
      <c r="G80" s="568"/>
      <c r="H80" s="571"/>
      <c r="I80" s="568"/>
      <c r="J80" s="597"/>
    </row>
    <row r="81" spans="1:10" ht="20.25" customHeight="1" x14ac:dyDescent="0.75">
      <c r="A81" s="496"/>
      <c r="B81" s="584" t="s">
        <v>296</v>
      </c>
      <c r="C81" s="579">
        <v>1</v>
      </c>
      <c r="D81" s="580" t="s">
        <v>146</v>
      </c>
      <c r="E81" s="572"/>
      <c r="F81" s="578"/>
      <c r="G81" s="579"/>
      <c r="H81" s="578"/>
      <c r="I81" s="579">
        <f t="shared" ref="I81:I85" si="24">H81+F81</f>
        <v>0</v>
      </c>
      <c r="J81" s="597"/>
    </row>
    <row r="82" spans="1:10" ht="20.25" customHeight="1" x14ac:dyDescent="0.75">
      <c r="A82" s="496"/>
      <c r="B82" s="584" t="s">
        <v>297</v>
      </c>
      <c r="C82" s="579">
        <v>1</v>
      </c>
      <c r="D82" s="580" t="s">
        <v>146</v>
      </c>
      <c r="E82" s="572"/>
      <c r="F82" s="578"/>
      <c r="G82" s="579"/>
      <c r="H82" s="578"/>
      <c r="I82" s="579">
        <f t="shared" si="24"/>
        <v>0</v>
      </c>
      <c r="J82" s="597"/>
    </row>
    <row r="83" spans="1:10" ht="20.25" customHeight="1" x14ac:dyDescent="0.75">
      <c r="A83" s="496"/>
      <c r="B83" s="584" t="s">
        <v>298</v>
      </c>
      <c r="C83" s="579">
        <v>2</v>
      </c>
      <c r="D83" s="580" t="s">
        <v>146</v>
      </c>
      <c r="E83" s="572"/>
      <c r="F83" s="578"/>
      <c r="G83" s="579"/>
      <c r="H83" s="578"/>
      <c r="I83" s="579">
        <f t="shared" si="24"/>
        <v>0</v>
      </c>
      <c r="J83" s="597"/>
    </row>
    <row r="84" spans="1:10" ht="20.25" customHeight="1" x14ac:dyDescent="0.75">
      <c r="A84" s="496"/>
      <c r="B84" s="584" t="s">
        <v>299</v>
      </c>
      <c r="C84" s="579">
        <v>3</v>
      </c>
      <c r="D84" s="580" t="s">
        <v>146</v>
      </c>
      <c r="E84" s="572"/>
      <c r="F84" s="578"/>
      <c r="G84" s="579"/>
      <c r="H84" s="578"/>
      <c r="I84" s="579">
        <f t="shared" si="24"/>
        <v>0</v>
      </c>
      <c r="J84" s="597"/>
    </row>
    <row r="85" spans="1:10" ht="20.25" customHeight="1" x14ac:dyDescent="0.75">
      <c r="A85" s="496"/>
      <c r="B85" s="584" t="s">
        <v>300</v>
      </c>
      <c r="C85" s="579">
        <v>1</v>
      </c>
      <c r="D85" s="580" t="s">
        <v>146</v>
      </c>
      <c r="E85" s="572"/>
      <c r="F85" s="578"/>
      <c r="G85" s="579"/>
      <c r="H85" s="578"/>
      <c r="I85" s="579">
        <f t="shared" si="24"/>
        <v>0</v>
      </c>
      <c r="J85" s="597"/>
    </row>
    <row r="86" spans="1:10" ht="20.25" customHeight="1" x14ac:dyDescent="0.75">
      <c r="A86" s="496"/>
      <c r="B86" s="584" t="s">
        <v>301</v>
      </c>
      <c r="C86" s="579"/>
      <c r="D86" s="580"/>
      <c r="E86" s="572"/>
      <c r="F86" s="578"/>
      <c r="G86" s="579"/>
      <c r="H86" s="578"/>
      <c r="I86" s="579"/>
      <c r="J86" s="597"/>
    </row>
    <row r="87" spans="1:10" ht="20.25" customHeight="1" x14ac:dyDescent="0.75">
      <c r="A87" s="496"/>
      <c r="B87" s="584" t="s">
        <v>297</v>
      </c>
      <c r="C87" s="579">
        <v>1</v>
      </c>
      <c r="D87" s="580" t="s">
        <v>146</v>
      </c>
      <c r="E87" s="572"/>
      <c r="F87" s="578"/>
      <c r="G87" s="579"/>
      <c r="H87" s="578"/>
      <c r="I87" s="579">
        <f t="shared" ref="I87:I91" si="25">H87+F87</f>
        <v>0</v>
      </c>
      <c r="J87" s="597"/>
    </row>
    <row r="88" spans="1:10" ht="20.25" customHeight="1" x14ac:dyDescent="0.75">
      <c r="A88" s="496"/>
      <c r="B88" s="584" t="s">
        <v>302</v>
      </c>
      <c r="C88" s="579">
        <v>2</v>
      </c>
      <c r="D88" s="580" t="s">
        <v>146</v>
      </c>
      <c r="E88" s="572"/>
      <c r="F88" s="578"/>
      <c r="G88" s="579"/>
      <c r="H88" s="578"/>
      <c r="I88" s="579">
        <f t="shared" si="25"/>
        <v>0</v>
      </c>
      <c r="J88" s="597"/>
    </row>
    <row r="89" spans="1:10" ht="20.25" customHeight="1" x14ac:dyDescent="0.75">
      <c r="A89" s="496"/>
      <c r="B89" s="584" t="s">
        <v>297</v>
      </c>
      <c r="C89" s="579">
        <v>2</v>
      </c>
      <c r="D89" s="580" t="s">
        <v>146</v>
      </c>
      <c r="E89" s="572"/>
      <c r="F89" s="578"/>
      <c r="G89" s="579"/>
      <c r="H89" s="578"/>
      <c r="I89" s="579">
        <f t="shared" si="25"/>
        <v>0</v>
      </c>
      <c r="J89" s="597"/>
    </row>
    <row r="90" spans="1:10" ht="20.25" customHeight="1" x14ac:dyDescent="0.75">
      <c r="A90" s="496"/>
      <c r="B90" s="584" t="s">
        <v>303</v>
      </c>
      <c r="C90" s="579">
        <v>1</v>
      </c>
      <c r="D90" s="580" t="s">
        <v>146</v>
      </c>
      <c r="E90" s="572"/>
      <c r="F90" s="578"/>
      <c r="G90" s="579"/>
      <c r="H90" s="578"/>
      <c r="I90" s="579">
        <f t="shared" si="25"/>
        <v>0</v>
      </c>
      <c r="J90" s="597"/>
    </row>
    <row r="91" spans="1:10" ht="20.25" customHeight="1" x14ac:dyDescent="0.75">
      <c r="A91" s="496"/>
      <c r="B91" s="584" t="s">
        <v>297</v>
      </c>
      <c r="C91" s="579">
        <v>1</v>
      </c>
      <c r="D91" s="580" t="s">
        <v>146</v>
      </c>
      <c r="E91" s="572"/>
      <c r="F91" s="578"/>
      <c r="G91" s="579"/>
      <c r="H91" s="578"/>
      <c r="I91" s="579">
        <f t="shared" si="25"/>
        <v>0</v>
      </c>
      <c r="J91" s="597"/>
    </row>
    <row r="92" spans="1:10" ht="20.25" customHeight="1" x14ac:dyDescent="0.75">
      <c r="A92" s="496"/>
      <c r="B92" s="599" t="s">
        <v>305</v>
      </c>
      <c r="C92" s="579">
        <f>SUM(C81:C91)</f>
        <v>15</v>
      </c>
      <c r="D92" s="580" t="s">
        <v>146</v>
      </c>
      <c r="E92" s="572"/>
      <c r="F92" s="571"/>
      <c r="G92" s="579"/>
      <c r="H92" s="578"/>
      <c r="I92" s="568">
        <f>SUM(I81:I91)</f>
        <v>0</v>
      </c>
      <c r="J92" s="597"/>
    </row>
    <row r="93" spans="1:10" ht="20.25" customHeight="1" x14ac:dyDescent="0.75">
      <c r="A93" s="496"/>
      <c r="B93" s="599"/>
      <c r="C93" s="579"/>
      <c r="D93" s="580"/>
      <c r="E93" s="572"/>
      <c r="F93" s="578"/>
      <c r="G93" s="579"/>
      <c r="H93" s="578"/>
      <c r="I93" s="568"/>
      <c r="J93" s="597"/>
    </row>
    <row r="94" spans="1:10" ht="20.25" customHeight="1" x14ac:dyDescent="0.75">
      <c r="A94" s="496"/>
      <c r="B94" s="584" t="s">
        <v>306</v>
      </c>
      <c r="C94" s="579">
        <v>1</v>
      </c>
      <c r="D94" s="580" t="s">
        <v>146</v>
      </c>
      <c r="E94" s="572"/>
      <c r="F94" s="578"/>
      <c r="G94" s="579"/>
      <c r="H94" s="578"/>
      <c r="I94" s="579">
        <f t="shared" ref="I94:I109" si="26">H94+F94</f>
        <v>0</v>
      </c>
      <c r="J94" s="597"/>
    </row>
    <row r="95" spans="1:10" ht="20.25" customHeight="1" x14ac:dyDescent="0.75">
      <c r="A95" s="496"/>
      <c r="B95" s="584" t="s">
        <v>297</v>
      </c>
      <c r="C95" s="579">
        <v>1</v>
      </c>
      <c r="D95" s="580" t="s">
        <v>146</v>
      </c>
      <c r="E95" s="572"/>
      <c r="F95" s="578"/>
      <c r="G95" s="579"/>
      <c r="H95" s="578"/>
      <c r="I95" s="579">
        <f t="shared" si="26"/>
        <v>0</v>
      </c>
      <c r="J95" s="597"/>
    </row>
    <row r="96" spans="1:10" ht="20.25" customHeight="1" x14ac:dyDescent="0.75">
      <c r="A96" s="496"/>
      <c r="B96" s="584" t="s">
        <v>307</v>
      </c>
      <c r="C96" s="579">
        <v>2</v>
      </c>
      <c r="D96" s="580" t="s">
        <v>146</v>
      </c>
      <c r="E96" s="572"/>
      <c r="F96" s="578"/>
      <c r="G96" s="579"/>
      <c r="H96" s="578"/>
      <c r="I96" s="579">
        <f t="shared" si="26"/>
        <v>0</v>
      </c>
      <c r="J96" s="597"/>
    </row>
    <row r="97" spans="1:10" ht="20.25" customHeight="1" x14ac:dyDescent="0.75">
      <c r="A97" s="496"/>
      <c r="B97" s="584" t="s">
        <v>297</v>
      </c>
      <c r="C97" s="579">
        <v>2</v>
      </c>
      <c r="D97" s="580" t="s">
        <v>146</v>
      </c>
      <c r="E97" s="572"/>
      <c r="F97" s="578"/>
      <c r="G97" s="579"/>
      <c r="H97" s="578"/>
      <c r="I97" s="579">
        <f t="shared" si="26"/>
        <v>0</v>
      </c>
      <c r="J97" s="597"/>
    </row>
    <row r="98" spans="1:10" ht="20.25" customHeight="1" x14ac:dyDescent="0.75">
      <c r="A98" s="496"/>
      <c r="B98" s="584" t="s">
        <v>308</v>
      </c>
      <c r="C98" s="579">
        <v>1</v>
      </c>
      <c r="D98" s="580" t="s">
        <v>146</v>
      </c>
      <c r="E98" s="572"/>
      <c r="F98" s="578"/>
      <c r="G98" s="579"/>
      <c r="H98" s="578"/>
      <c r="I98" s="579">
        <f t="shared" si="26"/>
        <v>0</v>
      </c>
      <c r="J98" s="597"/>
    </row>
    <row r="99" spans="1:10" ht="20.25" customHeight="1" x14ac:dyDescent="0.75">
      <c r="A99" s="496"/>
      <c r="B99" s="584" t="s">
        <v>297</v>
      </c>
      <c r="C99" s="579">
        <v>1</v>
      </c>
      <c r="D99" s="580" t="s">
        <v>146</v>
      </c>
      <c r="E99" s="572"/>
      <c r="F99" s="578"/>
      <c r="G99" s="579"/>
      <c r="H99" s="578"/>
      <c r="I99" s="579">
        <f t="shared" si="26"/>
        <v>0</v>
      </c>
      <c r="J99" s="597"/>
    </row>
    <row r="100" spans="1:10" ht="20.25" customHeight="1" x14ac:dyDescent="0.75">
      <c r="A100" s="496"/>
      <c r="B100" s="584" t="s">
        <v>309</v>
      </c>
      <c r="C100" s="579">
        <v>2</v>
      </c>
      <c r="D100" s="580" t="s">
        <v>146</v>
      </c>
      <c r="E100" s="572"/>
      <c r="F100" s="578"/>
      <c r="G100" s="579"/>
      <c r="H100" s="578"/>
      <c r="I100" s="579">
        <f t="shared" si="26"/>
        <v>0</v>
      </c>
      <c r="J100" s="597"/>
    </row>
    <row r="101" spans="1:10" ht="20.25" customHeight="1" x14ac:dyDescent="0.75">
      <c r="A101" s="496"/>
      <c r="B101" s="584" t="s">
        <v>297</v>
      </c>
      <c r="C101" s="579">
        <v>2</v>
      </c>
      <c r="D101" s="580" t="s">
        <v>146</v>
      </c>
      <c r="E101" s="572"/>
      <c r="F101" s="578"/>
      <c r="G101" s="579"/>
      <c r="H101" s="578"/>
      <c r="I101" s="579">
        <f t="shared" si="26"/>
        <v>0</v>
      </c>
      <c r="J101" s="597"/>
    </row>
    <row r="102" spans="1:10" ht="20.25" customHeight="1" x14ac:dyDescent="0.75">
      <c r="A102" s="496"/>
      <c r="B102" s="584" t="s">
        <v>310</v>
      </c>
      <c r="C102" s="579">
        <v>1</v>
      </c>
      <c r="D102" s="580" t="s">
        <v>146</v>
      </c>
      <c r="E102" s="572"/>
      <c r="F102" s="578"/>
      <c r="G102" s="579"/>
      <c r="H102" s="578"/>
      <c r="I102" s="579">
        <f t="shared" si="26"/>
        <v>0</v>
      </c>
      <c r="J102" s="597"/>
    </row>
    <row r="103" spans="1:10" ht="20.25" customHeight="1" x14ac:dyDescent="0.75">
      <c r="A103" s="496"/>
      <c r="B103" s="584" t="s">
        <v>297</v>
      </c>
      <c r="C103" s="579">
        <v>1</v>
      </c>
      <c r="D103" s="580" t="s">
        <v>146</v>
      </c>
      <c r="E103" s="572"/>
      <c r="F103" s="578"/>
      <c r="G103" s="579"/>
      <c r="H103" s="578"/>
      <c r="I103" s="579">
        <f t="shared" si="26"/>
        <v>0</v>
      </c>
      <c r="J103" s="597"/>
    </row>
    <row r="104" spans="1:10" ht="20.25" customHeight="1" x14ac:dyDescent="0.75">
      <c r="A104" s="496"/>
      <c r="B104" s="584" t="s">
        <v>311</v>
      </c>
      <c r="C104" s="579">
        <v>1</v>
      </c>
      <c r="D104" s="580" t="s">
        <v>146</v>
      </c>
      <c r="E104" s="572"/>
      <c r="F104" s="578"/>
      <c r="G104" s="579"/>
      <c r="H104" s="578"/>
      <c r="I104" s="579">
        <f t="shared" si="26"/>
        <v>0</v>
      </c>
      <c r="J104" s="597"/>
    </row>
    <row r="105" spans="1:10" ht="20.25" customHeight="1" x14ac:dyDescent="0.75">
      <c r="A105" s="496"/>
      <c r="B105" s="584" t="s">
        <v>297</v>
      </c>
      <c r="C105" s="579">
        <v>1</v>
      </c>
      <c r="D105" s="580" t="s">
        <v>146</v>
      </c>
      <c r="E105" s="572"/>
      <c r="F105" s="578"/>
      <c r="G105" s="579"/>
      <c r="H105" s="578"/>
      <c r="I105" s="579">
        <f t="shared" si="26"/>
        <v>0</v>
      </c>
      <c r="J105" s="597"/>
    </row>
    <row r="106" spans="1:10" ht="20.25" customHeight="1" x14ac:dyDescent="0.75">
      <c r="A106" s="496"/>
      <c r="B106" s="584" t="s">
        <v>312</v>
      </c>
      <c r="C106" s="579">
        <v>1</v>
      </c>
      <c r="D106" s="580" t="s">
        <v>146</v>
      </c>
      <c r="E106" s="572"/>
      <c r="F106" s="578"/>
      <c r="G106" s="579"/>
      <c r="H106" s="578"/>
      <c r="I106" s="579">
        <f t="shared" si="26"/>
        <v>0</v>
      </c>
      <c r="J106" s="597"/>
    </row>
    <row r="107" spans="1:10" ht="20.25" customHeight="1" x14ac:dyDescent="0.75">
      <c r="A107" s="496"/>
      <c r="B107" s="584" t="s">
        <v>297</v>
      </c>
      <c r="C107" s="579">
        <v>1</v>
      </c>
      <c r="D107" s="580" t="s">
        <v>146</v>
      </c>
      <c r="E107" s="572"/>
      <c r="F107" s="578"/>
      <c r="G107" s="579"/>
      <c r="H107" s="578"/>
      <c r="I107" s="579">
        <f t="shared" si="26"/>
        <v>0</v>
      </c>
      <c r="J107" s="597"/>
    </row>
    <row r="108" spans="1:10" ht="20.25" customHeight="1" x14ac:dyDescent="0.75">
      <c r="A108" s="496"/>
      <c r="B108" s="584" t="s">
        <v>313</v>
      </c>
      <c r="C108" s="579">
        <v>1</v>
      </c>
      <c r="D108" s="580" t="s">
        <v>146</v>
      </c>
      <c r="E108" s="572"/>
      <c r="F108" s="578"/>
      <c r="G108" s="579"/>
      <c r="H108" s="578"/>
      <c r="I108" s="579">
        <f t="shared" si="26"/>
        <v>0</v>
      </c>
      <c r="J108" s="597"/>
    </row>
    <row r="109" spans="1:10" ht="20.25" customHeight="1" x14ac:dyDescent="0.75">
      <c r="A109" s="496"/>
      <c r="B109" s="584" t="s">
        <v>297</v>
      </c>
      <c r="C109" s="579">
        <v>1</v>
      </c>
      <c r="D109" s="580" t="s">
        <v>146</v>
      </c>
      <c r="E109" s="572"/>
      <c r="F109" s="578"/>
      <c r="G109" s="579"/>
      <c r="H109" s="578"/>
      <c r="I109" s="579">
        <f t="shared" si="26"/>
        <v>0</v>
      </c>
      <c r="J109" s="597"/>
    </row>
    <row r="110" spans="1:10" ht="20.25" customHeight="1" x14ac:dyDescent="0.75">
      <c r="A110" s="518"/>
      <c r="B110" s="599" t="s">
        <v>315</v>
      </c>
      <c r="C110" s="579">
        <f>SUM(C94:C109)</f>
        <v>20</v>
      </c>
      <c r="D110" s="580" t="s">
        <v>146</v>
      </c>
      <c r="E110" s="572"/>
      <c r="F110" s="571"/>
      <c r="G110" s="579"/>
      <c r="H110" s="578"/>
      <c r="I110" s="568">
        <f>SUM(I94:I109)</f>
        <v>0</v>
      </c>
      <c r="J110" s="597"/>
    </row>
    <row r="111" spans="1:10" ht="20.25" customHeight="1" x14ac:dyDescent="0.75">
      <c r="A111" s="518"/>
      <c r="B111" s="599"/>
      <c r="C111" s="579"/>
      <c r="D111" s="580"/>
      <c r="E111" s="572"/>
      <c r="F111" s="578"/>
      <c r="G111" s="579"/>
      <c r="H111" s="578"/>
      <c r="I111" s="568"/>
      <c r="J111" s="597"/>
    </row>
    <row r="112" spans="1:10" ht="20.25" customHeight="1" x14ac:dyDescent="0.75">
      <c r="A112" s="518"/>
      <c r="B112" s="596" t="s">
        <v>316</v>
      </c>
      <c r="C112" s="568"/>
      <c r="D112" s="569"/>
      <c r="E112" s="570"/>
      <c r="F112" s="571"/>
      <c r="G112" s="568"/>
      <c r="H112" s="571"/>
      <c r="I112" s="568">
        <f>I92+I110</f>
        <v>0</v>
      </c>
      <c r="J112" s="597"/>
    </row>
    <row r="113" spans="1:11" ht="20.25" customHeight="1" x14ac:dyDescent="0.75">
      <c r="A113" s="518"/>
      <c r="B113" s="596"/>
      <c r="C113" s="568"/>
      <c r="D113" s="569"/>
      <c r="E113" s="570"/>
      <c r="F113" s="571"/>
      <c r="G113" s="568"/>
      <c r="H113" s="571"/>
      <c r="I113" s="568"/>
      <c r="J113" s="597"/>
      <c r="K113" s="600"/>
    </row>
    <row r="114" spans="1:11" ht="20.25" customHeight="1" x14ac:dyDescent="0.75">
      <c r="A114" s="496">
        <v>2.7</v>
      </c>
      <c r="B114" s="522" t="s">
        <v>217</v>
      </c>
      <c r="C114" s="568"/>
      <c r="D114" s="569"/>
      <c r="E114" s="570"/>
      <c r="F114" s="571"/>
      <c r="G114" s="568"/>
      <c r="H114" s="571"/>
      <c r="I114" s="568"/>
      <c r="J114" s="597"/>
    </row>
    <row r="115" spans="1:11" ht="20.25" customHeight="1" x14ac:dyDescent="0.75">
      <c r="A115" s="496" t="s">
        <v>317</v>
      </c>
      <c r="B115" s="522" t="s">
        <v>318</v>
      </c>
      <c r="C115" s="568"/>
      <c r="D115" s="569"/>
      <c r="E115" s="570"/>
      <c r="F115" s="571"/>
      <c r="G115" s="568"/>
      <c r="H115" s="571"/>
      <c r="I115" s="568"/>
      <c r="J115" s="597"/>
    </row>
    <row r="116" spans="1:11" ht="20.25" customHeight="1" x14ac:dyDescent="0.75">
      <c r="A116" s="496"/>
      <c r="B116" s="584" t="s">
        <v>319</v>
      </c>
      <c r="C116" s="579">
        <v>1</v>
      </c>
      <c r="D116" s="601" t="s">
        <v>146</v>
      </c>
      <c r="E116" s="579"/>
      <c r="F116" s="578"/>
      <c r="G116" s="579"/>
      <c r="H116" s="578"/>
      <c r="I116" s="602">
        <f t="shared" ref="I116:I127" si="27">+F116+H116</f>
        <v>0</v>
      </c>
      <c r="J116" s="597"/>
    </row>
    <row r="117" spans="1:11" ht="20.25" customHeight="1" x14ac:dyDescent="0.75">
      <c r="A117" s="496"/>
      <c r="B117" s="584" t="s">
        <v>320</v>
      </c>
      <c r="C117" s="579">
        <v>1</v>
      </c>
      <c r="D117" s="601" t="s">
        <v>146</v>
      </c>
      <c r="E117" s="579"/>
      <c r="F117" s="578"/>
      <c r="G117" s="579"/>
      <c r="H117" s="578"/>
      <c r="I117" s="602">
        <f t="shared" si="27"/>
        <v>0</v>
      </c>
      <c r="J117" s="597"/>
    </row>
    <row r="118" spans="1:11" ht="20.25" customHeight="1" x14ac:dyDescent="0.75">
      <c r="A118" s="496"/>
      <c r="B118" s="584" t="s">
        <v>321</v>
      </c>
      <c r="C118" s="579">
        <v>1</v>
      </c>
      <c r="D118" s="601" t="s">
        <v>146</v>
      </c>
      <c r="E118" s="579"/>
      <c r="F118" s="578"/>
      <c r="G118" s="579"/>
      <c r="H118" s="578"/>
      <c r="I118" s="602">
        <f t="shared" si="27"/>
        <v>0</v>
      </c>
      <c r="J118" s="597"/>
    </row>
    <row r="119" spans="1:11" ht="20.25" customHeight="1" x14ac:dyDescent="0.75">
      <c r="A119" s="496"/>
      <c r="B119" s="584" t="s">
        <v>322</v>
      </c>
      <c r="C119" s="579">
        <v>1</v>
      </c>
      <c r="D119" s="601" t="s">
        <v>146</v>
      </c>
      <c r="E119" s="579"/>
      <c r="F119" s="578"/>
      <c r="G119" s="579"/>
      <c r="H119" s="578"/>
      <c r="I119" s="602">
        <f t="shared" si="27"/>
        <v>0</v>
      </c>
      <c r="J119" s="597"/>
    </row>
    <row r="120" spans="1:11" ht="20.25" customHeight="1" x14ac:dyDescent="0.75">
      <c r="A120" s="496"/>
      <c r="B120" s="584" t="s">
        <v>323</v>
      </c>
      <c r="C120" s="579">
        <v>1</v>
      </c>
      <c r="D120" s="601" t="s">
        <v>146</v>
      </c>
      <c r="E120" s="579"/>
      <c r="F120" s="578"/>
      <c r="G120" s="579"/>
      <c r="H120" s="578"/>
      <c r="I120" s="602">
        <f t="shared" si="27"/>
        <v>0</v>
      </c>
      <c r="J120" s="597"/>
    </row>
    <row r="121" spans="1:11" ht="20.25" customHeight="1" x14ac:dyDescent="0.75">
      <c r="A121" s="496"/>
      <c r="B121" s="584" t="s">
        <v>324</v>
      </c>
      <c r="C121" s="579">
        <v>1</v>
      </c>
      <c r="D121" s="601" t="s">
        <v>146</v>
      </c>
      <c r="E121" s="579"/>
      <c r="F121" s="578"/>
      <c r="G121" s="579"/>
      <c r="H121" s="578"/>
      <c r="I121" s="602">
        <f t="shared" si="27"/>
        <v>0</v>
      </c>
      <c r="J121" s="597"/>
    </row>
    <row r="122" spans="1:11" ht="20.25" customHeight="1" x14ac:dyDescent="0.75">
      <c r="A122" s="496"/>
      <c r="B122" s="584" t="s">
        <v>325</v>
      </c>
      <c r="C122" s="579">
        <v>1</v>
      </c>
      <c r="D122" s="601" t="s">
        <v>146</v>
      </c>
      <c r="E122" s="579"/>
      <c r="F122" s="578"/>
      <c r="G122" s="579"/>
      <c r="H122" s="578"/>
      <c r="I122" s="602">
        <f t="shared" si="27"/>
        <v>0</v>
      </c>
      <c r="J122" s="597"/>
    </row>
    <row r="123" spans="1:11" ht="20.25" customHeight="1" x14ac:dyDescent="0.75">
      <c r="A123" s="496"/>
      <c r="B123" s="603" t="s">
        <v>326</v>
      </c>
      <c r="C123" s="579">
        <v>1</v>
      </c>
      <c r="D123" s="601" t="s">
        <v>146</v>
      </c>
      <c r="E123" s="579"/>
      <c r="F123" s="578"/>
      <c r="G123" s="579"/>
      <c r="H123" s="578"/>
      <c r="I123" s="602">
        <f t="shared" si="27"/>
        <v>0</v>
      </c>
      <c r="J123" s="597"/>
    </row>
    <row r="124" spans="1:11" ht="20.25" customHeight="1" x14ac:dyDescent="0.75">
      <c r="A124" s="496"/>
      <c r="B124" s="584" t="s">
        <v>327</v>
      </c>
      <c r="C124" s="579">
        <v>1</v>
      </c>
      <c r="D124" s="580" t="s">
        <v>328</v>
      </c>
      <c r="E124" s="572"/>
      <c r="F124" s="578"/>
      <c r="G124" s="568"/>
      <c r="H124" s="578"/>
      <c r="I124" s="602">
        <f t="shared" si="27"/>
        <v>0</v>
      </c>
      <c r="J124" s="597"/>
    </row>
    <row r="125" spans="1:11" ht="20.25" customHeight="1" x14ac:dyDescent="0.75">
      <c r="A125" s="496"/>
      <c r="B125" s="584" t="s">
        <v>329</v>
      </c>
      <c r="C125" s="579">
        <v>1</v>
      </c>
      <c r="D125" s="580" t="s">
        <v>328</v>
      </c>
      <c r="E125" s="579"/>
      <c r="F125" s="578"/>
      <c r="G125" s="568"/>
      <c r="H125" s="578"/>
      <c r="I125" s="602">
        <f t="shared" si="27"/>
        <v>0</v>
      </c>
      <c r="J125" s="597"/>
    </row>
    <row r="126" spans="1:11" ht="20.25" customHeight="1" x14ac:dyDescent="0.75">
      <c r="A126" s="496"/>
      <c r="B126" s="584" t="s">
        <v>330</v>
      </c>
      <c r="C126" s="579">
        <v>1</v>
      </c>
      <c r="D126" s="580" t="s">
        <v>133</v>
      </c>
      <c r="E126" s="579"/>
      <c r="F126" s="578"/>
      <c r="G126" s="579"/>
      <c r="H126" s="578"/>
      <c r="I126" s="602">
        <f t="shared" si="27"/>
        <v>0</v>
      </c>
      <c r="J126" s="597"/>
    </row>
    <row r="127" spans="1:11" ht="20.25" customHeight="1" x14ac:dyDescent="0.75">
      <c r="A127" s="496"/>
      <c r="B127" s="584" t="s">
        <v>331</v>
      </c>
      <c r="C127" s="579">
        <v>1.8</v>
      </c>
      <c r="D127" s="601" t="s">
        <v>146</v>
      </c>
      <c r="E127" s="579"/>
      <c r="F127" s="578"/>
      <c r="G127" s="579"/>
      <c r="H127" s="578"/>
      <c r="I127" s="602">
        <f t="shared" si="27"/>
        <v>0</v>
      </c>
      <c r="J127" s="597"/>
    </row>
    <row r="128" spans="1:11" ht="20.25" customHeight="1" x14ac:dyDescent="0.75">
      <c r="A128" s="496"/>
      <c r="B128" s="584" t="s">
        <v>332</v>
      </c>
      <c r="C128" s="579">
        <v>1</v>
      </c>
      <c r="D128" s="580" t="s">
        <v>146</v>
      </c>
      <c r="E128" s="602"/>
      <c r="F128" s="578"/>
      <c r="G128" s="579"/>
      <c r="H128" s="578"/>
      <c r="I128" s="579">
        <f>H128+F128</f>
        <v>0</v>
      </c>
      <c r="J128" s="597"/>
    </row>
    <row r="129" spans="1:10" ht="20.25" customHeight="1" x14ac:dyDescent="0.75">
      <c r="A129" s="496"/>
      <c r="B129" s="584"/>
      <c r="C129" s="579"/>
      <c r="D129" s="601"/>
      <c r="E129" s="579"/>
      <c r="F129" s="578"/>
      <c r="G129" s="579"/>
      <c r="H129" s="578"/>
      <c r="I129" s="602"/>
      <c r="J129" s="597"/>
    </row>
    <row r="130" spans="1:10" ht="20.25" customHeight="1" x14ac:dyDescent="0.75">
      <c r="A130" s="496" t="s">
        <v>333</v>
      </c>
      <c r="B130" s="522" t="s">
        <v>334</v>
      </c>
      <c r="C130" s="568"/>
      <c r="D130" s="569"/>
      <c r="E130" s="570"/>
      <c r="F130" s="571"/>
      <c r="G130" s="568"/>
      <c r="H130" s="571"/>
      <c r="I130" s="568"/>
      <c r="J130" s="597"/>
    </row>
    <row r="131" spans="1:10" ht="20.25" customHeight="1" x14ac:dyDescent="0.75">
      <c r="A131" s="496"/>
      <c r="B131" s="584" t="s">
        <v>319</v>
      </c>
      <c r="C131" s="579">
        <v>1</v>
      </c>
      <c r="D131" s="601" t="s">
        <v>146</v>
      </c>
      <c r="E131" s="579"/>
      <c r="F131" s="578"/>
      <c r="G131" s="579"/>
      <c r="H131" s="578"/>
      <c r="I131" s="602">
        <f t="shared" ref="I131:I142" si="28">+F131+H131</f>
        <v>0</v>
      </c>
      <c r="J131" s="597"/>
    </row>
    <row r="132" spans="1:10" ht="20.25" customHeight="1" x14ac:dyDescent="0.75">
      <c r="A132" s="496"/>
      <c r="B132" s="584" t="s">
        <v>320</v>
      </c>
      <c r="C132" s="579">
        <v>1</v>
      </c>
      <c r="D132" s="601" t="s">
        <v>146</v>
      </c>
      <c r="E132" s="579"/>
      <c r="F132" s="578"/>
      <c r="G132" s="579"/>
      <c r="H132" s="578"/>
      <c r="I132" s="602">
        <f t="shared" si="28"/>
        <v>0</v>
      </c>
      <c r="J132" s="597"/>
    </row>
    <row r="133" spans="1:10" ht="20.25" customHeight="1" x14ac:dyDescent="0.75">
      <c r="A133" s="496"/>
      <c r="B133" s="584" t="s">
        <v>321</v>
      </c>
      <c r="C133" s="579">
        <v>1</v>
      </c>
      <c r="D133" s="601" t="s">
        <v>146</v>
      </c>
      <c r="E133" s="579"/>
      <c r="F133" s="578"/>
      <c r="G133" s="579"/>
      <c r="H133" s="578"/>
      <c r="I133" s="602">
        <f t="shared" si="28"/>
        <v>0</v>
      </c>
      <c r="J133" s="597"/>
    </row>
    <row r="134" spans="1:10" ht="20.25" customHeight="1" x14ac:dyDescent="0.75">
      <c r="A134" s="496"/>
      <c r="B134" s="584" t="s">
        <v>322</v>
      </c>
      <c r="C134" s="579">
        <v>1</v>
      </c>
      <c r="D134" s="601" t="s">
        <v>146</v>
      </c>
      <c r="E134" s="579"/>
      <c r="F134" s="578"/>
      <c r="G134" s="579"/>
      <c r="H134" s="578"/>
      <c r="I134" s="602">
        <f t="shared" si="28"/>
        <v>0</v>
      </c>
      <c r="J134" s="597"/>
    </row>
    <row r="135" spans="1:10" ht="20.25" customHeight="1" x14ac:dyDescent="0.75">
      <c r="A135" s="496"/>
      <c r="B135" s="584" t="s">
        <v>323</v>
      </c>
      <c r="C135" s="579">
        <v>1</v>
      </c>
      <c r="D135" s="601" t="s">
        <v>146</v>
      </c>
      <c r="E135" s="579"/>
      <c r="F135" s="578"/>
      <c r="G135" s="579"/>
      <c r="H135" s="578"/>
      <c r="I135" s="602">
        <f t="shared" si="28"/>
        <v>0</v>
      </c>
      <c r="J135" s="597"/>
    </row>
    <row r="136" spans="1:10" ht="20.25" customHeight="1" x14ac:dyDescent="0.75">
      <c r="A136" s="496"/>
      <c r="B136" s="584" t="s">
        <v>324</v>
      </c>
      <c r="C136" s="579">
        <v>1</v>
      </c>
      <c r="D136" s="601" t="s">
        <v>146</v>
      </c>
      <c r="E136" s="579"/>
      <c r="F136" s="578"/>
      <c r="G136" s="579"/>
      <c r="H136" s="578"/>
      <c r="I136" s="602">
        <f t="shared" si="28"/>
        <v>0</v>
      </c>
      <c r="J136" s="597"/>
    </row>
    <row r="137" spans="1:10" ht="20.25" customHeight="1" x14ac:dyDescent="0.75">
      <c r="A137" s="496"/>
      <c r="B137" s="584" t="s">
        <v>325</v>
      </c>
      <c r="C137" s="579">
        <v>1</v>
      </c>
      <c r="D137" s="601" t="s">
        <v>146</v>
      </c>
      <c r="E137" s="579"/>
      <c r="F137" s="578"/>
      <c r="G137" s="579"/>
      <c r="H137" s="578"/>
      <c r="I137" s="602">
        <f t="shared" si="28"/>
        <v>0</v>
      </c>
      <c r="J137" s="597"/>
    </row>
    <row r="138" spans="1:10" ht="20.25" customHeight="1" x14ac:dyDescent="0.75">
      <c r="A138" s="496"/>
      <c r="B138" s="603" t="s">
        <v>326</v>
      </c>
      <c r="C138" s="579">
        <v>1</v>
      </c>
      <c r="D138" s="601" t="s">
        <v>146</v>
      </c>
      <c r="E138" s="579"/>
      <c r="F138" s="578"/>
      <c r="G138" s="579"/>
      <c r="H138" s="578"/>
      <c r="I138" s="602">
        <f t="shared" si="28"/>
        <v>0</v>
      </c>
      <c r="J138" s="597"/>
    </row>
    <row r="139" spans="1:10" ht="20.25" customHeight="1" x14ac:dyDescent="0.75">
      <c r="A139" s="496"/>
      <c r="B139" s="584" t="s">
        <v>327</v>
      </c>
      <c r="C139" s="579">
        <v>1</v>
      </c>
      <c r="D139" s="580" t="s">
        <v>328</v>
      </c>
      <c r="E139" s="572"/>
      <c r="F139" s="578"/>
      <c r="G139" s="568"/>
      <c r="H139" s="578"/>
      <c r="I139" s="602">
        <f t="shared" si="28"/>
        <v>0</v>
      </c>
      <c r="J139" s="597"/>
    </row>
    <row r="140" spans="1:10" ht="20.25" customHeight="1" x14ac:dyDescent="0.75">
      <c r="A140" s="496"/>
      <c r="B140" s="584" t="s">
        <v>329</v>
      </c>
      <c r="C140" s="579">
        <v>1</v>
      </c>
      <c r="D140" s="580" t="s">
        <v>328</v>
      </c>
      <c r="E140" s="579"/>
      <c r="F140" s="578"/>
      <c r="G140" s="568"/>
      <c r="H140" s="578"/>
      <c r="I140" s="602">
        <f t="shared" si="28"/>
        <v>0</v>
      </c>
      <c r="J140" s="597"/>
    </row>
    <row r="141" spans="1:10" ht="20.25" customHeight="1" x14ac:dyDescent="0.75">
      <c r="A141" s="496"/>
      <c r="B141" s="584" t="s">
        <v>330</v>
      </c>
      <c r="C141" s="579">
        <v>1</v>
      </c>
      <c r="D141" s="580" t="s">
        <v>133</v>
      </c>
      <c r="E141" s="579"/>
      <c r="F141" s="578"/>
      <c r="G141" s="579"/>
      <c r="H141" s="578"/>
      <c r="I141" s="602">
        <f t="shared" si="28"/>
        <v>0</v>
      </c>
      <c r="J141" s="597"/>
    </row>
    <row r="142" spans="1:10" ht="20.25" customHeight="1" x14ac:dyDescent="0.75">
      <c r="A142" s="496"/>
      <c r="B142" s="584" t="s">
        <v>335</v>
      </c>
      <c r="C142" s="579">
        <v>1</v>
      </c>
      <c r="D142" s="601" t="s">
        <v>146</v>
      </c>
      <c r="E142" s="579"/>
      <c r="F142" s="578"/>
      <c r="G142" s="579"/>
      <c r="H142" s="578"/>
      <c r="I142" s="602">
        <f t="shared" si="28"/>
        <v>0</v>
      </c>
      <c r="J142" s="597"/>
    </row>
    <row r="143" spans="1:10" ht="20.25" customHeight="1" x14ac:dyDescent="0.75">
      <c r="A143" s="496"/>
      <c r="B143" s="584"/>
      <c r="C143" s="579"/>
      <c r="D143" s="601"/>
      <c r="E143" s="579"/>
      <c r="F143" s="578"/>
      <c r="G143" s="579"/>
      <c r="H143" s="578"/>
      <c r="I143" s="602"/>
      <c r="J143" s="597"/>
    </row>
    <row r="144" spans="1:10" ht="20.25" customHeight="1" x14ac:dyDescent="0.75">
      <c r="A144" s="496" t="s">
        <v>336</v>
      </c>
      <c r="B144" s="522" t="s">
        <v>337</v>
      </c>
      <c r="C144" s="568"/>
      <c r="D144" s="569"/>
      <c r="E144" s="570"/>
      <c r="F144" s="571"/>
      <c r="G144" s="568"/>
      <c r="H144" s="571"/>
      <c r="I144" s="568"/>
      <c r="J144" s="597"/>
    </row>
    <row r="145" spans="1:26" ht="20.25" customHeight="1" x14ac:dyDescent="0.75">
      <c r="A145" s="496"/>
      <c r="B145" s="584" t="s">
        <v>319</v>
      </c>
      <c r="C145" s="579">
        <v>1</v>
      </c>
      <c r="D145" s="601" t="s">
        <v>146</v>
      </c>
      <c r="E145" s="579"/>
      <c r="F145" s="578"/>
      <c r="G145" s="579"/>
      <c r="H145" s="578"/>
      <c r="I145" s="602">
        <f t="shared" ref="I145:I156" si="29">+F145+H145</f>
        <v>0</v>
      </c>
      <c r="J145" s="597"/>
    </row>
    <row r="146" spans="1:26" ht="20.25" customHeight="1" x14ac:dyDescent="0.75">
      <c r="A146" s="496"/>
      <c r="B146" s="584" t="s">
        <v>338</v>
      </c>
      <c r="C146" s="579">
        <v>1</v>
      </c>
      <c r="D146" s="601" t="s">
        <v>146</v>
      </c>
      <c r="E146" s="579"/>
      <c r="F146" s="578"/>
      <c r="G146" s="579"/>
      <c r="H146" s="578"/>
      <c r="I146" s="602">
        <f t="shared" si="29"/>
        <v>0</v>
      </c>
      <c r="J146" s="597"/>
    </row>
    <row r="147" spans="1:26" ht="20.25" customHeight="1" x14ac:dyDescent="0.75">
      <c r="A147" s="496"/>
      <c r="B147" s="584" t="s">
        <v>321</v>
      </c>
      <c r="C147" s="579">
        <v>1</v>
      </c>
      <c r="D147" s="601" t="s">
        <v>146</v>
      </c>
      <c r="E147" s="579"/>
      <c r="F147" s="578"/>
      <c r="G147" s="579"/>
      <c r="H147" s="578"/>
      <c r="I147" s="602">
        <f t="shared" si="29"/>
        <v>0</v>
      </c>
      <c r="J147" s="597"/>
    </row>
    <row r="148" spans="1:26" ht="20.25" customHeight="1" x14ac:dyDescent="0.75">
      <c r="A148" s="496"/>
      <c r="B148" s="584" t="s">
        <v>322</v>
      </c>
      <c r="C148" s="579">
        <v>1</v>
      </c>
      <c r="D148" s="601" t="s">
        <v>146</v>
      </c>
      <c r="E148" s="579"/>
      <c r="F148" s="578"/>
      <c r="G148" s="579"/>
      <c r="H148" s="578"/>
      <c r="I148" s="602">
        <f t="shared" si="29"/>
        <v>0</v>
      </c>
      <c r="J148" s="597"/>
    </row>
    <row r="149" spans="1:26" ht="20.25" customHeight="1" x14ac:dyDescent="0.75">
      <c r="A149" s="496"/>
      <c r="B149" s="584" t="s">
        <v>323</v>
      </c>
      <c r="C149" s="579">
        <v>1</v>
      </c>
      <c r="D149" s="601" t="s">
        <v>146</v>
      </c>
      <c r="E149" s="579"/>
      <c r="F149" s="578"/>
      <c r="G149" s="579"/>
      <c r="H149" s="578"/>
      <c r="I149" s="602">
        <f t="shared" si="29"/>
        <v>0</v>
      </c>
      <c r="J149" s="597"/>
    </row>
    <row r="150" spans="1:26" ht="20.25" customHeight="1" x14ac:dyDescent="0.75">
      <c r="A150" s="496"/>
      <c r="B150" s="584" t="s">
        <v>325</v>
      </c>
      <c r="C150" s="579">
        <v>1</v>
      </c>
      <c r="D150" s="601" t="s">
        <v>146</v>
      </c>
      <c r="E150" s="579"/>
      <c r="F150" s="578"/>
      <c r="G150" s="579"/>
      <c r="H150" s="578"/>
      <c r="I150" s="602">
        <f t="shared" si="29"/>
        <v>0</v>
      </c>
      <c r="J150" s="597"/>
    </row>
    <row r="151" spans="1:26" ht="20.25" customHeight="1" x14ac:dyDescent="0.75">
      <c r="A151" s="496"/>
      <c r="B151" s="584" t="s">
        <v>339</v>
      </c>
      <c r="C151" s="579">
        <v>1</v>
      </c>
      <c r="D151" s="601" t="s">
        <v>146</v>
      </c>
      <c r="E151" s="579"/>
      <c r="F151" s="578"/>
      <c r="G151" s="579"/>
      <c r="H151" s="578"/>
      <c r="I151" s="602">
        <f t="shared" si="29"/>
        <v>0</v>
      </c>
      <c r="J151" s="597"/>
    </row>
    <row r="152" spans="1:26" ht="20.25" customHeight="1" x14ac:dyDescent="0.75">
      <c r="A152" s="496"/>
      <c r="B152" s="603" t="s">
        <v>326</v>
      </c>
      <c r="C152" s="579">
        <v>1</v>
      </c>
      <c r="D152" s="601" t="s">
        <v>146</v>
      </c>
      <c r="E152" s="579"/>
      <c r="F152" s="578"/>
      <c r="G152" s="579"/>
      <c r="H152" s="578"/>
      <c r="I152" s="602">
        <f t="shared" si="29"/>
        <v>0</v>
      </c>
      <c r="J152" s="597"/>
    </row>
    <row r="153" spans="1:26" ht="20.25" customHeight="1" x14ac:dyDescent="0.75">
      <c r="A153" s="496"/>
      <c r="B153" s="584" t="s">
        <v>327</v>
      </c>
      <c r="C153" s="579">
        <v>1</v>
      </c>
      <c r="D153" s="580" t="s">
        <v>328</v>
      </c>
      <c r="E153" s="572"/>
      <c r="F153" s="578"/>
      <c r="G153" s="568"/>
      <c r="H153" s="578"/>
      <c r="I153" s="602">
        <f t="shared" si="29"/>
        <v>0</v>
      </c>
      <c r="J153" s="597"/>
    </row>
    <row r="154" spans="1:26" ht="20.25" customHeight="1" x14ac:dyDescent="0.75">
      <c r="A154" s="496"/>
      <c r="B154" s="584" t="s">
        <v>329</v>
      </c>
      <c r="C154" s="579">
        <v>1</v>
      </c>
      <c r="D154" s="580" t="s">
        <v>328</v>
      </c>
      <c r="E154" s="579"/>
      <c r="F154" s="578"/>
      <c r="G154" s="568"/>
      <c r="H154" s="578"/>
      <c r="I154" s="602">
        <f t="shared" si="29"/>
        <v>0</v>
      </c>
      <c r="J154" s="597"/>
    </row>
    <row r="155" spans="1:26" ht="20.25" customHeight="1" x14ac:dyDescent="0.75">
      <c r="A155" s="496"/>
      <c r="B155" s="584" t="s">
        <v>330</v>
      </c>
      <c r="C155" s="579">
        <v>1.5</v>
      </c>
      <c r="D155" s="580" t="s">
        <v>133</v>
      </c>
      <c r="E155" s="579"/>
      <c r="F155" s="578"/>
      <c r="G155" s="579"/>
      <c r="H155" s="578"/>
      <c r="I155" s="602">
        <f t="shared" si="29"/>
        <v>0</v>
      </c>
      <c r="J155" s="597"/>
    </row>
    <row r="156" spans="1:26" ht="20.25" customHeight="1" x14ac:dyDescent="0.75">
      <c r="A156" s="496"/>
      <c r="B156" s="584" t="s">
        <v>340</v>
      </c>
      <c r="C156" s="579">
        <v>1</v>
      </c>
      <c r="D156" s="601" t="s">
        <v>146</v>
      </c>
      <c r="E156" s="579"/>
      <c r="F156" s="578"/>
      <c r="G156" s="579"/>
      <c r="H156" s="578"/>
      <c r="I156" s="602">
        <f t="shared" si="29"/>
        <v>0</v>
      </c>
      <c r="J156" s="597"/>
    </row>
    <row r="157" spans="1:26" ht="19.5" customHeight="1" x14ac:dyDescent="0.75">
      <c r="A157" s="496"/>
      <c r="B157" s="584"/>
      <c r="C157" s="579"/>
      <c r="D157" s="601"/>
      <c r="E157" s="579"/>
      <c r="F157" s="578"/>
      <c r="G157" s="579"/>
      <c r="H157" s="578"/>
      <c r="I157" s="602"/>
      <c r="J157" s="597"/>
      <c r="L157" s="604"/>
      <c r="M157" s="604"/>
      <c r="N157" s="604"/>
      <c r="O157" s="604"/>
      <c r="P157" s="604"/>
      <c r="Q157" s="604"/>
      <c r="R157" s="604"/>
      <c r="S157" s="604"/>
      <c r="T157" s="604"/>
      <c r="U157" s="604"/>
      <c r="V157" s="604"/>
      <c r="W157" s="604"/>
      <c r="X157" s="604"/>
      <c r="Y157" s="604"/>
      <c r="Z157" s="604"/>
    </row>
    <row r="158" spans="1:26" ht="20.25" customHeight="1" x14ac:dyDescent="0.75">
      <c r="A158" s="518"/>
      <c r="B158" s="596" t="s">
        <v>341</v>
      </c>
      <c r="C158" s="568"/>
      <c r="D158" s="569"/>
      <c r="E158" s="570"/>
      <c r="F158" s="571"/>
      <c r="G158" s="568"/>
      <c r="H158" s="571"/>
      <c r="I158" s="568">
        <f t="shared" ref="H158:I158" si="30">SUM(I116:I157)</f>
        <v>0</v>
      </c>
      <c r="J158" s="597"/>
      <c r="K158" s="505">
        <f>F158+H158</f>
        <v>0</v>
      </c>
    </row>
    <row r="159" spans="1:26" ht="20.25" customHeight="1" thickBot="1" x14ac:dyDescent="0.8">
      <c r="A159" s="496">
        <v>2.8</v>
      </c>
      <c r="B159" s="522" t="s">
        <v>218</v>
      </c>
      <c r="C159" s="579"/>
      <c r="D159" s="569"/>
      <c r="E159" s="570"/>
      <c r="F159" s="605"/>
      <c r="G159" s="606"/>
      <c r="H159" s="571"/>
      <c r="I159" s="568"/>
      <c r="J159" s="597"/>
    </row>
    <row r="160" spans="1:26" ht="20.25" customHeight="1" thickBot="1" x14ac:dyDescent="0.8">
      <c r="A160" s="496" t="s">
        <v>342</v>
      </c>
      <c r="B160" s="607" t="s">
        <v>343</v>
      </c>
      <c r="C160" s="579">
        <v>243</v>
      </c>
      <c r="D160" s="580" t="s">
        <v>133</v>
      </c>
      <c r="E160" s="572"/>
      <c r="F160" s="576"/>
      <c r="G160" s="608"/>
      <c r="H160" s="578"/>
      <c r="I160" s="579">
        <f t="shared" ref="I160:I163" si="31">H160+F160</f>
        <v>0</v>
      </c>
      <c r="J160" s="597"/>
    </row>
    <row r="161" spans="1:10" ht="20.25" customHeight="1" thickBot="1" x14ac:dyDescent="0.8">
      <c r="A161" s="496" t="s">
        <v>344</v>
      </c>
      <c r="B161" s="607" t="s">
        <v>345</v>
      </c>
      <c r="C161" s="579">
        <v>209</v>
      </c>
      <c r="D161" s="580" t="s">
        <v>133</v>
      </c>
      <c r="E161" s="572"/>
      <c r="F161" s="576"/>
      <c r="G161" s="608"/>
      <c r="H161" s="578"/>
      <c r="I161" s="579">
        <f t="shared" si="31"/>
        <v>0</v>
      </c>
      <c r="J161" s="597"/>
    </row>
    <row r="162" spans="1:10" ht="20.25" customHeight="1" thickBot="1" x14ac:dyDescent="0.8">
      <c r="A162" s="496" t="s">
        <v>346</v>
      </c>
      <c r="B162" s="607" t="s">
        <v>347</v>
      </c>
      <c r="C162" s="579">
        <v>19</v>
      </c>
      <c r="D162" s="580" t="s">
        <v>133</v>
      </c>
      <c r="E162" s="572"/>
      <c r="F162" s="576"/>
      <c r="G162" s="608"/>
      <c r="H162" s="578"/>
      <c r="I162" s="579">
        <f t="shared" si="31"/>
        <v>0</v>
      </c>
      <c r="J162" s="597"/>
    </row>
    <row r="163" spans="1:10" ht="20.25" customHeight="1" x14ac:dyDescent="0.75">
      <c r="A163" s="496" t="s">
        <v>348</v>
      </c>
      <c r="B163" s="607" t="s">
        <v>349</v>
      </c>
      <c r="C163" s="579">
        <v>116</v>
      </c>
      <c r="D163" s="580" t="s">
        <v>133</v>
      </c>
      <c r="E163" s="572"/>
      <c r="F163" s="576"/>
      <c r="G163" s="608"/>
      <c r="H163" s="578"/>
      <c r="I163" s="579">
        <f t="shared" si="31"/>
        <v>0</v>
      </c>
      <c r="J163" s="597"/>
    </row>
    <row r="164" spans="1:10" ht="20.25" customHeight="1" x14ac:dyDescent="0.75">
      <c r="A164" s="496"/>
      <c r="B164" s="607"/>
      <c r="C164" s="579"/>
      <c r="D164" s="580"/>
      <c r="E164" s="572"/>
      <c r="F164" s="578"/>
      <c r="G164" s="576"/>
      <c r="H164" s="578"/>
      <c r="I164" s="579"/>
      <c r="J164" s="597"/>
    </row>
    <row r="165" spans="1:10" ht="20.25" customHeight="1" x14ac:dyDescent="0.75">
      <c r="A165" s="518"/>
      <c r="B165" s="596" t="s">
        <v>350</v>
      </c>
      <c r="C165" s="568"/>
      <c r="D165" s="569"/>
      <c r="E165" s="570"/>
      <c r="F165" s="571"/>
      <c r="G165" s="568"/>
      <c r="H165" s="571"/>
      <c r="I165" s="568">
        <f t="shared" ref="H165:I165" si="32">SUM(I160:I164)</f>
        <v>0</v>
      </c>
      <c r="J165" s="597"/>
    </row>
    <row r="166" spans="1:10" ht="20.25" customHeight="1" x14ac:dyDescent="0.75">
      <c r="A166" s="518">
        <v>2.9</v>
      </c>
      <c r="B166" s="584" t="s">
        <v>351</v>
      </c>
      <c r="C166" s="568"/>
      <c r="D166" s="569"/>
      <c r="E166" s="570"/>
      <c r="F166" s="571"/>
      <c r="G166" s="568"/>
      <c r="H166" s="571"/>
      <c r="I166" s="568"/>
      <c r="J166" s="597"/>
    </row>
    <row r="167" spans="1:10" ht="20.25" customHeight="1" x14ac:dyDescent="0.75">
      <c r="A167" s="518"/>
      <c r="B167" s="584" t="s">
        <v>352</v>
      </c>
      <c r="C167" s="579"/>
      <c r="D167" s="609"/>
      <c r="E167" s="503"/>
      <c r="F167" s="524"/>
      <c r="G167" s="503"/>
      <c r="H167" s="610"/>
      <c r="I167" s="611"/>
      <c r="J167" s="597" t="s">
        <v>353</v>
      </c>
    </row>
    <row r="168" spans="1:10" ht="20.25" customHeight="1" x14ac:dyDescent="0.75">
      <c r="A168" s="518"/>
      <c r="B168" s="584" t="s">
        <v>354</v>
      </c>
      <c r="C168" s="579">
        <v>2.4500000000000002</v>
      </c>
      <c r="D168" s="609" t="s">
        <v>148</v>
      </c>
      <c r="E168" s="503"/>
      <c r="F168" s="524"/>
      <c r="G168" s="503"/>
      <c r="H168" s="610"/>
      <c r="I168" s="611">
        <f t="shared" ref="I168:I169" si="33">+F168+H168</f>
        <v>0</v>
      </c>
      <c r="J168" s="597" t="s">
        <v>355</v>
      </c>
    </row>
    <row r="169" spans="1:10" ht="20.25" customHeight="1" x14ac:dyDescent="0.75">
      <c r="A169" s="518"/>
      <c r="B169" s="584" t="s">
        <v>356</v>
      </c>
      <c r="C169" s="579">
        <v>2.4500000000000002</v>
      </c>
      <c r="D169" s="609" t="s">
        <v>133</v>
      </c>
      <c r="E169" s="503"/>
      <c r="F169" s="524"/>
      <c r="G169" s="503"/>
      <c r="H169" s="610"/>
      <c r="I169" s="611">
        <f t="shared" si="33"/>
        <v>0</v>
      </c>
      <c r="J169" s="597"/>
    </row>
    <row r="170" spans="1:10" ht="20.25" customHeight="1" x14ac:dyDescent="0.75">
      <c r="A170" s="518"/>
      <c r="B170" s="584" t="s">
        <v>357</v>
      </c>
      <c r="C170" s="568"/>
      <c r="D170" s="569"/>
      <c r="E170" s="570"/>
      <c r="F170" s="571"/>
      <c r="G170" s="568"/>
      <c r="H170" s="571"/>
      <c r="I170" s="568"/>
      <c r="J170" s="597"/>
    </row>
    <row r="171" spans="1:10" ht="20.25" customHeight="1" x14ac:dyDescent="0.75">
      <c r="A171" s="496"/>
      <c r="B171" s="584" t="s">
        <v>358</v>
      </c>
      <c r="C171" s="579">
        <v>1.95</v>
      </c>
      <c r="D171" s="609" t="s">
        <v>148</v>
      </c>
      <c r="E171" s="503"/>
      <c r="F171" s="524"/>
      <c r="G171" s="503"/>
      <c r="H171" s="610"/>
      <c r="I171" s="611">
        <f>+F171+H171</f>
        <v>0</v>
      </c>
      <c r="J171" s="597"/>
    </row>
    <row r="172" spans="1:10" ht="20.25" customHeight="1" x14ac:dyDescent="0.75">
      <c r="A172" s="496"/>
      <c r="B172" s="584" t="s">
        <v>359</v>
      </c>
      <c r="C172" s="579"/>
      <c r="D172" s="609"/>
      <c r="E172" s="503"/>
      <c r="F172" s="524"/>
      <c r="G172" s="503"/>
      <c r="H172" s="610"/>
      <c r="I172" s="611"/>
      <c r="J172" s="597"/>
    </row>
    <row r="173" spans="1:10" ht="20.25" customHeight="1" x14ac:dyDescent="0.75">
      <c r="A173" s="496"/>
      <c r="B173" s="584" t="s">
        <v>360</v>
      </c>
      <c r="C173" s="579">
        <v>1</v>
      </c>
      <c r="D173" s="609" t="s">
        <v>146</v>
      </c>
      <c r="E173" s="503"/>
      <c r="F173" s="524"/>
      <c r="G173" s="503"/>
      <c r="H173" s="610"/>
      <c r="I173" s="611">
        <f t="shared" ref="I173:I175" si="34">+F173+H173</f>
        <v>0</v>
      </c>
      <c r="J173" s="597"/>
    </row>
    <row r="174" spans="1:10" ht="20.25" customHeight="1" x14ac:dyDescent="0.75">
      <c r="A174" s="496"/>
      <c r="B174" s="584" t="s">
        <v>361</v>
      </c>
      <c r="C174" s="579">
        <v>1</v>
      </c>
      <c r="D174" s="609" t="s">
        <v>146</v>
      </c>
      <c r="E174" s="503"/>
      <c r="F174" s="524"/>
      <c r="G174" s="503"/>
      <c r="H174" s="610"/>
      <c r="I174" s="611">
        <f t="shared" si="34"/>
        <v>0</v>
      </c>
      <c r="J174" s="597"/>
    </row>
    <row r="175" spans="1:10" ht="20.25" customHeight="1" x14ac:dyDescent="0.75">
      <c r="A175" s="496"/>
      <c r="B175" s="584" t="s">
        <v>362</v>
      </c>
      <c r="C175" s="579">
        <v>1.95</v>
      </c>
      <c r="D175" s="609" t="s">
        <v>133</v>
      </c>
      <c r="E175" s="503"/>
      <c r="F175" s="524"/>
      <c r="G175" s="503"/>
      <c r="H175" s="610"/>
      <c r="I175" s="611">
        <f t="shared" si="34"/>
        <v>0</v>
      </c>
      <c r="J175" s="597"/>
    </row>
    <row r="176" spans="1:10" ht="20.25" customHeight="1" x14ac:dyDescent="0.75">
      <c r="A176" s="518"/>
      <c r="B176" s="497"/>
      <c r="C176" s="503"/>
      <c r="D176" s="609"/>
      <c r="E176" s="503"/>
      <c r="F176" s="501"/>
      <c r="G176" s="503"/>
      <c r="H176" s="501"/>
      <c r="I176" s="592"/>
      <c r="J176" s="526"/>
    </row>
    <row r="177" spans="1:26" ht="20.25" customHeight="1" x14ac:dyDescent="0.75">
      <c r="A177" s="518"/>
      <c r="B177" s="515" t="s">
        <v>363</v>
      </c>
      <c r="C177" s="562"/>
      <c r="D177" s="563"/>
      <c r="E177" s="564"/>
      <c r="F177" s="566"/>
      <c r="G177" s="562"/>
      <c r="H177" s="566"/>
      <c r="I177" s="562">
        <f>SUM(I167:I176)</f>
        <v>0</v>
      </c>
      <c r="J177" s="526"/>
      <c r="K177" s="505">
        <f>F177+H177</f>
        <v>0</v>
      </c>
    </row>
    <row r="178" spans="1:26" ht="20.25" customHeight="1" x14ac:dyDescent="0.75">
      <c r="A178" s="612">
        <v>2.1</v>
      </c>
      <c r="B178" s="497" t="s">
        <v>364</v>
      </c>
      <c r="C178" s="562"/>
      <c r="D178" s="563"/>
      <c r="E178" s="564"/>
      <c r="F178" s="566"/>
      <c r="G178" s="562"/>
      <c r="H178" s="566"/>
      <c r="I178" s="562"/>
      <c r="J178" s="526"/>
    </row>
    <row r="179" spans="1:26" ht="20.25" customHeight="1" x14ac:dyDescent="0.75">
      <c r="A179" s="496" t="s">
        <v>365</v>
      </c>
      <c r="B179" s="497" t="s">
        <v>366</v>
      </c>
      <c r="C179" s="498">
        <v>3</v>
      </c>
      <c r="D179" s="510" t="s">
        <v>148</v>
      </c>
      <c r="E179" s="504"/>
      <c r="F179" s="501"/>
      <c r="G179" s="503"/>
      <c r="H179" s="501"/>
      <c r="I179" s="503">
        <f t="shared" ref="I179:I182" si="35">H179+F179</f>
        <v>0</v>
      </c>
      <c r="J179" s="526"/>
    </row>
    <row r="180" spans="1:26" ht="20.25" customHeight="1" x14ac:dyDescent="0.75">
      <c r="A180" s="496" t="s">
        <v>367</v>
      </c>
      <c r="B180" s="497" t="s">
        <v>368</v>
      </c>
      <c r="C180" s="498">
        <v>19</v>
      </c>
      <c r="D180" s="510" t="s">
        <v>148</v>
      </c>
      <c r="E180" s="504"/>
      <c r="F180" s="501"/>
      <c r="G180" s="503"/>
      <c r="H180" s="501"/>
      <c r="I180" s="503">
        <f t="shared" si="35"/>
        <v>0</v>
      </c>
      <c r="J180" s="526"/>
    </row>
    <row r="181" spans="1:26" ht="20.25" customHeight="1" x14ac:dyDescent="0.75">
      <c r="A181" s="496" t="s">
        <v>369</v>
      </c>
      <c r="B181" s="497" t="s">
        <v>370</v>
      </c>
      <c r="C181" s="498">
        <v>6</v>
      </c>
      <c r="D181" s="510" t="s">
        <v>148</v>
      </c>
      <c r="E181" s="504"/>
      <c r="F181" s="501"/>
      <c r="G181" s="503"/>
      <c r="H181" s="501"/>
      <c r="I181" s="503">
        <f t="shared" si="35"/>
        <v>0</v>
      </c>
      <c r="J181" s="526"/>
    </row>
    <row r="182" spans="1:26" ht="20.25" customHeight="1" x14ac:dyDescent="0.75">
      <c r="A182" s="496" t="s">
        <v>374</v>
      </c>
      <c r="B182" s="497" t="s">
        <v>375</v>
      </c>
      <c r="C182" s="498">
        <v>81</v>
      </c>
      <c r="D182" s="510" t="s">
        <v>133</v>
      </c>
      <c r="E182" s="504"/>
      <c r="F182" s="501"/>
      <c r="G182" s="503"/>
      <c r="H182" s="501"/>
      <c r="I182" s="503">
        <f t="shared" si="35"/>
        <v>0</v>
      </c>
      <c r="J182" s="526"/>
    </row>
    <row r="183" spans="1:26" ht="20.25" customHeight="1" x14ac:dyDescent="0.75">
      <c r="A183" s="496"/>
      <c r="B183" s="556"/>
      <c r="C183" s="613"/>
      <c r="D183" s="580"/>
      <c r="E183" s="572"/>
      <c r="F183" s="578"/>
      <c r="G183" s="579"/>
      <c r="H183" s="578"/>
      <c r="I183" s="579"/>
      <c r="J183" s="614"/>
    </row>
    <row r="184" spans="1:26" ht="20.25" customHeight="1" x14ac:dyDescent="0.75">
      <c r="A184" s="615"/>
      <c r="B184" s="616" t="s">
        <v>376</v>
      </c>
      <c r="C184" s="617"/>
      <c r="D184" s="618"/>
      <c r="E184" s="619"/>
      <c r="F184" s="620">
        <f>SUM(F179:F183)</f>
        <v>0</v>
      </c>
      <c r="G184" s="617"/>
      <c r="H184" s="620">
        <f t="shared" ref="H184:I184" si="36">SUM(H179:H183)</f>
        <v>0</v>
      </c>
      <c r="I184" s="617">
        <f t="shared" si="36"/>
        <v>0</v>
      </c>
      <c r="J184" s="621"/>
    </row>
    <row r="185" spans="1:26" ht="20.25" customHeight="1" x14ac:dyDescent="0.75">
      <c r="A185" s="604"/>
      <c r="C185" s="540"/>
      <c r="E185" s="540"/>
      <c r="G185" s="540"/>
      <c r="J185" s="622"/>
    </row>
    <row r="186" spans="1:26" ht="20.25" customHeight="1" x14ac:dyDescent="0.75">
      <c r="A186" s="604"/>
      <c r="C186" s="540"/>
      <c r="E186" s="540"/>
      <c r="G186" s="540"/>
      <c r="J186" s="622"/>
    </row>
    <row r="187" spans="1:26" ht="19.5" customHeight="1" x14ac:dyDescent="0.75">
      <c r="A187" s="604"/>
      <c r="B187" s="595"/>
      <c r="C187" s="540"/>
      <c r="E187" s="540"/>
      <c r="F187" s="540"/>
      <c r="G187" s="540"/>
      <c r="H187" s="540"/>
      <c r="I187" s="540"/>
      <c r="J187" s="622"/>
    </row>
    <row r="188" spans="1:26" ht="19.5" customHeight="1" x14ac:dyDescent="0.75">
      <c r="A188" s="604"/>
      <c r="B188" s="595"/>
      <c r="C188" s="540"/>
      <c r="E188" s="540"/>
      <c r="F188" s="540"/>
      <c r="G188" s="540"/>
      <c r="H188" s="540"/>
      <c r="I188" s="540"/>
      <c r="J188" s="622"/>
      <c r="L188" s="622"/>
      <c r="M188" s="622"/>
      <c r="N188" s="622"/>
      <c r="O188" s="622"/>
      <c r="P188" s="622"/>
      <c r="Q188" s="622"/>
      <c r="R188" s="622"/>
      <c r="S188" s="622"/>
      <c r="T188" s="622"/>
      <c r="U188" s="622"/>
      <c r="V188" s="622"/>
      <c r="W188" s="622"/>
      <c r="X188" s="622"/>
      <c r="Y188" s="622"/>
      <c r="Z188" s="622"/>
    </row>
    <row r="189" spans="1:26" ht="20.25" customHeight="1" x14ac:dyDescent="0.75">
      <c r="A189" s="604"/>
      <c r="B189" s="622"/>
      <c r="C189" s="623"/>
      <c r="E189" s="540"/>
      <c r="F189" s="540"/>
      <c r="G189" s="623"/>
      <c r="H189" s="540"/>
      <c r="I189" s="540"/>
      <c r="J189" s="622"/>
      <c r="L189" s="622"/>
      <c r="M189" s="622"/>
      <c r="N189" s="622"/>
      <c r="O189" s="622"/>
      <c r="P189" s="622"/>
      <c r="Q189" s="622"/>
      <c r="R189" s="622"/>
      <c r="S189" s="622"/>
      <c r="T189" s="622"/>
      <c r="U189" s="622"/>
      <c r="V189" s="622"/>
      <c r="W189" s="622"/>
      <c r="X189" s="622"/>
      <c r="Y189" s="622"/>
      <c r="Z189" s="622"/>
    </row>
    <row r="190" spans="1:26" ht="20.25" customHeight="1" x14ac:dyDescent="0.75">
      <c r="A190" s="604"/>
      <c r="C190" s="540"/>
      <c r="E190" s="540"/>
      <c r="F190" s="540"/>
      <c r="G190" s="540"/>
      <c r="H190" s="540"/>
      <c r="I190" s="540"/>
      <c r="J190" s="622"/>
      <c r="L190" s="622"/>
      <c r="M190" s="622"/>
      <c r="N190" s="622"/>
      <c r="O190" s="622"/>
      <c r="P190" s="622"/>
      <c r="Q190" s="622"/>
      <c r="R190" s="622"/>
      <c r="S190" s="622"/>
      <c r="T190" s="622"/>
      <c r="U190" s="622"/>
      <c r="V190" s="622"/>
      <c r="W190" s="622"/>
      <c r="X190" s="622"/>
      <c r="Y190" s="622"/>
      <c r="Z190" s="622"/>
    </row>
    <row r="191" spans="1:26" ht="20.25" customHeight="1" x14ac:dyDescent="0.75">
      <c r="A191" s="604"/>
      <c r="C191" s="540"/>
      <c r="E191" s="540"/>
      <c r="F191" s="540"/>
      <c r="G191" s="540"/>
      <c r="H191" s="540"/>
      <c r="I191" s="540"/>
      <c r="J191" s="622"/>
      <c r="L191" s="622"/>
      <c r="M191" s="622"/>
      <c r="N191" s="622"/>
      <c r="O191" s="622"/>
      <c r="P191" s="622"/>
      <c r="Q191" s="622"/>
      <c r="R191" s="622"/>
      <c r="S191" s="622"/>
      <c r="T191" s="622"/>
      <c r="U191" s="622"/>
      <c r="V191" s="622"/>
      <c r="W191" s="622"/>
      <c r="X191" s="622"/>
      <c r="Y191" s="622"/>
      <c r="Z191" s="622"/>
    </row>
    <row r="192" spans="1:26" ht="20.25" customHeight="1" x14ac:dyDescent="0.75">
      <c r="A192" s="604"/>
      <c r="B192" s="622"/>
      <c r="C192" s="623"/>
      <c r="E192" s="540"/>
      <c r="F192" s="540"/>
      <c r="G192" s="623"/>
      <c r="H192" s="540"/>
      <c r="I192" s="540"/>
      <c r="J192" s="622"/>
      <c r="L192" s="622"/>
      <c r="M192" s="622"/>
      <c r="N192" s="622"/>
      <c r="O192" s="622"/>
      <c r="P192" s="622"/>
      <c r="Q192" s="622"/>
      <c r="R192" s="622"/>
      <c r="S192" s="622"/>
      <c r="T192" s="622"/>
      <c r="U192" s="622"/>
      <c r="V192" s="622"/>
      <c r="W192" s="622"/>
      <c r="X192" s="622"/>
      <c r="Y192" s="622"/>
      <c r="Z192" s="622"/>
    </row>
    <row r="193" spans="1:26" ht="20.25" customHeight="1" x14ac:dyDescent="0.75">
      <c r="A193" s="604"/>
      <c r="C193" s="540"/>
      <c r="E193" s="540"/>
      <c r="F193" s="540"/>
      <c r="G193" s="540"/>
      <c r="H193" s="540"/>
      <c r="I193" s="540"/>
      <c r="J193" s="622"/>
      <c r="L193" s="622"/>
      <c r="M193" s="622"/>
      <c r="N193" s="622"/>
      <c r="O193" s="622"/>
      <c r="P193" s="622"/>
      <c r="Q193" s="622"/>
      <c r="R193" s="622"/>
      <c r="S193" s="622"/>
      <c r="T193" s="622"/>
      <c r="U193" s="622"/>
      <c r="V193" s="622"/>
      <c r="W193" s="622"/>
      <c r="X193" s="622"/>
      <c r="Y193" s="622"/>
      <c r="Z193" s="622"/>
    </row>
    <row r="194" spans="1:26" ht="20.25" customHeight="1" x14ac:dyDescent="0.75">
      <c r="A194" s="604"/>
      <c r="C194" s="540"/>
      <c r="E194" s="540"/>
      <c r="G194" s="540"/>
      <c r="J194" s="622"/>
    </row>
    <row r="195" spans="1:26" ht="20.25" customHeight="1" x14ac:dyDescent="0.75">
      <c r="A195" s="604"/>
      <c r="C195" s="540"/>
      <c r="E195" s="540"/>
      <c r="G195" s="540"/>
      <c r="J195" s="622"/>
    </row>
    <row r="196" spans="1:26" ht="20.25" customHeight="1" x14ac:dyDescent="0.75">
      <c r="A196" s="604"/>
      <c r="C196" s="540"/>
      <c r="E196" s="540"/>
      <c r="G196" s="540"/>
      <c r="J196" s="622"/>
    </row>
    <row r="197" spans="1:26" ht="20.25" customHeight="1" x14ac:dyDescent="0.75">
      <c r="A197" s="604"/>
      <c r="C197" s="540"/>
      <c r="E197" s="540"/>
      <c r="G197" s="540"/>
      <c r="J197" s="622"/>
    </row>
    <row r="198" spans="1:26" ht="20.25" customHeight="1" x14ac:dyDescent="0.75">
      <c r="A198" s="604"/>
      <c r="C198" s="540"/>
      <c r="E198" s="540"/>
      <c r="G198" s="540"/>
      <c r="J198" s="622"/>
    </row>
    <row r="199" spans="1:26" ht="20.25" customHeight="1" x14ac:dyDescent="0.75">
      <c r="A199" s="604"/>
      <c r="C199" s="540"/>
      <c r="E199" s="540"/>
      <c r="G199" s="540"/>
      <c r="J199" s="622"/>
    </row>
    <row r="200" spans="1:26" ht="20.25" customHeight="1" x14ac:dyDescent="0.75">
      <c r="A200" s="604"/>
      <c r="C200" s="540"/>
      <c r="E200" s="540"/>
      <c r="G200" s="540"/>
      <c r="J200" s="622"/>
    </row>
    <row r="201" spans="1:26" ht="20.25" customHeight="1" x14ac:dyDescent="0.75">
      <c r="A201" s="604"/>
      <c r="C201" s="540"/>
      <c r="E201" s="540"/>
      <c r="G201" s="540"/>
      <c r="J201" s="622"/>
    </row>
    <row r="202" spans="1:26" ht="20.25" customHeight="1" x14ac:dyDescent="0.75">
      <c r="A202" s="604"/>
      <c r="C202" s="540"/>
      <c r="E202" s="540"/>
      <c r="G202" s="540"/>
      <c r="J202" s="622"/>
    </row>
    <row r="203" spans="1:26" ht="20.25" customHeight="1" x14ac:dyDescent="0.75">
      <c r="A203" s="604"/>
      <c r="C203" s="540"/>
      <c r="E203" s="540"/>
      <c r="G203" s="540"/>
      <c r="J203" s="622"/>
    </row>
    <row r="204" spans="1:26" ht="20.25" customHeight="1" x14ac:dyDescent="0.75">
      <c r="A204" s="604"/>
      <c r="C204" s="540"/>
      <c r="E204" s="540"/>
      <c r="G204" s="540"/>
      <c r="J204" s="622"/>
    </row>
    <row r="205" spans="1:26" ht="20.25" customHeight="1" x14ac:dyDescent="0.75">
      <c r="A205" s="604"/>
      <c r="C205" s="540"/>
      <c r="E205" s="540"/>
      <c r="G205" s="540"/>
      <c r="J205" s="622"/>
    </row>
    <row r="206" spans="1:26" ht="20.25" customHeight="1" x14ac:dyDescent="0.75">
      <c r="A206" s="604"/>
      <c r="C206" s="540"/>
      <c r="E206" s="540"/>
      <c r="G206" s="540"/>
      <c r="J206" s="622"/>
    </row>
    <row r="207" spans="1:26" ht="20.25" customHeight="1" x14ac:dyDescent="0.75">
      <c r="A207" s="604"/>
      <c r="C207" s="540"/>
      <c r="E207" s="540"/>
      <c r="G207" s="540"/>
      <c r="J207" s="622"/>
    </row>
    <row r="208" spans="1:26" ht="20.25" customHeight="1" x14ac:dyDescent="0.75">
      <c r="A208" s="604"/>
      <c r="C208" s="540"/>
      <c r="E208" s="540"/>
      <c r="G208" s="540"/>
      <c r="J208" s="622"/>
    </row>
    <row r="209" spans="1:10" ht="20.25" customHeight="1" x14ac:dyDescent="0.75">
      <c r="A209" s="604"/>
      <c r="C209" s="540"/>
      <c r="E209" s="540"/>
      <c r="G209" s="540"/>
      <c r="J209" s="622"/>
    </row>
    <row r="210" spans="1:10" ht="20.25" customHeight="1" x14ac:dyDescent="0.75">
      <c r="A210" s="604"/>
      <c r="C210" s="540"/>
      <c r="E210" s="540"/>
      <c r="G210" s="540"/>
      <c r="J210" s="622"/>
    </row>
    <row r="211" spans="1:10" ht="20.25" customHeight="1" x14ac:dyDescent="0.75">
      <c r="A211" s="604"/>
      <c r="C211" s="540"/>
      <c r="E211" s="540"/>
      <c r="G211" s="540"/>
      <c r="J211" s="622"/>
    </row>
    <row r="212" spans="1:10" ht="20.25" customHeight="1" x14ac:dyDescent="0.75">
      <c r="A212" s="604"/>
      <c r="C212" s="540"/>
      <c r="E212" s="540"/>
      <c r="G212" s="540"/>
      <c r="J212" s="622"/>
    </row>
    <row r="213" spans="1:10" ht="20.25" customHeight="1" x14ac:dyDescent="0.75">
      <c r="A213" s="604"/>
      <c r="C213" s="540"/>
      <c r="E213" s="540"/>
      <c r="G213" s="540"/>
      <c r="J213" s="622"/>
    </row>
    <row r="214" spans="1:10" ht="20.25" customHeight="1" x14ac:dyDescent="0.75">
      <c r="A214" s="604"/>
      <c r="C214" s="540"/>
      <c r="E214" s="540"/>
      <c r="G214" s="540"/>
      <c r="J214" s="622"/>
    </row>
    <row r="215" spans="1:10" ht="20.25" customHeight="1" x14ac:dyDescent="0.75">
      <c r="A215" s="604"/>
      <c r="C215" s="540"/>
      <c r="E215" s="540"/>
      <c r="G215" s="540"/>
      <c r="J215" s="622"/>
    </row>
    <row r="216" spans="1:10" ht="20.25" customHeight="1" x14ac:dyDescent="0.75">
      <c r="A216" s="604"/>
      <c r="C216" s="540"/>
      <c r="E216" s="540"/>
      <c r="G216" s="540"/>
      <c r="J216" s="622"/>
    </row>
    <row r="217" spans="1:10" ht="20.25" customHeight="1" x14ac:dyDescent="0.75">
      <c r="A217" s="604"/>
      <c r="C217" s="540"/>
      <c r="E217" s="540"/>
      <c r="G217" s="540"/>
      <c r="J217" s="622"/>
    </row>
    <row r="218" spans="1:10" ht="20.25" customHeight="1" x14ac:dyDescent="0.75">
      <c r="A218" s="604"/>
      <c r="C218" s="540"/>
      <c r="E218" s="540"/>
      <c r="G218" s="540"/>
      <c r="J218" s="622"/>
    </row>
    <row r="219" spans="1:10" ht="20.25" customHeight="1" x14ac:dyDescent="0.75">
      <c r="A219" s="604"/>
      <c r="C219" s="540"/>
      <c r="E219" s="540"/>
      <c r="G219" s="540"/>
      <c r="J219" s="622"/>
    </row>
    <row r="220" spans="1:10" ht="20.25" customHeight="1" x14ac:dyDescent="0.75">
      <c r="A220" s="604"/>
      <c r="C220" s="540"/>
      <c r="E220" s="540"/>
      <c r="G220" s="540"/>
      <c r="J220" s="622"/>
    </row>
    <row r="221" spans="1:10" ht="20.25" customHeight="1" x14ac:dyDescent="0.75">
      <c r="A221" s="604"/>
      <c r="C221" s="540"/>
      <c r="E221" s="540"/>
      <c r="G221" s="540"/>
      <c r="J221" s="622"/>
    </row>
    <row r="222" spans="1:10" ht="20.25" customHeight="1" x14ac:dyDescent="0.75">
      <c r="A222" s="604"/>
      <c r="C222" s="540"/>
      <c r="E222" s="540"/>
      <c r="G222" s="540"/>
      <c r="J222" s="622"/>
    </row>
    <row r="223" spans="1:10" ht="20.25" customHeight="1" x14ac:dyDescent="0.75">
      <c r="A223" s="604"/>
      <c r="C223" s="540"/>
      <c r="E223" s="540"/>
      <c r="G223" s="540"/>
      <c r="J223" s="622"/>
    </row>
    <row r="224" spans="1:10" ht="20.25" customHeight="1" x14ac:dyDescent="0.75">
      <c r="A224" s="604"/>
      <c r="C224" s="540"/>
      <c r="E224" s="540"/>
      <c r="G224" s="540"/>
      <c r="J224" s="622"/>
    </row>
    <row r="225" spans="1:10" ht="20.25" customHeight="1" x14ac:dyDescent="0.75">
      <c r="A225" s="604"/>
      <c r="C225" s="540"/>
      <c r="E225" s="540"/>
      <c r="G225" s="540"/>
      <c r="J225" s="622"/>
    </row>
    <row r="226" spans="1:10" ht="20.25" customHeight="1" x14ac:dyDescent="0.75">
      <c r="A226" s="604"/>
      <c r="C226" s="540"/>
      <c r="E226" s="540"/>
      <c r="G226" s="540"/>
      <c r="J226" s="622"/>
    </row>
    <row r="227" spans="1:10" ht="20.25" customHeight="1" x14ac:dyDescent="0.75">
      <c r="A227" s="604"/>
      <c r="C227" s="540"/>
      <c r="E227" s="540"/>
      <c r="G227" s="540"/>
      <c r="J227" s="622"/>
    </row>
    <row r="228" spans="1:10" ht="20.25" customHeight="1" x14ac:dyDescent="0.75">
      <c r="A228" s="604"/>
      <c r="C228" s="540"/>
      <c r="E228" s="540"/>
      <c r="G228" s="540"/>
      <c r="J228" s="622"/>
    </row>
    <row r="229" spans="1:10" ht="20.25" customHeight="1" x14ac:dyDescent="0.75">
      <c r="A229" s="604"/>
      <c r="C229" s="540"/>
      <c r="E229" s="540"/>
      <c r="G229" s="540"/>
      <c r="J229" s="622"/>
    </row>
    <row r="230" spans="1:10" ht="20.25" customHeight="1" x14ac:dyDescent="0.75">
      <c r="A230" s="604"/>
      <c r="C230" s="540"/>
      <c r="E230" s="540"/>
      <c r="G230" s="540"/>
      <c r="J230" s="622"/>
    </row>
    <row r="231" spans="1:10" ht="20.25" customHeight="1" x14ac:dyDescent="0.75">
      <c r="A231" s="604"/>
      <c r="C231" s="540"/>
      <c r="E231" s="540"/>
      <c r="G231" s="540"/>
      <c r="J231" s="622"/>
    </row>
    <row r="232" spans="1:10" ht="20.25" customHeight="1" x14ac:dyDescent="0.75">
      <c r="A232" s="604"/>
      <c r="C232" s="540"/>
      <c r="E232" s="540"/>
      <c r="G232" s="540"/>
      <c r="J232" s="622"/>
    </row>
    <row r="233" spans="1:10" ht="20.25" customHeight="1" x14ac:dyDescent="0.75">
      <c r="A233" s="604"/>
      <c r="C233" s="540"/>
      <c r="E233" s="540"/>
      <c r="G233" s="540"/>
      <c r="J233" s="622"/>
    </row>
    <row r="234" spans="1:10" ht="20.25" customHeight="1" x14ac:dyDescent="0.75">
      <c r="A234" s="604"/>
      <c r="C234" s="540"/>
      <c r="E234" s="540"/>
      <c r="G234" s="540"/>
      <c r="J234" s="622"/>
    </row>
    <row r="235" spans="1:10" ht="20.25" customHeight="1" x14ac:dyDescent="0.75">
      <c r="A235" s="604"/>
      <c r="C235" s="540"/>
      <c r="E235" s="540"/>
      <c r="G235" s="540"/>
      <c r="J235" s="622"/>
    </row>
    <row r="236" spans="1:10" ht="20.25" customHeight="1" x14ac:dyDescent="0.75">
      <c r="A236" s="604"/>
      <c r="C236" s="540"/>
      <c r="E236" s="540"/>
      <c r="G236" s="540"/>
      <c r="J236" s="622"/>
    </row>
    <row r="237" spans="1:10" ht="20.25" customHeight="1" x14ac:dyDescent="0.75">
      <c r="A237" s="604"/>
      <c r="C237" s="540"/>
      <c r="E237" s="540"/>
      <c r="G237" s="540"/>
      <c r="J237" s="622"/>
    </row>
    <row r="238" spans="1:10" ht="20.25" customHeight="1" x14ac:dyDescent="0.75">
      <c r="A238" s="604"/>
      <c r="C238" s="540"/>
      <c r="E238" s="540"/>
      <c r="G238" s="540"/>
      <c r="J238" s="622"/>
    </row>
    <row r="239" spans="1:10" ht="20.25" customHeight="1" x14ac:dyDescent="0.75">
      <c r="A239" s="604"/>
      <c r="C239" s="540"/>
      <c r="E239" s="540"/>
      <c r="G239" s="540"/>
      <c r="J239" s="622"/>
    </row>
    <row r="240" spans="1:10" ht="20.25" customHeight="1" x14ac:dyDescent="0.75">
      <c r="A240" s="604"/>
      <c r="C240" s="540"/>
      <c r="E240" s="540"/>
      <c r="G240" s="540"/>
      <c r="J240" s="622"/>
    </row>
    <row r="241" spans="1:10" ht="20.25" customHeight="1" x14ac:dyDescent="0.75">
      <c r="A241" s="604"/>
      <c r="C241" s="540"/>
      <c r="E241" s="540"/>
      <c r="G241" s="540"/>
      <c r="J241" s="622"/>
    </row>
    <row r="242" spans="1:10" ht="20.25" customHeight="1" x14ac:dyDescent="0.75">
      <c r="A242" s="604"/>
      <c r="C242" s="540"/>
      <c r="E242" s="540"/>
      <c r="G242" s="540"/>
      <c r="J242" s="622"/>
    </row>
    <row r="243" spans="1:10" ht="20.25" customHeight="1" x14ac:dyDescent="0.75">
      <c r="A243" s="604"/>
      <c r="C243" s="540"/>
      <c r="E243" s="540"/>
      <c r="G243" s="540"/>
      <c r="J243" s="622"/>
    </row>
    <row r="244" spans="1:10" ht="20.25" customHeight="1" x14ac:dyDescent="0.75">
      <c r="A244" s="604"/>
      <c r="C244" s="540"/>
      <c r="E244" s="540"/>
      <c r="G244" s="540"/>
      <c r="J244" s="622"/>
    </row>
    <row r="245" spans="1:10" ht="20.25" customHeight="1" x14ac:dyDescent="0.75">
      <c r="A245" s="604"/>
      <c r="C245" s="540"/>
      <c r="E245" s="540"/>
      <c r="G245" s="540"/>
      <c r="J245" s="622"/>
    </row>
    <row r="246" spans="1:10" ht="20.25" customHeight="1" x14ac:dyDescent="0.75">
      <c r="A246" s="604"/>
      <c r="C246" s="540"/>
      <c r="E246" s="540"/>
      <c r="G246" s="540"/>
      <c r="J246" s="622"/>
    </row>
    <row r="247" spans="1:10" ht="20.25" customHeight="1" x14ac:dyDescent="0.75">
      <c r="A247" s="604"/>
      <c r="C247" s="540"/>
      <c r="E247" s="540"/>
      <c r="G247" s="540"/>
      <c r="J247" s="622"/>
    </row>
    <row r="248" spans="1:10" ht="20.25" customHeight="1" x14ac:dyDescent="0.75">
      <c r="A248" s="604"/>
      <c r="C248" s="540"/>
      <c r="E248" s="540"/>
      <c r="G248" s="540"/>
      <c r="J248" s="622"/>
    </row>
    <row r="249" spans="1:10" ht="20.25" customHeight="1" x14ac:dyDescent="0.75">
      <c r="A249" s="604"/>
      <c r="C249" s="540"/>
      <c r="E249" s="540"/>
      <c r="G249" s="540"/>
      <c r="J249" s="622"/>
    </row>
    <row r="250" spans="1:10" ht="20.25" customHeight="1" x14ac:dyDescent="0.75">
      <c r="A250" s="604"/>
      <c r="C250" s="540"/>
      <c r="E250" s="540"/>
      <c r="G250" s="540"/>
      <c r="J250" s="622"/>
    </row>
    <row r="251" spans="1:10" ht="20.25" customHeight="1" x14ac:dyDescent="0.75">
      <c r="A251" s="604"/>
      <c r="C251" s="540"/>
      <c r="E251" s="540"/>
      <c r="G251" s="540"/>
      <c r="J251" s="622"/>
    </row>
    <row r="252" spans="1:10" ht="20.25" customHeight="1" x14ac:dyDescent="0.75">
      <c r="A252" s="604"/>
      <c r="C252" s="540"/>
      <c r="E252" s="540"/>
      <c r="G252" s="540"/>
      <c r="J252" s="622"/>
    </row>
    <row r="253" spans="1:10" ht="20.25" customHeight="1" x14ac:dyDescent="0.75">
      <c r="A253" s="604"/>
      <c r="C253" s="540"/>
      <c r="E253" s="540"/>
      <c r="G253" s="540"/>
      <c r="J253" s="622"/>
    </row>
    <row r="254" spans="1:10" ht="20.25" customHeight="1" x14ac:dyDescent="0.75">
      <c r="A254" s="604"/>
      <c r="C254" s="540"/>
      <c r="E254" s="540"/>
      <c r="G254" s="540"/>
      <c r="J254" s="622"/>
    </row>
    <row r="255" spans="1:10" ht="20.25" customHeight="1" x14ac:dyDescent="0.75">
      <c r="A255" s="604"/>
      <c r="C255" s="540"/>
      <c r="E255" s="540"/>
      <c r="G255" s="540"/>
      <c r="J255" s="622"/>
    </row>
    <row r="256" spans="1:10" ht="20.25" customHeight="1" x14ac:dyDescent="0.75">
      <c r="A256" s="604"/>
      <c r="C256" s="540"/>
      <c r="E256" s="540"/>
      <c r="G256" s="540"/>
      <c r="J256" s="622"/>
    </row>
    <row r="257" spans="1:10" ht="20.25" customHeight="1" x14ac:dyDescent="0.75">
      <c r="A257" s="604"/>
      <c r="C257" s="540"/>
      <c r="E257" s="540"/>
      <c r="G257" s="540"/>
      <c r="J257" s="622"/>
    </row>
    <row r="258" spans="1:10" ht="20.25" customHeight="1" x14ac:dyDescent="0.75">
      <c r="A258" s="604"/>
      <c r="C258" s="540"/>
      <c r="E258" s="540"/>
      <c r="G258" s="540"/>
      <c r="J258" s="622"/>
    </row>
    <row r="259" spans="1:10" ht="20.25" customHeight="1" x14ac:dyDescent="0.75">
      <c r="A259" s="604"/>
      <c r="C259" s="540"/>
      <c r="E259" s="540"/>
      <c r="G259" s="540"/>
      <c r="J259" s="622"/>
    </row>
    <row r="260" spans="1:10" ht="20.25" customHeight="1" x14ac:dyDescent="0.75">
      <c r="A260" s="604"/>
      <c r="C260" s="540"/>
      <c r="E260" s="540"/>
      <c r="G260" s="540"/>
      <c r="J260" s="622"/>
    </row>
    <row r="261" spans="1:10" ht="20.25" customHeight="1" x14ac:dyDescent="0.75">
      <c r="A261" s="604"/>
      <c r="C261" s="540"/>
      <c r="E261" s="540"/>
      <c r="G261" s="540"/>
      <c r="J261" s="622"/>
    </row>
    <row r="262" spans="1:10" ht="20.25" customHeight="1" x14ac:dyDescent="0.75">
      <c r="A262" s="604"/>
      <c r="C262" s="540"/>
      <c r="E262" s="540"/>
      <c r="G262" s="540"/>
      <c r="J262" s="622"/>
    </row>
    <row r="263" spans="1:10" ht="20.25" customHeight="1" x14ac:dyDescent="0.75">
      <c r="A263" s="604"/>
      <c r="C263" s="540"/>
      <c r="E263" s="540"/>
      <c r="G263" s="540"/>
      <c r="J263" s="622"/>
    </row>
    <row r="264" spans="1:10" ht="20.25" customHeight="1" x14ac:dyDescent="0.75">
      <c r="A264" s="604"/>
      <c r="C264" s="540"/>
      <c r="E264" s="540"/>
      <c r="G264" s="540"/>
      <c r="J264" s="622"/>
    </row>
    <row r="265" spans="1:10" ht="20.25" customHeight="1" x14ac:dyDescent="0.75">
      <c r="A265" s="604"/>
      <c r="C265" s="540"/>
      <c r="E265" s="540"/>
      <c r="G265" s="540"/>
      <c r="J265" s="622"/>
    </row>
    <row r="266" spans="1:10" ht="20.25" customHeight="1" x14ac:dyDescent="0.75">
      <c r="A266" s="604"/>
      <c r="C266" s="540"/>
      <c r="E266" s="540"/>
      <c r="G266" s="540"/>
      <c r="J266" s="622"/>
    </row>
    <row r="267" spans="1:10" ht="20.25" customHeight="1" x14ac:dyDescent="0.75">
      <c r="A267" s="604"/>
      <c r="C267" s="540"/>
      <c r="E267" s="540"/>
      <c r="G267" s="540"/>
      <c r="J267" s="622"/>
    </row>
    <row r="268" spans="1:10" ht="20.25" customHeight="1" x14ac:dyDescent="0.75">
      <c r="A268" s="604"/>
      <c r="C268" s="540"/>
      <c r="E268" s="540"/>
      <c r="G268" s="540"/>
      <c r="J268" s="622"/>
    </row>
    <row r="269" spans="1:10" ht="20.25" customHeight="1" x14ac:dyDescent="0.75">
      <c r="A269" s="604"/>
      <c r="C269" s="540"/>
      <c r="E269" s="540"/>
      <c r="G269" s="540"/>
      <c r="J269" s="622"/>
    </row>
    <row r="270" spans="1:10" ht="20.25" customHeight="1" x14ac:dyDescent="0.75">
      <c r="A270" s="604"/>
      <c r="C270" s="540"/>
      <c r="E270" s="540"/>
      <c r="G270" s="540"/>
      <c r="J270" s="622"/>
    </row>
    <row r="271" spans="1:10" ht="20.25" customHeight="1" x14ac:dyDescent="0.75">
      <c r="A271" s="604"/>
      <c r="C271" s="540"/>
      <c r="E271" s="540"/>
      <c r="G271" s="540"/>
      <c r="J271" s="622"/>
    </row>
    <row r="272" spans="1:10" ht="20.25" customHeight="1" x14ac:dyDescent="0.75">
      <c r="A272" s="604"/>
      <c r="C272" s="540"/>
      <c r="E272" s="540"/>
      <c r="G272" s="540"/>
      <c r="J272" s="622"/>
    </row>
    <row r="273" spans="1:10" ht="20.25" customHeight="1" x14ac:dyDescent="0.75">
      <c r="A273" s="604"/>
      <c r="C273" s="540"/>
      <c r="E273" s="540"/>
      <c r="G273" s="540"/>
      <c r="J273" s="622"/>
    </row>
    <row r="274" spans="1:10" ht="20.25" customHeight="1" x14ac:dyDescent="0.75">
      <c r="A274" s="604"/>
      <c r="C274" s="540"/>
      <c r="E274" s="540"/>
      <c r="G274" s="540"/>
      <c r="J274" s="622"/>
    </row>
    <row r="275" spans="1:10" ht="20.25" customHeight="1" x14ac:dyDescent="0.75">
      <c r="A275" s="604"/>
      <c r="C275" s="540"/>
      <c r="E275" s="540"/>
      <c r="G275" s="540"/>
      <c r="J275" s="622"/>
    </row>
    <row r="276" spans="1:10" ht="20.25" customHeight="1" x14ac:dyDescent="0.75">
      <c r="A276" s="604"/>
      <c r="C276" s="540"/>
      <c r="E276" s="540"/>
      <c r="G276" s="540"/>
      <c r="J276" s="622"/>
    </row>
    <row r="277" spans="1:10" ht="20.25" customHeight="1" x14ac:dyDescent="0.75">
      <c r="A277" s="604"/>
      <c r="C277" s="540"/>
      <c r="E277" s="540"/>
      <c r="G277" s="540"/>
      <c r="J277" s="622"/>
    </row>
    <row r="278" spans="1:10" ht="20.25" customHeight="1" x14ac:dyDescent="0.75">
      <c r="A278" s="604"/>
      <c r="C278" s="540"/>
      <c r="E278" s="540"/>
      <c r="G278" s="540"/>
      <c r="J278" s="622"/>
    </row>
    <row r="279" spans="1:10" ht="20.25" customHeight="1" x14ac:dyDescent="0.75">
      <c r="A279" s="604"/>
      <c r="C279" s="540"/>
      <c r="E279" s="540"/>
      <c r="G279" s="540"/>
      <c r="J279" s="622"/>
    </row>
    <row r="280" spans="1:10" ht="20.25" customHeight="1" x14ac:dyDescent="0.75">
      <c r="A280" s="604"/>
      <c r="C280" s="540"/>
      <c r="E280" s="540"/>
      <c r="G280" s="540"/>
      <c r="J280" s="622"/>
    </row>
    <row r="281" spans="1:10" ht="20.25" customHeight="1" x14ac:dyDescent="0.75">
      <c r="A281" s="604"/>
      <c r="C281" s="540"/>
      <c r="E281" s="540"/>
      <c r="G281" s="540"/>
      <c r="J281" s="622"/>
    </row>
    <row r="282" spans="1:10" ht="20.25" customHeight="1" x14ac:dyDescent="0.75">
      <c r="A282" s="604"/>
      <c r="C282" s="540"/>
      <c r="E282" s="540"/>
      <c r="G282" s="540"/>
      <c r="J282" s="622"/>
    </row>
    <row r="283" spans="1:10" ht="20.25" customHeight="1" x14ac:dyDescent="0.75">
      <c r="A283" s="604"/>
      <c r="C283" s="540"/>
      <c r="E283" s="540"/>
      <c r="G283" s="540"/>
      <c r="J283" s="622"/>
    </row>
    <row r="284" spans="1:10" ht="20.25" customHeight="1" x14ac:dyDescent="0.75">
      <c r="A284" s="604"/>
      <c r="C284" s="540"/>
      <c r="E284" s="540"/>
      <c r="G284" s="540"/>
      <c r="J284" s="622"/>
    </row>
    <row r="285" spans="1:10" ht="20.25" customHeight="1" x14ac:dyDescent="0.75">
      <c r="A285" s="604"/>
      <c r="C285" s="540"/>
      <c r="E285" s="540"/>
      <c r="G285" s="540"/>
      <c r="J285" s="622"/>
    </row>
    <row r="286" spans="1:10" ht="20.25" customHeight="1" x14ac:dyDescent="0.75">
      <c r="A286" s="604"/>
      <c r="C286" s="540"/>
      <c r="E286" s="540"/>
      <c r="G286" s="540"/>
      <c r="J286" s="622"/>
    </row>
    <row r="287" spans="1:10" ht="20.25" customHeight="1" x14ac:dyDescent="0.75">
      <c r="A287" s="604"/>
      <c r="C287" s="540"/>
      <c r="E287" s="540"/>
      <c r="G287" s="540"/>
      <c r="J287" s="622"/>
    </row>
    <row r="288" spans="1:10" ht="20.25" customHeight="1" x14ac:dyDescent="0.75">
      <c r="A288" s="604"/>
      <c r="C288" s="540"/>
      <c r="E288" s="540"/>
      <c r="G288" s="540"/>
      <c r="J288" s="622"/>
    </row>
    <row r="289" spans="1:10" ht="20.25" customHeight="1" x14ac:dyDescent="0.75">
      <c r="A289" s="604"/>
      <c r="C289" s="540"/>
      <c r="E289" s="540"/>
      <c r="G289" s="540"/>
      <c r="J289" s="622"/>
    </row>
    <row r="290" spans="1:10" ht="20.25" customHeight="1" x14ac:dyDescent="0.75">
      <c r="A290" s="604"/>
      <c r="C290" s="540"/>
      <c r="E290" s="540"/>
      <c r="G290" s="540"/>
      <c r="J290" s="622"/>
    </row>
    <row r="291" spans="1:10" ht="20.25" customHeight="1" x14ac:dyDescent="0.75">
      <c r="A291" s="604"/>
      <c r="C291" s="540"/>
      <c r="E291" s="540"/>
      <c r="G291" s="540"/>
      <c r="J291" s="622"/>
    </row>
    <row r="292" spans="1:10" ht="20.25" customHeight="1" x14ac:dyDescent="0.75">
      <c r="A292" s="604"/>
      <c r="C292" s="540"/>
      <c r="E292" s="540"/>
      <c r="G292" s="540"/>
      <c r="J292" s="622"/>
    </row>
    <row r="293" spans="1:10" ht="20.25" customHeight="1" x14ac:dyDescent="0.75">
      <c r="A293" s="604"/>
      <c r="C293" s="540"/>
      <c r="E293" s="540"/>
      <c r="G293" s="540"/>
      <c r="J293" s="622"/>
    </row>
    <row r="294" spans="1:10" ht="20.25" customHeight="1" x14ac:dyDescent="0.75">
      <c r="A294" s="604"/>
      <c r="C294" s="540"/>
      <c r="E294" s="540"/>
      <c r="G294" s="540"/>
      <c r="J294" s="622"/>
    </row>
    <row r="295" spans="1:10" ht="20.25" customHeight="1" x14ac:dyDescent="0.75">
      <c r="A295" s="604"/>
      <c r="C295" s="540"/>
      <c r="E295" s="540"/>
      <c r="G295" s="540"/>
      <c r="J295" s="622"/>
    </row>
    <row r="296" spans="1:10" ht="20.25" customHeight="1" x14ac:dyDescent="0.75">
      <c r="A296" s="604"/>
      <c r="C296" s="540"/>
      <c r="E296" s="540"/>
      <c r="G296" s="540"/>
      <c r="J296" s="622"/>
    </row>
    <row r="297" spans="1:10" ht="20.25" customHeight="1" x14ac:dyDescent="0.75">
      <c r="A297" s="604"/>
      <c r="C297" s="540"/>
      <c r="E297" s="540"/>
      <c r="G297" s="540"/>
      <c r="J297" s="622"/>
    </row>
    <row r="298" spans="1:10" ht="20.25" customHeight="1" x14ac:dyDescent="0.75">
      <c r="A298" s="604"/>
      <c r="C298" s="540"/>
      <c r="E298" s="540"/>
      <c r="G298" s="540"/>
      <c r="J298" s="622"/>
    </row>
    <row r="299" spans="1:10" ht="20.25" customHeight="1" x14ac:dyDescent="0.75">
      <c r="A299" s="604"/>
      <c r="C299" s="540"/>
      <c r="E299" s="540"/>
      <c r="G299" s="540"/>
      <c r="J299" s="622"/>
    </row>
    <row r="300" spans="1:10" ht="20.25" customHeight="1" x14ac:dyDescent="0.75">
      <c r="A300" s="604"/>
      <c r="C300" s="540"/>
      <c r="E300" s="540"/>
      <c r="G300" s="540"/>
      <c r="J300" s="622"/>
    </row>
    <row r="301" spans="1:10" ht="20.25" customHeight="1" x14ac:dyDescent="0.75">
      <c r="A301" s="604"/>
      <c r="C301" s="540"/>
      <c r="E301" s="540"/>
      <c r="G301" s="540"/>
      <c r="J301" s="622"/>
    </row>
    <row r="302" spans="1:10" ht="20.25" customHeight="1" x14ac:dyDescent="0.75">
      <c r="A302" s="604"/>
      <c r="C302" s="540"/>
      <c r="E302" s="540"/>
      <c r="G302" s="540"/>
      <c r="J302" s="622"/>
    </row>
    <row r="303" spans="1:10" ht="20.25" customHeight="1" x14ac:dyDescent="0.75">
      <c r="A303" s="604"/>
      <c r="C303" s="540"/>
      <c r="E303" s="540"/>
      <c r="G303" s="540"/>
      <c r="J303" s="622"/>
    </row>
    <row r="304" spans="1:10" ht="20.25" customHeight="1" x14ac:dyDescent="0.75">
      <c r="A304" s="604"/>
      <c r="C304" s="540"/>
      <c r="E304" s="540"/>
      <c r="G304" s="540"/>
      <c r="J304" s="622"/>
    </row>
    <row r="305" spans="1:10" ht="20.25" customHeight="1" x14ac:dyDescent="0.75">
      <c r="A305" s="604"/>
      <c r="C305" s="540"/>
      <c r="E305" s="540"/>
      <c r="G305" s="540"/>
      <c r="J305" s="622"/>
    </row>
    <row r="306" spans="1:10" ht="20.25" customHeight="1" x14ac:dyDescent="0.75">
      <c r="A306" s="604"/>
      <c r="C306" s="540"/>
      <c r="E306" s="540"/>
      <c r="G306" s="540"/>
      <c r="J306" s="622"/>
    </row>
    <row r="307" spans="1:10" ht="20.25" customHeight="1" x14ac:dyDescent="0.75">
      <c r="A307" s="604"/>
      <c r="C307" s="540"/>
      <c r="E307" s="540"/>
      <c r="G307" s="540"/>
      <c r="J307" s="622"/>
    </row>
    <row r="308" spans="1:10" ht="20.25" customHeight="1" x14ac:dyDescent="0.75">
      <c r="A308" s="604"/>
      <c r="C308" s="540"/>
      <c r="E308" s="540"/>
      <c r="G308" s="540"/>
      <c r="J308" s="622"/>
    </row>
    <row r="309" spans="1:10" ht="20.25" customHeight="1" x14ac:dyDescent="0.75">
      <c r="A309" s="604"/>
      <c r="C309" s="540"/>
      <c r="E309" s="540"/>
      <c r="G309" s="540"/>
      <c r="J309" s="622"/>
    </row>
    <row r="310" spans="1:10" ht="20.25" customHeight="1" x14ac:dyDescent="0.75">
      <c r="A310" s="604"/>
      <c r="C310" s="540"/>
      <c r="E310" s="540"/>
      <c r="G310" s="540"/>
      <c r="J310" s="622"/>
    </row>
    <row r="311" spans="1:10" ht="20.25" customHeight="1" x14ac:dyDescent="0.75">
      <c r="A311" s="604"/>
      <c r="C311" s="540"/>
      <c r="E311" s="540"/>
      <c r="G311" s="540"/>
      <c r="J311" s="622"/>
    </row>
    <row r="312" spans="1:10" ht="20.25" customHeight="1" x14ac:dyDescent="0.75">
      <c r="A312" s="604"/>
      <c r="C312" s="540"/>
      <c r="E312" s="540"/>
      <c r="G312" s="540"/>
      <c r="J312" s="622"/>
    </row>
    <row r="313" spans="1:10" ht="20.25" customHeight="1" x14ac:dyDescent="0.75">
      <c r="A313" s="604"/>
      <c r="C313" s="540"/>
      <c r="E313" s="540"/>
      <c r="G313" s="540"/>
      <c r="J313" s="622"/>
    </row>
    <row r="314" spans="1:10" ht="20.25" customHeight="1" x14ac:dyDescent="0.75">
      <c r="A314" s="604"/>
      <c r="C314" s="540"/>
      <c r="E314" s="540"/>
      <c r="G314" s="540"/>
      <c r="J314" s="622"/>
    </row>
    <row r="315" spans="1:10" ht="20.25" customHeight="1" x14ac:dyDescent="0.75">
      <c r="A315" s="604"/>
      <c r="C315" s="540"/>
      <c r="E315" s="540"/>
      <c r="G315" s="540"/>
      <c r="J315" s="622"/>
    </row>
    <row r="316" spans="1:10" ht="20.25" customHeight="1" x14ac:dyDescent="0.75">
      <c r="A316" s="604"/>
      <c r="C316" s="540"/>
      <c r="E316" s="540"/>
      <c r="G316" s="540"/>
      <c r="J316" s="622"/>
    </row>
    <row r="317" spans="1:10" ht="20.25" customHeight="1" x14ac:dyDescent="0.75">
      <c r="A317" s="604"/>
      <c r="C317" s="540"/>
      <c r="E317" s="540"/>
      <c r="G317" s="540"/>
      <c r="J317" s="622"/>
    </row>
    <row r="318" spans="1:10" ht="20.25" customHeight="1" x14ac:dyDescent="0.75">
      <c r="A318" s="604"/>
      <c r="C318" s="540"/>
      <c r="E318" s="540"/>
      <c r="G318" s="540"/>
      <c r="J318" s="622"/>
    </row>
    <row r="319" spans="1:10" ht="20.25" customHeight="1" x14ac:dyDescent="0.75">
      <c r="A319" s="604"/>
      <c r="C319" s="540"/>
      <c r="E319" s="540"/>
      <c r="G319" s="540"/>
      <c r="J319" s="622"/>
    </row>
    <row r="320" spans="1:10" ht="20.25" customHeight="1" x14ac:dyDescent="0.75">
      <c r="A320" s="604"/>
      <c r="C320" s="540"/>
      <c r="E320" s="540"/>
      <c r="G320" s="540"/>
      <c r="J320" s="622"/>
    </row>
    <row r="321" spans="1:10" ht="20.25" customHeight="1" x14ac:dyDescent="0.75">
      <c r="A321" s="604"/>
      <c r="C321" s="540"/>
      <c r="E321" s="540"/>
      <c r="G321" s="540"/>
      <c r="J321" s="622"/>
    </row>
    <row r="322" spans="1:10" ht="20.25" customHeight="1" x14ac:dyDescent="0.75">
      <c r="A322" s="604"/>
      <c r="C322" s="540"/>
      <c r="E322" s="540"/>
      <c r="G322" s="540"/>
      <c r="J322" s="622"/>
    </row>
    <row r="323" spans="1:10" ht="20.25" customHeight="1" x14ac:dyDescent="0.75">
      <c r="A323" s="604"/>
      <c r="C323" s="540"/>
      <c r="E323" s="540"/>
      <c r="G323" s="540"/>
      <c r="J323" s="622"/>
    </row>
    <row r="324" spans="1:10" ht="20.25" customHeight="1" x14ac:dyDescent="0.75">
      <c r="A324" s="604"/>
      <c r="C324" s="540"/>
      <c r="E324" s="540"/>
      <c r="G324" s="540"/>
      <c r="J324" s="622"/>
    </row>
    <row r="325" spans="1:10" ht="20.25" customHeight="1" x14ac:dyDescent="0.75">
      <c r="A325" s="604"/>
      <c r="C325" s="540"/>
      <c r="E325" s="540"/>
      <c r="G325" s="540"/>
      <c r="J325" s="622"/>
    </row>
    <row r="326" spans="1:10" ht="20.25" customHeight="1" x14ac:dyDescent="0.75">
      <c r="A326" s="604"/>
      <c r="C326" s="540"/>
      <c r="E326" s="540"/>
      <c r="G326" s="540"/>
      <c r="J326" s="622"/>
    </row>
    <row r="327" spans="1:10" ht="20.25" customHeight="1" x14ac:dyDescent="0.75">
      <c r="A327" s="604"/>
      <c r="C327" s="540"/>
      <c r="E327" s="540"/>
      <c r="G327" s="540"/>
      <c r="J327" s="622"/>
    </row>
    <row r="328" spans="1:10" ht="20.25" customHeight="1" x14ac:dyDescent="0.75">
      <c r="A328" s="604"/>
      <c r="C328" s="540"/>
      <c r="E328" s="540"/>
      <c r="G328" s="540"/>
      <c r="J328" s="622"/>
    </row>
    <row r="329" spans="1:10" ht="20.25" customHeight="1" x14ac:dyDescent="0.75">
      <c r="A329" s="604"/>
      <c r="C329" s="540"/>
      <c r="E329" s="540"/>
      <c r="G329" s="540"/>
      <c r="J329" s="622"/>
    </row>
    <row r="330" spans="1:10" ht="20.25" customHeight="1" x14ac:dyDescent="0.75">
      <c r="A330" s="604"/>
      <c r="C330" s="540"/>
      <c r="E330" s="540"/>
      <c r="G330" s="540"/>
      <c r="J330" s="622"/>
    </row>
    <row r="331" spans="1:10" ht="20.25" customHeight="1" x14ac:dyDescent="0.75">
      <c r="A331" s="604"/>
      <c r="C331" s="540"/>
      <c r="E331" s="540"/>
      <c r="G331" s="540"/>
      <c r="J331" s="622"/>
    </row>
    <row r="332" spans="1:10" ht="20.25" customHeight="1" x14ac:dyDescent="0.75">
      <c r="A332" s="604"/>
      <c r="C332" s="540"/>
      <c r="E332" s="540"/>
      <c r="G332" s="540"/>
      <c r="J332" s="622"/>
    </row>
    <row r="333" spans="1:10" ht="20.25" customHeight="1" x14ac:dyDescent="0.75">
      <c r="A333" s="604"/>
      <c r="C333" s="540"/>
      <c r="E333" s="540"/>
      <c r="G333" s="540"/>
      <c r="J333" s="622"/>
    </row>
    <row r="334" spans="1:10" ht="20.25" customHeight="1" x14ac:dyDescent="0.75">
      <c r="A334" s="604"/>
      <c r="C334" s="540"/>
      <c r="E334" s="540"/>
      <c r="G334" s="540"/>
      <c r="J334" s="622"/>
    </row>
    <row r="335" spans="1:10" ht="20.25" customHeight="1" x14ac:dyDescent="0.75">
      <c r="A335" s="604"/>
      <c r="C335" s="540"/>
      <c r="E335" s="540"/>
      <c r="G335" s="540"/>
      <c r="J335" s="622"/>
    </row>
    <row r="336" spans="1:10" ht="20.25" customHeight="1" x14ac:dyDescent="0.75">
      <c r="A336" s="604"/>
      <c r="C336" s="540"/>
      <c r="E336" s="540"/>
      <c r="G336" s="540"/>
      <c r="J336" s="622"/>
    </row>
    <row r="337" spans="1:10" ht="20.25" customHeight="1" x14ac:dyDescent="0.75">
      <c r="A337" s="604"/>
      <c r="C337" s="540"/>
      <c r="E337" s="540"/>
      <c r="G337" s="540"/>
      <c r="J337" s="622"/>
    </row>
    <row r="338" spans="1:10" ht="20.25" customHeight="1" x14ac:dyDescent="0.75">
      <c r="A338" s="604"/>
      <c r="C338" s="540"/>
      <c r="E338" s="540"/>
      <c r="G338" s="540"/>
      <c r="J338" s="622"/>
    </row>
    <row r="339" spans="1:10" ht="20.25" customHeight="1" x14ac:dyDescent="0.75">
      <c r="A339" s="604"/>
      <c r="C339" s="540"/>
      <c r="E339" s="540"/>
      <c r="G339" s="540"/>
      <c r="J339" s="622"/>
    </row>
    <row r="340" spans="1:10" ht="20.25" customHeight="1" x14ac:dyDescent="0.75">
      <c r="A340" s="604"/>
      <c r="C340" s="540"/>
      <c r="E340" s="540"/>
      <c r="G340" s="540"/>
      <c r="J340" s="622"/>
    </row>
    <row r="341" spans="1:10" ht="20.25" customHeight="1" x14ac:dyDescent="0.75">
      <c r="A341" s="604"/>
      <c r="C341" s="540"/>
      <c r="E341" s="540"/>
      <c r="G341" s="540"/>
      <c r="J341" s="622"/>
    </row>
    <row r="342" spans="1:10" ht="20.25" customHeight="1" x14ac:dyDescent="0.75">
      <c r="A342" s="604"/>
      <c r="C342" s="540"/>
      <c r="E342" s="540"/>
      <c r="G342" s="540"/>
      <c r="J342" s="622"/>
    </row>
    <row r="343" spans="1:10" ht="20.25" customHeight="1" x14ac:dyDescent="0.75">
      <c r="A343" s="604"/>
      <c r="C343" s="540"/>
      <c r="E343" s="540"/>
      <c r="G343" s="540"/>
      <c r="J343" s="622"/>
    </row>
    <row r="344" spans="1:10" ht="20.25" customHeight="1" x14ac:dyDescent="0.75">
      <c r="A344" s="604"/>
      <c r="C344" s="540"/>
      <c r="E344" s="540"/>
      <c r="G344" s="540"/>
      <c r="J344" s="622"/>
    </row>
    <row r="345" spans="1:10" ht="20.25" customHeight="1" x14ac:dyDescent="0.75">
      <c r="A345" s="604"/>
      <c r="C345" s="540"/>
      <c r="E345" s="540"/>
      <c r="G345" s="540"/>
      <c r="J345" s="622"/>
    </row>
    <row r="346" spans="1:10" ht="20.25" customHeight="1" x14ac:dyDescent="0.75">
      <c r="A346" s="604"/>
      <c r="C346" s="540"/>
      <c r="E346" s="540"/>
      <c r="G346" s="540"/>
      <c r="J346" s="622"/>
    </row>
    <row r="347" spans="1:10" ht="20.25" customHeight="1" x14ac:dyDescent="0.75">
      <c r="A347" s="604"/>
      <c r="C347" s="540"/>
      <c r="E347" s="540"/>
      <c r="G347" s="540"/>
      <c r="J347" s="622"/>
    </row>
    <row r="348" spans="1:10" ht="20.25" customHeight="1" x14ac:dyDescent="0.75">
      <c r="A348" s="604"/>
      <c r="C348" s="540"/>
      <c r="E348" s="540"/>
      <c r="G348" s="540"/>
      <c r="J348" s="622"/>
    </row>
    <row r="349" spans="1:10" ht="20.25" customHeight="1" x14ac:dyDescent="0.75">
      <c r="A349" s="604"/>
      <c r="C349" s="540"/>
      <c r="E349" s="540"/>
      <c r="G349" s="540"/>
      <c r="J349" s="622"/>
    </row>
    <row r="350" spans="1:10" ht="20.25" customHeight="1" x14ac:dyDescent="0.75">
      <c r="A350" s="604"/>
      <c r="C350" s="540"/>
      <c r="E350" s="540"/>
      <c r="G350" s="540"/>
      <c r="J350" s="622"/>
    </row>
    <row r="351" spans="1:10" ht="20.25" customHeight="1" x14ac:dyDescent="0.75">
      <c r="A351" s="604"/>
      <c r="C351" s="540"/>
      <c r="E351" s="540"/>
      <c r="G351" s="540"/>
      <c r="J351" s="622"/>
    </row>
    <row r="352" spans="1:10" ht="20.25" customHeight="1" x14ac:dyDescent="0.75">
      <c r="A352" s="604"/>
      <c r="C352" s="540"/>
      <c r="E352" s="540"/>
      <c r="G352" s="540"/>
      <c r="J352" s="622"/>
    </row>
    <row r="353" spans="1:10" ht="20.25" customHeight="1" x14ac:dyDescent="0.75">
      <c r="A353" s="604"/>
      <c r="C353" s="540"/>
      <c r="E353" s="540"/>
      <c r="G353" s="540"/>
      <c r="J353" s="622"/>
    </row>
    <row r="354" spans="1:10" ht="20.25" customHeight="1" x14ac:dyDescent="0.75">
      <c r="A354" s="604"/>
      <c r="C354" s="540"/>
      <c r="E354" s="540"/>
      <c r="G354" s="540"/>
      <c r="J354" s="622"/>
    </row>
    <row r="355" spans="1:10" ht="20.25" customHeight="1" x14ac:dyDescent="0.75">
      <c r="A355" s="604"/>
      <c r="C355" s="540"/>
      <c r="E355" s="540"/>
      <c r="G355" s="540"/>
      <c r="J355" s="622"/>
    </row>
    <row r="356" spans="1:10" ht="20.25" customHeight="1" x14ac:dyDescent="0.75">
      <c r="A356" s="604"/>
      <c r="C356" s="540"/>
      <c r="E356" s="540"/>
      <c r="G356" s="540"/>
      <c r="J356" s="622"/>
    </row>
    <row r="357" spans="1:10" ht="20.25" customHeight="1" x14ac:dyDescent="0.75">
      <c r="A357" s="604"/>
      <c r="C357" s="540"/>
      <c r="E357" s="540"/>
      <c r="G357" s="540"/>
      <c r="J357" s="622"/>
    </row>
    <row r="358" spans="1:10" ht="20.25" customHeight="1" x14ac:dyDescent="0.75">
      <c r="A358" s="604"/>
      <c r="C358" s="540"/>
      <c r="E358" s="540"/>
      <c r="G358" s="540"/>
      <c r="J358" s="622"/>
    </row>
    <row r="359" spans="1:10" ht="20.25" customHeight="1" x14ac:dyDescent="0.75">
      <c r="A359" s="604"/>
      <c r="C359" s="540"/>
      <c r="E359" s="540"/>
      <c r="G359" s="540"/>
      <c r="J359" s="622"/>
    </row>
    <row r="360" spans="1:10" ht="20.25" customHeight="1" x14ac:dyDescent="0.75">
      <c r="A360" s="604"/>
      <c r="C360" s="540"/>
      <c r="E360" s="540"/>
      <c r="G360" s="540"/>
      <c r="J360" s="622"/>
    </row>
    <row r="361" spans="1:10" ht="20.25" customHeight="1" x14ac:dyDescent="0.75">
      <c r="A361" s="604"/>
      <c r="C361" s="540"/>
      <c r="E361" s="540"/>
      <c r="G361" s="540"/>
      <c r="J361" s="622"/>
    </row>
    <row r="362" spans="1:10" ht="20.25" customHeight="1" x14ac:dyDescent="0.75">
      <c r="A362" s="604"/>
      <c r="C362" s="540"/>
      <c r="E362" s="540"/>
      <c r="G362" s="540"/>
      <c r="J362" s="622"/>
    </row>
    <row r="363" spans="1:10" ht="20.25" customHeight="1" x14ac:dyDescent="0.75">
      <c r="A363" s="604"/>
      <c r="C363" s="540"/>
      <c r="E363" s="540"/>
      <c r="G363" s="540"/>
      <c r="J363" s="622"/>
    </row>
    <row r="364" spans="1:10" ht="20.25" customHeight="1" x14ac:dyDescent="0.75">
      <c r="A364" s="604"/>
      <c r="C364" s="540"/>
      <c r="E364" s="540"/>
      <c r="G364" s="540"/>
      <c r="J364" s="622"/>
    </row>
    <row r="365" spans="1:10" ht="20.25" customHeight="1" x14ac:dyDescent="0.75">
      <c r="A365" s="604"/>
      <c r="C365" s="540"/>
      <c r="E365" s="540"/>
      <c r="G365" s="540"/>
      <c r="J365" s="622"/>
    </row>
    <row r="366" spans="1:10" ht="20.25" customHeight="1" x14ac:dyDescent="0.75">
      <c r="A366" s="604"/>
      <c r="C366" s="540"/>
      <c r="E366" s="540"/>
      <c r="G366" s="540"/>
      <c r="J366" s="622"/>
    </row>
    <row r="367" spans="1:10" ht="20.25" customHeight="1" x14ac:dyDescent="0.75">
      <c r="A367" s="604"/>
      <c r="C367" s="540"/>
      <c r="E367" s="540"/>
      <c r="G367" s="540"/>
      <c r="J367" s="622"/>
    </row>
    <row r="368" spans="1:10" ht="20.25" customHeight="1" x14ac:dyDescent="0.75">
      <c r="A368" s="604"/>
      <c r="C368" s="540"/>
      <c r="E368" s="540"/>
      <c r="G368" s="540"/>
      <c r="J368" s="622"/>
    </row>
    <row r="369" spans="1:10" ht="20.25" customHeight="1" x14ac:dyDescent="0.75">
      <c r="A369" s="604"/>
      <c r="C369" s="540"/>
      <c r="E369" s="540"/>
      <c r="G369" s="540"/>
      <c r="J369" s="622"/>
    </row>
    <row r="370" spans="1:10" ht="20.25" customHeight="1" x14ac:dyDescent="0.75">
      <c r="A370" s="604"/>
      <c r="C370" s="540"/>
      <c r="E370" s="540"/>
      <c r="G370" s="540"/>
      <c r="J370" s="622"/>
    </row>
    <row r="371" spans="1:10" ht="20.25" customHeight="1" x14ac:dyDescent="0.75">
      <c r="A371" s="604"/>
      <c r="C371" s="540"/>
      <c r="E371" s="540"/>
      <c r="G371" s="540"/>
      <c r="J371" s="622"/>
    </row>
    <row r="372" spans="1:10" ht="20.25" customHeight="1" x14ac:dyDescent="0.75">
      <c r="A372" s="604"/>
      <c r="C372" s="540"/>
      <c r="E372" s="540"/>
      <c r="G372" s="540"/>
      <c r="J372" s="622"/>
    </row>
    <row r="373" spans="1:10" ht="20.25" customHeight="1" x14ac:dyDescent="0.75">
      <c r="A373" s="604"/>
      <c r="C373" s="540"/>
      <c r="E373" s="540"/>
      <c r="G373" s="540"/>
      <c r="J373" s="622"/>
    </row>
    <row r="374" spans="1:10" ht="20.25" customHeight="1" x14ac:dyDescent="0.75">
      <c r="A374" s="604"/>
      <c r="C374" s="540"/>
      <c r="E374" s="540"/>
      <c r="G374" s="540"/>
      <c r="J374" s="622"/>
    </row>
    <row r="375" spans="1:10" ht="20.25" customHeight="1" x14ac:dyDescent="0.75">
      <c r="A375" s="604"/>
      <c r="C375" s="540"/>
      <c r="E375" s="540"/>
      <c r="G375" s="540"/>
      <c r="J375" s="622"/>
    </row>
    <row r="376" spans="1:10" ht="20.25" customHeight="1" x14ac:dyDescent="0.75">
      <c r="A376" s="604"/>
      <c r="C376" s="540"/>
      <c r="E376" s="540"/>
      <c r="G376" s="540"/>
      <c r="J376" s="622"/>
    </row>
    <row r="377" spans="1:10" ht="20.25" customHeight="1" x14ac:dyDescent="0.75">
      <c r="A377" s="604"/>
      <c r="C377" s="540"/>
      <c r="E377" s="540"/>
      <c r="G377" s="540"/>
      <c r="J377" s="622"/>
    </row>
    <row r="378" spans="1:10" ht="20.25" customHeight="1" x14ac:dyDescent="0.75">
      <c r="A378" s="604"/>
      <c r="C378" s="540"/>
      <c r="E378" s="540"/>
      <c r="G378" s="540"/>
      <c r="J378" s="622"/>
    </row>
    <row r="379" spans="1:10" ht="20.25" customHeight="1" x14ac:dyDescent="0.75">
      <c r="A379" s="604"/>
      <c r="C379" s="540"/>
      <c r="E379" s="540"/>
      <c r="G379" s="540"/>
      <c r="J379" s="622"/>
    </row>
    <row r="380" spans="1:10" ht="20.25" customHeight="1" x14ac:dyDescent="0.75">
      <c r="A380" s="604"/>
      <c r="C380" s="540"/>
      <c r="E380" s="540"/>
      <c r="G380" s="540"/>
      <c r="J380" s="622"/>
    </row>
    <row r="381" spans="1:10" ht="20.25" customHeight="1" x14ac:dyDescent="0.75">
      <c r="A381" s="604"/>
      <c r="C381" s="540"/>
      <c r="E381" s="540"/>
      <c r="G381" s="540"/>
      <c r="J381" s="622"/>
    </row>
    <row r="382" spans="1:10" ht="20.25" customHeight="1" x14ac:dyDescent="0.75">
      <c r="A382" s="604"/>
      <c r="C382" s="540"/>
      <c r="E382" s="540"/>
      <c r="G382" s="540"/>
      <c r="J382" s="622"/>
    </row>
    <row r="383" spans="1:10" ht="20.25" customHeight="1" x14ac:dyDescent="0.75">
      <c r="A383" s="604"/>
      <c r="C383" s="540"/>
      <c r="E383" s="540"/>
      <c r="G383" s="540"/>
      <c r="J383" s="622"/>
    </row>
    <row r="384" spans="1:10" ht="20.25" customHeight="1" x14ac:dyDescent="0.75">
      <c r="A384" s="604"/>
      <c r="C384" s="540"/>
      <c r="E384" s="540"/>
      <c r="G384" s="540"/>
      <c r="J384" s="622"/>
    </row>
    <row r="385" spans="1:10" ht="20.25" customHeight="1" x14ac:dyDescent="0.75">
      <c r="A385" s="604"/>
      <c r="C385" s="540"/>
      <c r="E385" s="540"/>
      <c r="G385" s="540"/>
      <c r="J385" s="622"/>
    </row>
    <row r="386" spans="1:10" ht="20.25" customHeight="1" x14ac:dyDescent="0.75">
      <c r="A386" s="604"/>
      <c r="C386" s="540"/>
      <c r="E386" s="540"/>
      <c r="G386" s="540"/>
      <c r="J386" s="622"/>
    </row>
    <row r="387" spans="1:10" ht="20.25" customHeight="1" x14ac:dyDescent="0.75">
      <c r="A387" s="604"/>
      <c r="C387" s="540"/>
      <c r="E387" s="540"/>
      <c r="G387" s="540"/>
      <c r="J387" s="622"/>
    </row>
    <row r="388" spans="1:10" ht="20.25" customHeight="1" x14ac:dyDescent="0.75">
      <c r="A388" s="604"/>
      <c r="C388" s="540"/>
      <c r="E388" s="540"/>
      <c r="G388" s="540"/>
      <c r="J388" s="622"/>
    </row>
    <row r="389" spans="1:10" ht="20.25" customHeight="1" x14ac:dyDescent="0.75">
      <c r="A389" s="604"/>
      <c r="C389" s="540"/>
      <c r="E389" s="540"/>
      <c r="G389" s="540"/>
      <c r="J389" s="622"/>
    </row>
    <row r="390" spans="1:10" ht="20.25" customHeight="1" x14ac:dyDescent="0.75">
      <c r="A390" s="604"/>
      <c r="C390" s="540"/>
      <c r="E390" s="540"/>
      <c r="G390" s="540"/>
      <c r="J390" s="622"/>
    </row>
    <row r="391" spans="1:10" ht="20.25" customHeight="1" x14ac:dyDescent="0.75">
      <c r="A391" s="604"/>
      <c r="C391" s="540"/>
      <c r="E391" s="540"/>
      <c r="G391" s="540"/>
      <c r="J391" s="622"/>
    </row>
    <row r="392" spans="1:10" ht="20.25" customHeight="1" x14ac:dyDescent="0.75">
      <c r="A392" s="604"/>
      <c r="C392" s="540"/>
      <c r="E392" s="540"/>
      <c r="G392" s="540"/>
      <c r="J392" s="622"/>
    </row>
    <row r="393" spans="1:10" ht="20.25" customHeight="1" x14ac:dyDescent="0.75">
      <c r="A393" s="604"/>
      <c r="C393" s="540"/>
      <c r="E393" s="540"/>
      <c r="G393" s="540"/>
      <c r="J393" s="622"/>
    </row>
    <row r="394" spans="1:10" ht="20.25" customHeight="1" x14ac:dyDescent="0.75">
      <c r="A394" s="604"/>
      <c r="C394" s="540"/>
      <c r="E394" s="540"/>
      <c r="G394" s="540"/>
      <c r="J394" s="622"/>
    </row>
    <row r="395" spans="1:10" ht="20.25" customHeight="1" x14ac:dyDescent="0.75">
      <c r="A395" s="604"/>
      <c r="C395" s="540"/>
      <c r="E395" s="540"/>
      <c r="G395" s="540"/>
      <c r="J395" s="622"/>
    </row>
    <row r="396" spans="1:10" ht="20.25" customHeight="1" x14ac:dyDescent="0.75">
      <c r="A396" s="604"/>
      <c r="C396" s="540"/>
      <c r="E396" s="540"/>
      <c r="G396" s="540"/>
      <c r="J396" s="622"/>
    </row>
    <row r="397" spans="1:10" ht="20.25" customHeight="1" x14ac:dyDescent="0.75">
      <c r="A397" s="604"/>
      <c r="C397" s="540"/>
      <c r="E397" s="540"/>
      <c r="G397" s="540"/>
      <c r="J397" s="622"/>
    </row>
    <row r="398" spans="1:10" ht="20.25" customHeight="1" x14ac:dyDescent="0.75">
      <c r="A398" s="604"/>
      <c r="C398" s="540"/>
      <c r="E398" s="540"/>
      <c r="G398" s="540"/>
      <c r="J398" s="622"/>
    </row>
    <row r="399" spans="1:10" ht="20.25" customHeight="1" x14ac:dyDescent="0.75">
      <c r="A399" s="604"/>
      <c r="C399" s="540"/>
      <c r="E399" s="540"/>
      <c r="G399" s="540"/>
      <c r="J399" s="622"/>
    </row>
    <row r="400" spans="1:10" ht="20.25" customHeight="1" x14ac:dyDescent="0.75">
      <c r="A400" s="604"/>
      <c r="C400" s="540"/>
      <c r="E400" s="540"/>
      <c r="G400" s="540"/>
      <c r="J400" s="622"/>
    </row>
    <row r="401" spans="1:10" ht="20.25" customHeight="1" x14ac:dyDescent="0.75">
      <c r="A401" s="604"/>
      <c r="C401" s="540"/>
      <c r="E401" s="540"/>
      <c r="G401" s="540"/>
      <c r="J401" s="622"/>
    </row>
    <row r="402" spans="1:10" ht="20.25" customHeight="1" x14ac:dyDescent="0.75">
      <c r="A402" s="604"/>
      <c r="C402" s="540"/>
      <c r="E402" s="540"/>
      <c r="G402" s="540"/>
      <c r="J402" s="622"/>
    </row>
    <row r="403" spans="1:10" ht="20.25" customHeight="1" x14ac:dyDescent="0.75">
      <c r="A403" s="604"/>
      <c r="C403" s="540"/>
      <c r="E403" s="540"/>
      <c r="G403" s="540"/>
      <c r="J403" s="622"/>
    </row>
    <row r="404" spans="1:10" ht="20.25" customHeight="1" x14ac:dyDescent="0.75">
      <c r="A404" s="604"/>
      <c r="C404" s="540"/>
      <c r="E404" s="540"/>
      <c r="G404" s="540"/>
      <c r="J404" s="622"/>
    </row>
    <row r="405" spans="1:10" ht="20.25" customHeight="1" x14ac:dyDescent="0.75">
      <c r="A405" s="604"/>
      <c r="C405" s="540"/>
      <c r="E405" s="540"/>
      <c r="G405" s="540"/>
      <c r="J405" s="622"/>
    </row>
    <row r="406" spans="1:10" ht="20.25" customHeight="1" x14ac:dyDescent="0.75">
      <c r="A406" s="604"/>
      <c r="C406" s="540"/>
      <c r="E406" s="540"/>
      <c r="G406" s="540"/>
      <c r="J406" s="622"/>
    </row>
    <row r="407" spans="1:10" ht="20.25" customHeight="1" x14ac:dyDescent="0.75">
      <c r="A407" s="604"/>
      <c r="C407" s="540"/>
      <c r="E407" s="540"/>
      <c r="G407" s="540"/>
      <c r="J407" s="622"/>
    </row>
    <row r="408" spans="1:10" ht="20.25" customHeight="1" x14ac:dyDescent="0.75">
      <c r="A408" s="604"/>
      <c r="C408" s="540"/>
      <c r="E408" s="540"/>
      <c r="G408" s="540"/>
      <c r="J408" s="622"/>
    </row>
    <row r="409" spans="1:10" ht="20.25" customHeight="1" x14ac:dyDescent="0.75">
      <c r="A409" s="604"/>
      <c r="C409" s="540"/>
      <c r="E409" s="540"/>
      <c r="G409" s="540"/>
      <c r="J409" s="622"/>
    </row>
    <row r="410" spans="1:10" ht="20.25" customHeight="1" x14ac:dyDescent="0.75">
      <c r="A410" s="604"/>
      <c r="C410" s="540"/>
      <c r="E410" s="540"/>
      <c r="G410" s="540"/>
      <c r="J410" s="622"/>
    </row>
    <row r="411" spans="1:10" ht="20.25" customHeight="1" x14ac:dyDescent="0.75">
      <c r="A411" s="604"/>
      <c r="C411" s="540"/>
      <c r="E411" s="540"/>
      <c r="G411" s="540"/>
      <c r="J411" s="622"/>
    </row>
    <row r="412" spans="1:10" ht="20.25" customHeight="1" x14ac:dyDescent="0.75">
      <c r="A412" s="604"/>
      <c r="C412" s="540"/>
      <c r="E412" s="540"/>
      <c r="G412" s="540"/>
      <c r="J412" s="622"/>
    </row>
    <row r="413" spans="1:10" ht="20.25" customHeight="1" x14ac:dyDescent="0.75">
      <c r="A413" s="604"/>
      <c r="C413" s="540"/>
      <c r="E413" s="540"/>
      <c r="G413" s="540"/>
      <c r="J413" s="622"/>
    </row>
    <row r="414" spans="1:10" ht="20.25" customHeight="1" x14ac:dyDescent="0.75">
      <c r="A414" s="604"/>
      <c r="C414" s="540"/>
      <c r="E414" s="540"/>
      <c r="G414" s="540"/>
      <c r="J414" s="622"/>
    </row>
    <row r="415" spans="1:10" ht="20.25" customHeight="1" x14ac:dyDescent="0.75">
      <c r="A415" s="604"/>
      <c r="C415" s="540"/>
      <c r="E415" s="540"/>
      <c r="G415" s="540"/>
      <c r="J415" s="622"/>
    </row>
    <row r="416" spans="1:10" ht="20.25" customHeight="1" x14ac:dyDescent="0.75">
      <c r="A416" s="604"/>
      <c r="C416" s="540"/>
      <c r="E416" s="540"/>
      <c r="G416" s="540"/>
      <c r="J416" s="622"/>
    </row>
    <row r="417" spans="1:10" ht="20.25" customHeight="1" x14ac:dyDescent="0.75">
      <c r="A417" s="604"/>
      <c r="C417" s="540"/>
      <c r="E417" s="540"/>
      <c r="G417" s="540"/>
      <c r="J417" s="622"/>
    </row>
    <row r="418" spans="1:10" ht="20.25" customHeight="1" x14ac:dyDescent="0.75">
      <c r="A418" s="604"/>
      <c r="C418" s="540"/>
      <c r="E418" s="540"/>
      <c r="G418" s="540"/>
      <c r="J418" s="622"/>
    </row>
    <row r="419" spans="1:10" ht="20.25" customHeight="1" x14ac:dyDescent="0.75">
      <c r="A419" s="604"/>
      <c r="C419" s="540"/>
      <c r="E419" s="540"/>
      <c r="G419" s="540"/>
      <c r="J419" s="622"/>
    </row>
    <row r="420" spans="1:10" ht="20.25" customHeight="1" x14ac:dyDescent="0.75">
      <c r="A420" s="604"/>
      <c r="C420" s="540"/>
      <c r="E420" s="540"/>
      <c r="G420" s="540"/>
      <c r="J420" s="622"/>
    </row>
    <row r="421" spans="1:10" ht="20.25" customHeight="1" x14ac:dyDescent="0.75">
      <c r="A421" s="604"/>
      <c r="C421" s="540"/>
      <c r="E421" s="540"/>
      <c r="G421" s="540"/>
      <c r="J421" s="622"/>
    </row>
    <row r="422" spans="1:10" ht="20.25" customHeight="1" x14ac:dyDescent="0.75">
      <c r="A422" s="604"/>
      <c r="C422" s="540"/>
      <c r="E422" s="540"/>
      <c r="G422" s="540"/>
      <c r="J422" s="622"/>
    </row>
    <row r="423" spans="1:10" ht="20.25" customHeight="1" x14ac:dyDescent="0.75">
      <c r="A423" s="604"/>
      <c r="C423" s="540"/>
      <c r="E423" s="540"/>
      <c r="G423" s="540"/>
      <c r="J423" s="622"/>
    </row>
    <row r="424" spans="1:10" ht="20.25" customHeight="1" x14ac:dyDescent="0.75">
      <c r="A424" s="604"/>
      <c r="C424" s="540"/>
      <c r="E424" s="540"/>
      <c r="G424" s="540"/>
      <c r="J424" s="622"/>
    </row>
    <row r="425" spans="1:10" ht="20.25" customHeight="1" x14ac:dyDescent="0.75">
      <c r="A425" s="604"/>
      <c r="C425" s="540"/>
      <c r="E425" s="540"/>
      <c r="G425" s="540"/>
      <c r="J425" s="622"/>
    </row>
    <row r="426" spans="1:10" ht="20.25" customHeight="1" x14ac:dyDescent="0.75">
      <c r="A426" s="604"/>
      <c r="C426" s="540"/>
      <c r="E426" s="540"/>
      <c r="G426" s="540"/>
      <c r="J426" s="622"/>
    </row>
    <row r="427" spans="1:10" ht="20.25" customHeight="1" x14ac:dyDescent="0.75">
      <c r="A427" s="604"/>
      <c r="C427" s="540"/>
      <c r="E427" s="540"/>
      <c r="G427" s="540"/>
      <c r="J427" s="622"/>
    </row>
    <row r="428" spans="1:10" ht="20.25" customHeight="1" x14ac:dyDescent="0.75">
      <c r="A428" s="604"/>
      <c r="C428" s="540"/>
      <c r="E428" s="540"/>
      <c r="G428" s="540"/>
      <c r="J428" s="622"/>
    </row>
    <row r="429" spans="1:10" ht="20.25" customHeight="1" x14ac:dyDescent="0.75">
      <c r="A429" s="604"/>
      <c r="C429" s="540"/>
      <c r="E429" s="540"/>
      <c r="G429" s="540"/>
      <c r="J429" s="622"/>
    </row>
    <row r="430" spans="1:10" ht="20.25" customHeight="1" x14ac:dyDescent="0.75">
      <c r="A430" s="604"/>
      <c r="C430" s="540"/>
      <c r="E430" s="540"/>
      <c r="G430" s="540"/>
      <c r="J430" s="622"/>
    </row>
    <row r="431" spans="1:10" ht="20.25" customHeight="1" x14ac:dyDescent="0.75">
      <c r="A431" s="604"/>
      <c r="C431" s="540"/>
      <c r="E431" s="540"/>
      <c r="G431" s="540"/>
      <c r="J431" s="622"/>
    </row>
    <row r="432" spans="1:10" ht="20.25" customHeight="1" x14ac:dyDescent="0.75">
      <c r="A432" s="604"/>
      <c r="C432" s="540"/>
      <c r="E432" s="540"/>
      <c r="G432" s="540"/>
      <c r="J432" s="622"/>
    </row>
    <row r="433" spans="1:10" ht="20.25" customHeight="1" x14ac:dyDescent="0.75">
      <c r="A433" s="604"/>
      <c r="C433" s="540"/>
      <c r="E433" s="540"/>
      <c r="G433" s="540"/>
      <c r="J433" s="622"/>
    </row>
    <row r="434" spans="1:10" ht="20.25" customHeight="1" x14ac:dyDescent="0.75">
      <c r="A434" s="604"/>
      <c r="C434" s="540"/>
      <c r="E434" s="540"/>
      <c r="G434" s="540"/>
      <c r="J434" s="622"/>
    </row>
    <row r="435" spans="1:10" ht="20.25" customHeight="1" x14ac:dyDescent="0.75">
      <c r="A435" s="604"/>
      <c r="C435" s="540"/>
      <c r="E435" s="540"/>
      <c r="G435" s="540"/>
      <c r="J435" s="622"/>
    </row>
    <row r="436" spans="1:10" ht="20.25" customHeight="1" x14ac:dyDescent="0.75">
      <c r="A436" s="604"/>
      <c r="C436" s="540"/>
      <c r="E436" s="540"/>
      <c r="G436" s="540"/>
      <c r="J436" s="622"/>
    </row>
    <row r="437" spans="1:10" ht="20.25" customHeight="1" x14ac:dyDescent="0.75">
      <c r="A437" s="604"/>
      <c r="C437" s="540"/>
      <c r="E437" s="540"/>
      <c r="G437" s="540"/>
      <c r="J437" s="622"/>
    </row>
    <row r="438" spans="1:10" ht="20.25" customHeight="1" x14ac:dyDescent="0.75">
      <c r="A438" s="604"/>
      <c r="C438" s="540"/>
      <c r="E438" s="540"/>
      <c r="G438" s="540"/>
      <c r="J438" s="622"/>
    </row>
    <row r="439" spans="1:10" ht="20.25" customHeight="1" x14ac:dyDescent="0.75">
      <c r="A439" s="604"/>
      <c r="C439" s="540"/>
      <c r="E439" s="540"/>
      <c r="G439" s="540"/>
      <c r="J439" s="622"/>
    </row>
    <row r="440" spans="1:10" ht="20.25" customHeight="1" x14ac:dyDescent="0.75">
      <c r="A440" s="604"/>
      <c r="C440" s="540"/>
      <c r="E440" s="540"/>
      <c r="G440" s="540"/>
      <c r="J440" s="622"/>
    </row>
    <row r="441" spans="1:10" ht="20.25" customHeight="1" x14ac:dyDescent="0.75">
      <c r="A441" s="604"/>
      <c r="C441" s="540"/>
      <c r="E441" s="540"/>
      <c r="G441" s="540"/>
      <c r="J441" s="622"/>
    </row>
    <row r="442" spans="1:10" ht="20.25" customHeight="1" x14ac:dyDescent="0.75">
      <c r="A442" s="604"/>
      <c r="C442" s="540"/>
      <c r="E442" s="540"/>
      <c r="G442" s="540"/>
      <c r="J442" s="622"/>
    </row>
    <row r="443" spans="1:10" ht="20.25" customHeight="1" x14ac:dyDescent="0.75">
      <c r="A443" s="604"/>
      <c r="C443" s="540"/>
      <c r="E443" s="540"/>
      <c r="G443" s="540"/>
      <c r="J443" s="622"/>
    </row>
    <row r="444" spans="1:10" ht="20.25" customHeight="1" x14ac:dyDescent="0.75">
      <c r="A444" s="604"/>
      <c r="C444" s="540"/>
      <c r="E444" s="540"/>
      <c r="G444" s="540"/>
      <c r="J444" s="622"/>
    </row>
    <row r="445" spans="1:10" ht="20.25" customHeight="1" x14ac:dyDescent="0.75">
      <c r="A445" s="604"/>
      <c r="C445" s="540"/>
      <c r="E445" s="540"/>
      <c r="G445" s="540"/>
      <c r="J445" s="622"/>
    </row>
    <row r="446" spans="1:10" ht="20.25" customHeight="1" x14ac:dyDescent="0.75">
      <c r="A446" s="604"/>
      <c r="C446" s="540"/>
      <c r="E446" s="540"/>
      <c r="G446" s="540"/>
      <c r="J446" s="622"/>
    </row>
    <row r="447" spans="1:10" ht="20.25" customHeight="1" x14ac:dyDescent="0.75">
      <c r="A447" s="604"/>
      <c r="C447" s="540"/>
      <c r="E447" s="540"/>
      <c r="G447" s="540"/>
      <c r="J447" s="622"/>
    </row>
    <row r="448" spans="1:10" ht="20.25" customHeight="1" x14ac:dyDescent="0.75">
      <c r="A448" s="604"/>
      <c r="C448" s="540"/>
      <c r="E448" s="540"/>
      <c r="G448" s="540"/>
      <c r="J448" s="622"/>
    </row>
    <row r="449" spans="1:10" ht="20.25" customHeight="1" x14ac:dyDescent="0.75">
      <c r="A449" s="604"/>
      <c r="C449" s="540"/>
      <c r="E449" s="540"/>
      <c r="G449" s="540"/>
      <c r="J449" s="622"/>
    </row>
    <row r="450" spans="1:10" ht="20.25" customHeight="1" x14ac:dyDescent="0.75">
      <c r="A450" s="604"/>
      <c r="C450" s="540"/>
      <c r="E450" s="540"/>
      <c r="G450" s="540"/>
      <c r="J450" s="622"/>
    </row>
    <row r="451" spans="1:10" ht="20.25" customHeight="1" x14ac:dyDescent="0.75">
      <c r="A451" s="604"/>
      <c r="C451" s="540"/>
      <c r="E451" s="540"/>
      <c r="G451" s="540"/>
      <c r="J451" s="622"/>
    </row>
    <row r="452" spans="1:10" ht="20.25" customHeight="1" x14ac:dyDescent="0.75">
      <c r="A452" s="604"/>
      <c r="C452" s="540"/>
      <c r="E452" s="540"/>
      <c r="G452" s="540"/>
      <c r="J452" s="622"/>
    </row>
    <row r="453" spans="1:10" ht="20.25" customHeight="1" x14ac:dyDescent="0.75">
      <c r="A453" s="604"/>
      <c r="C453" s="540"/>
      <c r="E453" s="540"/>
      <c r="G453" s="540"/>
      <c r="J453" s="622"/>
    </row>
    <row r="454" spans="1:10" ht="20.25" customHeight="1" x14ac:dyDescent="0.75">
      <c r="A454" s="604"/>
      <c r="C454" s="540"/>
      <c r="E454" s="540"/>
      <c r="G454" s="540"/>
      <c r="J454" s="622"/>
    </row>
    <row r="455" spans="1:10" ht="20.25" customHeight="1" x14ac:dyDescent="0.75">
      <c r="A455" s="604"/>
      <c r="C455" s="540"/>
      <c r="E455" s="540"/>
      <c r="G455" s="540"/>
      <c r="J455" s="622"/>
    </row>
    <row r="456" spans="1:10" ht="20.25" customHeight="1" x14ac:dyDescent="0.75">
      <c r="A456" s="604"/>
      <c r="C456" s="540"/>
      <c r="E456" s="540"/>
      <c r="G456" s="540"/>
      <c r="J456" s="622"/>
    </row>
    <row r="457" spans="1:10" ht="20.25" customHeight="1" x14ac:dyDescent="0.75">
      <c r="A457" s="604"/>
      <c r="C457" s="540"/>
      <c r="E457" s="540"/>
      <c r="G457" s="540"/>
      <c r="J457" s="622"/>
    </row>
    <row r="458" spans="1:10" ht="20.25" customHeight="1" x14ac:dyDescent="0.75">
      <c r="A458" s="604"/>
      <c r="C458" s="540"/>
      <c r="E458" s="540"/>
      <c r="G458" s="540"/>
      <c r="J458" s="622"/>
    </row>
    <row r="459" spans="1:10" ht="20.25" customHeight="1" x14ac:dyDescent="0.75">
      <c r="A459" s="604"/>
      <c r="C459" s="540"/>
      <c r="E459" s="540"/>
      <c r="G459" s="540"/>
      <c r="J459" s="622"/>
    </row>
    <row r="460" spans="1:10" ht="20.25" customHeight="1" x14ac:dyDescent="0.75">
      <c r="A460" s="604"/>
      <c r="C460" s="540"/>
      <c r="E460" s="540"/>
      <c r="G460" s="540"/>
      <c r="J460" s="622"/>
    </row>
    <row r="461" spans="1:10" ht="20.25" customHeight="1" x14ac:dyDescent="0.75">
      <c r="A461" s="604"/>
      <c r="C461" s="540"/>
      <c r="E461" s="540"/>
      <c r="G461" s="540"/>
      <c r="J461" s="622"/>
    </row>
    <row r="462" spans="1:10" ht="20.25" customHeight="1" x14ac:dyDescent="0.75">
      <c r="A462" s="604"/>
      <c r="C462" s="540"/>
      <c r="E462" s="540"/>
      <c r="G462" s="540"/>
      <c r="J462" s="622"/>
    </row>
    <row r="463" spans="1:10" ht="20.25" customHeight="1" x14ac:dyDescent="0.75">
      <c r="A463" s="604"/>
      <c r="C463" s="540"/>
      <c r="E463" s="540"/>
      <c r="G463" s="540"/>
      <c r="J463" s="622"/>
    </row>
    <row r="464" spans="1:10" ht="20.25" customHeight="1" x14ac:dyDescent="0.75">
      <c r="A464" s="604"/>
      <c r="C464" s="540"/>
      <c r="E464" s="540"/>
      <c r="G464" s="540"/>
      <c r="J464" s="622"/>
    </row>
    <row r="465" spans="1:10" ht="20.25" customHeight="1" x14ac:dyDescent="0.75">
      <c r="A465" s="604"/>
      <c r="C465" s="540"/>
      <c r="E465" s="540"/>
      <c r="G465" s="540"/>
      <c r="J465" s="622"/>
    </row>
    <row r="466" spans="1:10" ht="20.25" customHeight="1" x14ac:dyDescent="0.75">
      <c r="A466" s="604"/>
      <c r="C466" s="540"/>
      <c r="E466" s="540"/>
      <c r="G466" s="540"/>
      <c r="J466" s="622"/>
    </row>
    <row r="467" spans="1:10" ht="20.25" customHeight="1" x14ac:dyDescent="0.75">
      <c r="A467" s="604"/>
      <c r="C467" s="540"/>
      <c r="E467" s="540"/>
      <c r="G467" s="540"/>
      <c r="J467" s="622"/>
    </row>
    <row r="468" spans="1:10" ht="20.25" customHeight="1" x14ac:dyDescent="0.75">
      <c r="A468" s="604"/>
      <c r="C468" s="540"/>
      <c r="E468" s="540"/>
      <c r="G468" s="540"/>
      <c r="J468" s="622"/>
    </row>
    <row r="469" spans="1:10" ht="20.25" customHeight="1" x14ac:dyDescent="0.75">
      <c r="A469" s="604"/>
      <c r="C469" s="540"/>
      <c r="E469" s="540"/>
      <c r="G469" s="540"/>
      <c r="J469" s="622"/>
    </row>
    <row r="470" spans="1:10" ht="20.25" customHeight="1" x14ac:dyDescent="0.75">
      <c r="A470" s="604"/>
      <c r="C470" s="540"/>
      <c r="E470" s="540"/>
      <c r="G470" s="540"/>
      <c r="J470" s="622"/>
    </row>
    <row r="471" spans="1:10" ht="20.25" customHeight="1" x14ac:dyDescent="0.75">
      <c r="A471" s="604"/>
      <c r="C471" s="540"/>
      <c r="E471" s="540"/>
      <c r="G471" s="540"/>
      <c r="J471" s="622"/>
    </row>
    <row r="472" spans="1:10" ht="20.25" customHeight="1" x14ac:dyDescent="0.75">
      <c r="A472" s="604"/>
      <c r="C472" s="540"/>
      <c r="E472" s="540"/>
      <c r="G472" s="540"/>
      <c r="J472" s="622"/>
    </row>
    <row r="473" spans="1:10" ht="20.25" customHeight="1" x14ac:dyDescent="0.75">
      <c r="A473" s="604"/>
      <c r="C473" s="540"/>
      <c r="E473" s="540"/>
      <c r="G473" s="540"/>
      <c r="J473" s="622"/>
    </row>
    <row r="474" spans="1:10" ht="20.25" customHeight="1" x14ac:dyDescent="0.75">
      <c r="A474" s="604"/>
      <c r="C474" s="540"/>
      <c r="E474" s="540"/>
      <c r="G474" s="540"/>
      <c r="J474" s="622"/>
    </row>
    <row r="475" spans="1:10" ht="20.25" customHeight="1" x14ac:dyDescent="0.75">
      <c r="A475" s="604"/>
      <c r="C475" s="540"/>
      <c r="E475" s="540"/>
      <c r="G475" s="540"/>
      <c r="J475" s="622"/>
    </row>
    <row r="476" spans="1:10" ht="20.25" customHeight="1" x14ac:dyDescent="0.75">
      <c r="A476" s="604"/>
      <c r="C476" s="540"/>
      <c r="E476" s="540"/>
      <c r="G476" s="540"/>
      <c r="J476" s="622"/>
    </row>
    <row r="477" spans="1:10" ht="20.25" customHeight="1" x14ac:dyDescent="0.75">
      <c r="A477" s="604"/>
      <c r="C477" s="540"/>
      <c r="E477" s="540"/>
      <c r="G477" s="540"/>
      <c r="J477" s="622"/>
    </row>
    <row r="478" spans="1:10" ht="20.25" customHeight="1" x14ac:dyDescent="0.75">
      <c r="A478" s="604"/>
      <c r="C478" s="540"/>
      <c r="E478" s="540"/>
      <c r="G478" s="540"/>
      <c r="J478" s="622"/>
    </row>
    <row r="479" spans="1:10" ht="20.25" customHeight="1" x14ac:dyDescent="0.75">
      <c r="A479" s="604"/>
      <c r="C479" s="540"/>
      <c r="E479" s="540"/>
      <c r="G479" s="540"/>
      <c r="J479" s="622"/>
    </row>
    <row r="480" spans="1:10" ht="20.25" customHeight="1" x14ac:dyDescent="0.75">
      <c r="A480" s="604"/>
      <c r="C480" s="540"/>
      <c r="E480" s="540"/>
      <c r="G480" s="540"/>
      <c r="J480" s="622"/>
    </row>
    <row r="481" spans="1:10" ht="20.25" customHeight="1" x14ac:dyDescent="0.75">
      <c r="A481" s="604"/>
      <c r="C481" s="540"/>
      <c r="E481" s="540"/>
      <c r="G481" s="540"/>
      <c r="J481" s="622"/>
    </row>
    <row r="482" spans="1:10" ht="20.25" customHeight="1" x14ac:dyDescent="0.75">
      <c r="A482" s="604"/>
      <c r="C482" s="540"/>
      <c r="E482" s="540"/>
      <c r="G482" s="540"/>
      <c r="J482" s="622"/>
    </row>
    <row r="483" spans="1:10" ht="20.25" customHeight="1" x14ac:dyDescent="0.75">
      <c r="A483" s="604"/>
      <c r="C483" s="540"/>
      <c r="E483" s="540"/>
      <c r="G483" s="540"/>
      <c r="J483" s="622"/>
    </row>
    <row r="484" spans="1:10" ht="20.25" customHeight="1" x14ac:dyDescent="0.75">
      <c r="A484" s="604"/>
      <c r="C484" s="540"/>
      <c r="E484" s="540"/>
      <c r="G484" s="540"/>
      <c r="J484" s="622"/>
    </row>
    <row r="485" spans="1:10" ht="20.25" customHeight="1" x14ac:dyDescent="0.75">
      <c r="A485" s="604"/>
      <c r="C485" s="540"/>
      <c r="E485" s="540"/>
      <c r="G485" s="540"/>
      <c r="J485" s="622"/>
    </row>
    <row r="486" spans="1:10" ht="20.25" customHeight="1" x14ac:dyDescent="0.75">
      <c r="A486" s="604"/>
      <c r="C486" s="540"/>
      <c r="E486" s="540"/>
      <c r="G486" s="540"/>
      <c r="J486" s="622"/>
    </row>
    <row r="487" spans="1:10" ht="20.25" customHeight="1" x14ac:dyDescent="0.75">
      <c r="A487" s="604"/>
      <c r="C487" s="540"/>
      <c r="E487" s="540"/>
      <c r="G487" s="540"/>
      <c r="J487" s="622"/>
    </row>
    <row r="488" spans="1:10" ht="20.25" customHeight="1" x14ac:dyDescent="0.75">
      <c r="A488" s="604"/>
      <c r="C488" s="540"/>
      <c r="E488" s="540"/>
      <c r="G488" s="540"/>
      <c r="J488" s="622"/>
    </row>
    <row r="489" spans="1:10" ht="20.25" customHeight="1" x14ac:dyDescent="0.75">
      <c r="A489" s="604"/>
      <c r="C489" s="540"/>
      <c r="E489" s="540"/>
      <c r="G489" s="540"/>
      <c r="J489" s="622"/>
    </row>
    <row r="490" spans="1:10" ht="20.25" customHeight="1" x14ac:dyDescent="0.75">
      <c r="A490" s="604"/>
      <c r="C490" s="540"/>
      <c r="E490" s="540"/>
      <c r="G490" s="540"/>
      <c r="J490" s="622"/>
    </row>
    <row r="491" spans="1:10" ht="20.25" customHeight="1" x14ac:dyDescent="0.75">
      <c r="A491" s="604"/>
      <c r="C491" s="540"/>
      <c r="E491" s="540"/>
      <c r="G491" s="540"/>
      <c r="J491" s="622"/>
    </row>
    <row r="492" spans="1:10" ht="20.25" customHeight="1" x14ac:dyDescent="0.75">
      <c r="A492" s="604"/>
      <c r="C492" s="540"/>
      <c r="E492" s="540"/>
      <c r="G492" s="540"/>
      <c r="J492" s="622"/>
    </row>
    <row r="493" spans="1:10" ht="20.25" customHeight="1" x14ac:dyDescent="0.75">
      <c r="A493" s="604"/>
      <c r="C493" s="540"/>
      <c r="E493" s="540"/>
      <c r="G493" s="540"/>
      <c r="J493" s="622"/>
    </row>
    <row r="494" spans="1:10" ht="20.25" customHeight="1" x14ac:dyDescent="0.75">
      <c r="A494" s="604"/>
      <c r="C494" s="540"/>
      <c r="E494" s="540"/>
      <c r="G494" s="540"/>
      <c r="J494" s="622"/>
    </row>
    <row r="495" spans="1:10" ht="20.25" customHeight="1" x14ac:dyDescent="0.75">
      <c r="A495" s="604"/>
      <c r="C495" s="540"/>
      <c r="E495" s="540"/>
      <c r="G495" s="540"/>
      <c r="J495" s="622"/>
    </row>
    <row r="496" spans="1:10" ht="20.25" customHeight="1" x14ac:dyDescent="0.75">
      <c r="A496" s="604"/>
      <c r="C496" s="540"/>
      <c r="E496" s="540"/>
      <c r="G496" s="540"/>
      <c r="J496" s="622"/>
    </row>
    <row r="497" spans="1:10" ht="20.25" customHeight="1" x14ac:dyDescent="0.75">
      <c r="A497" s="604"/>
      <c r="C497" s="540"/>
      <c r="E497" s="540"/>
      <c r="G497" s="540"/>
      <c r="J497" s="622"/>
    </row>
    <row r="498" spans="1:10" ht="20.25" customHeight="1" x14ac:dyDescent="0.75">
      <c r="A498" s="604"/>
      <c r="C498" s="540"/>
      <c r="E498" s="540"/>
      <c r="G498" s="540"/>
      <c r="J498" s="622"/>
    </row>
    <row r="499" spans="1:10" ht="20.25" customHeight="1" x14ac:dyDescent="0.75">
      <c r="A499" s="604"/>
      <c r="C499" s="540"/>
      <c r="E499" s="540"/>
      <c r="G499" s="540"/>
      <c r="J499" s="622"/>
    </row>
    <row r="500" spans="1:10" ht="20.25" customHeight="1" x14ac:dyDescent="0.75">
      <c r="A500" s="604"/>
      <c r="C500" s="540"/>
      <c r="E500" s="540"/>
      <c r="G500" s="540"/>
      <c r="J500" s="622"/>
    </row>
    <row r="501" spans="1:10" ht="20.25" customHeight="1" x14ac:dyDescent="0.75">
      <c r="A501" s="604"/>
      <c r="C501" s="540"/>
      <c r="E501" s="540"/>
      <c r="G501" s="540"/>
      <c r="J501" s="622"/>
    </row>
    <row r="502" spans="1:10" ht="20.25" customHeight="1" x14ac:dyDescent="0.75">
      <c r="A502" s="604"/>
      <c r="C502" s="540"/>
      <c r="E502" s="540"/>
      <c r="G502" s="540"/>
      <c r="J502" s="622"/>
    </row>
    <row r="503" spans="1:10" ht="20.25" customHeight="1" x14ac:dyDescent="0.75">
      <c r="A503" s="604"/>
      <c r="C503" s="540"/>
      <c r="E503" s="540"/>
      <c r="G503" s="540"/>
      <c r="J503" s="622"/>
    </row>
    <row r="504" spans="1:10" ht="20.25" customHeight="1" x14ac:dyDescent="0.75">
      <c r="A504" s="604"/>
      <c r="C504" s="540"/>
      <c r="E504" s="540"/>
      <c r="G504" s="540"/>
      <c r="J504" s="622"/>
    </row>
    <row r="505" spans="1:10" ht="20.25" customHeight="1" x14ac:dyDescent="0.75">
      <c r="A505" s="604"/>
      <c r="C505" s="540"/>
      <c r="E505" s="540"/>
      <c r="G505" s="540"/>
      <c r="J505" s="622"/>
    </row>
    <row r="506" spans="1:10" ht="20.25" customHeight="1" x14ac:dyDescent="0.75">
      <c r="A506" s="604"/>
      <c r="C506" s="540"/>
      <c r="E506" s="540"/>
      <c r="G506" s="540"/>
      <c r="J506" s="622"/>
    </row>
    <row r="507" spans="1:10" ht="20.25" customHeight="1" x14ac:dyDescent="0.75">
      <c r="A507" s="604"/>
      <c r="C507" s="540"/>
      <c r="E507" s="540"/>
      <c r="G507" s="540"/>
      <c r="J507" s="622"/>
    </row>
    <row r="508" spans="1:10" ht="20.25" customHeight="1" x14ac:dyDescent="0.75">
      <c r="A508" s="604"/>
      <c r="C508" s="540"/>
      <c r="E508" s="540"/>
      <c r="G508" s="540"/>
      <c r="J508" s="622"/>
    </row>
    <row r="509" spans="1:10" ht="20.25" customHeight="1" x14ac:dyDescent="0.75">
      <c r="A509" s="604"/>
      <c r="C509" s="540"/>
      <c r="E509" s="540"/>
      <c r="G509" s="540"/>
      <c r="J509" s="622"/>
    </row>
    <row r="510" spans="1:10" ht="20.25" customHeight="1" x14ac:dyDescent="0.75">
      <c r="A510" s="604"/>
      <c r="C510" s="540"/>
      <c r="E510" s="540"/>
      <c r="G510" s="540"/>
      <c r="J510" s="622"/>
    </row>
    <row r="511" spans="1:10" ht="20.25" customHeight="1" x14ac:dyDescent="0.75">
      <c r="A511" s="604"/>
      <c r="C511" s="540"/>
      <c r="E511" s="540"/>
      <c r="G511" s="540"/>
      <c r="J511" s="622"/>
    </row>
    <row r="512" spans="1:10" ht="20.25" customHeight="1" x14ac:dyDescent="0.75">
      <c r="A512" s="604"/>
      <c r="C512" s="540"/>
      <c r="E512" s="540"/>
      <c r="G512" s="540"/>
      <c r="J512" s="622"/>
    </row>
    <row r="513" spans="1:10" ht="20.25" customHeight="1" x14ac:dyDescent="0.75">
      <c r="A513" s="604"/>
      <c r="C513" s="540"/>
      <c r="E513" s="540"/>
      <c r="G513" s="540"/>
      <c r="J513" s="622"/>
    </row>
    <row r="514" spans="1:10" ht="20.25" customHeight="1" x14ac:dyDescent="0.75">
      <c r="A514" s="604"/>
      <c r="C514" s="540"/>
      <c r="E514" s="540"/>
      <c r="G514" s="540"/>
      <c r="J514" s="622"/>
    </row>
    <row r="515" spans="1:10" ht="20.25" customHeight="1" x14ac:dyDescent="0.75">
      <c r="A515" s="604"/>
      <c r="C515" s="540"/>
      <c r="E515" s="540"/>
      <c r="G515" s="540"/>
      <c r="J515" s="622"/>
    </row>
    <row r="516" spans="1:10" ht="20.25" customHeight="1" x14ac:dyDescent="0.75">
      <c r="A516" s="604"/>
      <c r="C516" s="540"/>
      <c r="E516" s="540"/>
      <c r="G516" s="540"/>
      <c r="J516" s="622"/>
    </row>
    <row r="517" spans="1:10" ht="20.25" customHeight="1" x14ac:dyDescent="0.75">
      <c r="A517" s="604"/>
      <c r="C517" s="540"/>
      <c r="E517" s="540"/>
      <c r="G517" s="540"/>
      <c r="J517" s="622"/>
    </row>
    <row r="518" spans="1:10" ht="20.25" customHeight="1" x14ac:dyDescent="0.75">
      <c r="A518" s="604"/>
      <c r="C518" s="540"/>
      <c r="E518" s="540"/>
      <c r="G518" s="540"/>
      <c r="J518" s="622"/>
    </row>
    <row r="519" spans="1:10" ht="20.25" customHeight="1" x14ac:dyDescent="0.75">
      <c r="A519" s="604"/>
      <c r="C519" s="540"/>
      <c r="E519" s="540"/>
      <c r="G519" s="540"/>
      <c r="J519" s="622"/>
    </row>
    <row r="520" spans="1:10" ht="20.25" customHeight="1" x14ac:dyDescent="0.75">
      <c r="A520" s="604"/>
      <c r="C520" s="540"/>
      <c r="E520" s="540"/>
      <c r="G520" s="540"/>
      <c r="J520" s="622"/>
    </row>
    <row r="521" spans="1:10" ht="20.25" customHeight="1" x14ac:dyDescent="0.75">
      <c r="A521" s="604"/>
      <c r="C521" s="540"/>
      <c r="E521" s="540"/>
      <c r="G521" s="540"/>
      <c r="J521" s="622"/>
    </row>
    <row r="522" spans="1:10" ht="20.25" customHeight="1" x14ac:dyDescent="0.75">
      <c r="A522" s="604"/>
      <c r="C522" s="540"/>
      <c r="E522" s="540"/>
      <c r="G522" s="540"/>
      <c r="J522" s="622"/>
    </row>
    <row r="523" spans="1:10" ht="20.25" customHeight="1" x14ac:dyDescent="0.75">
      <c r="A523" s="604"/>
      <c r="C523" s="540"/>
      <c r="E523" s="540"/>
      <c r="G523" s="540"/>
      <c r="J523" s="622"/>
    </row>
    <row r="524" spans="1:10" ht="20.25" customHeight="1" x14ac:dyDescent="0.75">
      <c r="A524" s="604"/>
      <c r="C524" s="540"/>
      <c r="E524" s="540"/>
      <c r="G524" s="540"/>
      <c r="J524" s="622"/>
    </row>
    <row r="525" spans="1:10" ht="20.25" customHeight="1" x14ac:dyDescent="0.75">
      <c r="A525" s="604"/>
      <c r="C525" s="540"/>
      <c r="E525" s="540"/>
      <c r="G525" s="540"/>
      <c r="J525" s="622"/>
    </row>
    <row r="526" spans="1:10" ht="20.25" customHeight="1" x14ac:dyDescent="0.75">
      <c r="A526" s="604"/>
      <c r="C526" s="540"/>
      <c r="E526" s="540"/>
      <c r="G526" s="540"/>
      <c r="J526" s="622"/>
    </row>
    <row r="527" spans="1:10" ht="20.25" customHeight="1" x14ac:dyDescent="0.75">
      <c r="A527" s="604"/>
      <c r="C527" s="540"/>
      <c r="E527" s="540"/>
      <c r="G527" s="540"/>
      <c r="J527" s="622"/>
    </row>
    <row r="528" spans="1:10" ht="20.25" customHeight="1" x14ac:dyDescent="0.75">
      <c r="A528" s="604"/>
      <c r="C528" s="540"/>
      <c r="E528" s="540"/>
      <c r="G528" s="540"/>
      <c r="J528" s="622"/>
    </row>
    <row r="529" spans="1:10" ht="20.25" customHeight="1" x14ac:dyDescent="0.75">
      <c r="A529" s="604"/>
      <c r="C529" s="540"/>
      <c r="E529" s="540"/>
      <c r="G529" s="540"/>
      <c r="J529" s="622"/>
    </row>
    <row r="530" spans="1:10" ht="20.25" customHeight="1" x14ac:dyDescent="0.75">
      <c r="A530" s="604"/>
      <c r="C530" s="540"/>
      <c r="E530" s="540"/>
      <c r="G530" s="540"/>
      <c r="J530" s="622"/>
    </row>
    <row r="531" spans="1:10" ht="20.25" customHeight="1" x14ac:dyDescent="0.75">
      <c r="A531" s="604"/>
      <c r="C531" s="540"/>
      <c r="E531" s="540"/>
      <c r="G531" s="540"/>
      <c r="J531" s="622"/>
    </row>
    <row r="532" spans="1:10" ht="20.25" customHeight="1" x14ac:dyDescent="0.75">
      <c r="A532" s="604"/>
      <c r="C532" s="540"/>
      <c r="E532" s="540"/>
      <c r="G532" s="540"/>
      <c r="J532" s="622"/>
    </row>
    <row r="533" spans="1:10" ht="20.25" customHeight="1" x14ac:dyDescent="0.75">
      <c r="A533" s="604"/>
      <c r="C533" s="540"/>
      <c r="E533" s="540"/>
      <c r="G533" s="540"/>
      <c r="J533" s="622"/>
    </row>
    <row r="534" spans="1:10" ht="20.25" customHeight="1" x14ac:dyDescent="0.75">
      <c r="A534" s="604"/>
      <c r="C534" s="540"/>
      <c r="E534" s="540"/>
      <c r="G534" s="540"/>
      <c r="J534" s="622"/>
    </row>
    <row r="535" spans="1:10" ht="20.25" customHeight="1" x14ac:dyDescent="0.75">
      <c r="A535" s="604"/>
      <c r="C535" s="540"/>
      <c r="E535" s="540"/>
      <c r="G535" s="540"/>
      <c r="J535" s="622"/>
    </row>
    <row r="536" spans="1:10" ht="20.25" customHeight="1" x14ac:dyDescent="0.75">
      <c r="A536" s="604"/>
      <c r="C536" s="540"/>
      <c r="E536" s="540"/>
      <c r="G536" s="540"/>
      <c r="J536" s="622"/>
    </row>
    <row r="537" spans="1:10" ht="20.25" customHeight="1" x14ac:dyDescent="0.75">
      <c r="A537" s="604"/>
      <c r="C537" s="540"/>
      <c r="E537" s="540"/>
      <c r="G537" s="540"/>
      <c r="J537" s="622"/>
    </row>
    <row r="538" spans="1:10" ht="20.25" customHeight="1" x14ac:dyDescent="0.75">
      <c r="A538" s="604"/>
      <c r="C538" s="540"/>
      <c r="E538" s="540"/>
      <c r="G538" s="540"/>
      <c r="J538" s="622"/>
    </row>
    <row r="539" spans="1:10" ht="20.25" customHeight="1" x14ac:dyDescent="0.75">
      <c r="A539" s="604"/>
      <c r="C539" s="540"/>
      <c r="E539" s="540"/>
      <c r="G539" s="540"/>
      <c r="J539" s="622"/>
    </row>
    <row r="540" spans="1:10" ht="20.25" customHeight="1" x14ac:dyDescent="0.75">
      <c r="A540" s="604"/>
      <c r="C540" s="540"/>
      <c r="E540" s="540"/>
      <c r="G540" s="540"/>
      <c r="J540" s="622"/>
    </row>
    <row r="541" spans="1:10" ht="20.25" customHeight="1" x14ac:dyDescent="0.75">
      <c r="A541" s="604"/>
      <c r="C541" s="540"/>
      <c r="E541" s="540"/>
      <c r="G541" s="540"/>
      <c r="J541" s="622"/>
    </row>
    <row r="542" spans="1:10" ht="20.25" customHeight="1" x14ac:dyDescent="0.75">
      <c r="A542" s="604"/>
      <c r="C542" s="540"/>
      <c r="E542" s="540"/>
      <c r="G542" s="540"/>
      <c r="J542" s="622"/>
    </row>
    <row r="543" spans="1:10" ht="20.25" customHeight="1" x14ac:dyDescent="0.75">
      <c r="A543" s="604"/>
      <c r="C543" s="540"/>
      <c r="E543" s="540"/>
      <c r="G543" s="540"/>
      <c r="J543" s="622"/>
    </row>
    <row r="544" spans="1:10" ht="20.25" customHeight="1" x14ac:dyDescent="0.75">
      <c r="A544" s="604"/>
      <c r="C544" s="540"/>
      <c r="E544" s="540"/>
      <c r="G544" s="540"/>
      <c r="J544" s="622"/>
    </row>
    <row r="545" spans="1:10" ht="20.25" customHeight="1" x14ac:dyDescent="0.75">
      <c r="A545" s="604"/>
      <c r="C545" s="540"/>
      <c r="E545" s="540"/>
      <c r="G545" s="540"/>
      <c r="J545" s="622"/>
    </row>
    <row r="546" spans="1:10" ht="20.25" customHeight="1" x14ac:dyDescent="0.75">
      <c r="A546" s="604"/>
      <c r="C546" s="540"/>
      <c r="E546" s="540"/>
      <c r="G546" s="540"/>
      <c r="J546" s="622"/>
    </row>
    <row r="547" spans="1:10" ht="20.25" customHeight="1" x14ac:dyDescent="0.75">
      <c r="A547" s="604"/>
      <c r="C547" s="540"/>
      <c r="E547" s="540"/>
      <c r="G547" s="540"/>
      <c r="J547" s="622"/>
    </row>
    <row r="548" spans="1:10" ht="20.25" customHeight="1" x14ac:dyDescent="0.75">
      <c r="A548" s="604"/>
      <c r="C548" s="540"/>
      <c r="E548" s="540"/>
      <c r="G548" s="540"/>
      <c r="J548" s="622"/>
    </row>
    <row r="549" spans="1:10" ht="20.25" customHeight="1" x14ac:dyDescent="0.75">
      <c r="A549" s="604"/>
      <c r="C549" s="540"/>
      <c r="E549" s="540"/>
      <c r="G549" s="540"/>
      <c r="J549" s="622"/>
    </row>
    <row r="550" spans="1:10" ht="20.25" customHeight="1" x14ac:dyDescent="0.75">
      <c r="A550" s="604"/>
      <c r="C550" s="540"/>
      <c r="E550" s="540"/>
      <c r="G550" s="540"/>
      <c r="J550" s="622"/>
    </row>
    <row r="551" spans="1:10" ht="20.25" customHeight="1" x14ac:dyDescent="0.75">
      <c r="A551" s="604"/>
      <c r="C551" s="540"/>
      <c r="E551" s="540"/>
      <c r="G551" s="540"/>
      <c r="J551" s="622"/>
    </row>
    <row r="552" spans="1:10" ht="20.25" customHeight="1" x14ac:dyDescent="0.75">
      <c r="A552" s="604"/>
      <c r="C552" s="540"/>
      <c r="E552" s="540"/>
      <c r="G552" s="540"/>
      <c r="J552" s="622"/>
    </row>
    <row r="553" spans="1:10" ht="20.25" customHeight="1" x14ac:dyDescent="0.75">
      <c r="A553" s="604"/>
      <c r="C553" s="540"/>
      <c r="E553" s="540"/>
      <c r="G553" s="540"/>
      <c r="J553" s="622"/>
    </row>
    <row r="554" spans="1:10" ht="20.25" customHeight="1" x14ac:dyDescent="0.75">
      <c r="A554" s="604"/>
      <c r="C554" s="540"/>
      <c r="E554" s="540"/>
      <c r="G554" s="540"/>
      <c r="J554" s="622"/>
    </row>
    <row r="555" spans="1:10" ht="20.25" customHeight="1" x14ac:dyDescent="0.75">
      <c r="A555" s="604"/>
      <c r="C555" s="540"/>
      <c r="E555" s="540"/>
      <c r="G555" s="540"/>
      <c r="J555" s="622"/>
    </row>
    <row r="556" spans="1:10" ht="20.25" customHeight="1" x14ac:dyDescent="0.75">
      <c r="A556" s="604"/>
      <c r="C556" s="540"/>
      <c r="E556" s="540"/>
      <c r="G556" s="540"/>
      <c r="J556" s="622"/>
    </row>
    <row r="557" spans="1:10" ht="20.25" customHeight="1" x14ac:dyDescent="0.75">
      <c r="A557" s="604"/>
      <c r="C557" s="540"/>
      <c r="E557" s="540"/>
      <c r="G557" s="540"/>
      <c r="J557" s="622"/>
    </row>
    <row r="558" spans="1:10" ht="20.25" customHeight="1" x14ac:dyDescent="0.75">
      <c r="A558" s="604"/>
      <c r="C558" s="540"/>
      <c r="E558" s="540"/>
      <c r="G558" s="540"/>
      <c r="J558" s="622"/>
    </row>
    <row r="559" spans="1:10" ht="20.25" customHeight="1" x14ac:dyDescent="0.75">
      <c r="A559" s="604"/>
      <c r="C559" s="540"/>
      <c r="E559" s="540"/>
      <c r="G559" s="540"/>
      <c r="J559" s="622"/>
    </row>
    <row r="560" spans="1:10" ht="20.25" customHeight="1" x14ac:dyDescent="0.75">
      <c r="A560" s="604"/>
      <c r="C560" s="540"/>
      <c r="E560" s="540"/>
      <c r="G560" s="540"/>
      <c r="J560" s="622"/>
    </row>
    <row r="561" spans="1:10" ht="20.25" customHeight="1" x14ac:dyDescent="0.75">
      <c r="A561" s="604"/>
      <c r="C561" s="540"/>
      <c r="E561" s="540"/>
      <c r="G561" s="540"/>
      <c r="J561" s="622"/>
    </row>
    <row r="562" spans="1:10" ht="20.25" customHeight="1" x14ac:dyDescent="0.75">
      <c r="A562" s="604"/>
      <c r="C562" s="540"/>
      <c r="E562" s="540"/>
      <c r="G562" s="540"/>
      <c r="J562" s="622"/>
    </row>
    <row r="563" spans="1:10" ht="20.25" customHeight="1" x14ac:dyDescent="0.75">
      <c r="A563" s="604"/>
      <c r="C563" s="540"/>
      <c r="E563" s="540"/>
      <c r="G563" s="540"/>
      <c r="J563" s="622"/>
    </row>
    <row r="564" spans="1:10" ht="20.25" customHeight="1" x14ac:dyDescent="0.75">
      <c r="A564" s="604"/>
      <c r="C564" s="540"/>
      <c r="E564" s="540"/>
      <c r="G564" s="540"/>
      <c r="J564" s="622"/>
    </row>
    <row r="565" spans="1:10" ht="20.25" customHeight="1" x14ac:dyDescent="0.75">
      <c r="A565" s="604"/>
      <c r="C565" s="540"/>
      <c r="E565" s="540"/>
      <c r="G565" s="540"/>
      <c r="J565" s="622"/>
    </row>
    <row r="566" spans="1:10" ht="20.25" customHeight="1" x14ac:dyDescent="0.75">
      <c r="A566" s="604"/>
      <c r="C566" s="540"/>
      <c r="E566" s="540"/>
      <c r="G566" s="540"/>
      <c r="J566" s="622"/>
    </row>
    <row r="567" spans="1:10" ht="20.25" customHeight="1" x14ac:dyDescent="0.75">
      <c r="A567" s="604"/>
      <c r="C567" s="540"/>
      <c r="E567" s="540"/>
      <c r="G567" s="540"/>
      <c r="J567" s="622"/>
    </row>
    <row r="568" spans="1:10" ht="20.25" customHeight="1" x14ac:dyDescent="0.75">
      <c r="A568" s="604"/>
      <c r="C568" s="540"/>
      <c r="E568" s="540"/>
      <c r="G568" s="540"/>
      <c r="J568" s="622"/>
    </row>
    <row r="569" spans="1:10" ht="20.25" customHeight="1" x14ac:dyDescent="0.75">
      <c r="A569" s="604"/>
      <c r="C569" s="540"/>
      <c r="E569" s="540"/>
      <c r="G569" s="540"/>
      <c r="J569" s="622"/>
    </row>
    <row r="570" spans="1:10" ht="20.25" customHeight="1" x14ac:dyDescent="0.75">
      <c r="A570" s="604"/>
      <c r="C570" s="540"/>
      <c r="E570" s="540"/>
      <c r="G570" s="540"/>
      <c r="J570" s="622"/>
    </row>
    <row r="571" spans="1:10" ht="20.25" customHeight="1" x14ac:dyDescent="0.75">
      <c r="A571" s="604"/>
      <c r="C571" s="540"/>
      <c r="E571" s="540"/>
      <c r="G571" s="540"/>
      <c r="J571" s="622"/>
    </row>
    <row r="572" spans="1:10" ht="20.25" customHeight="1" x14ac:dyDescent="0.75">
      <c r="A572" s="604"/>
      <c r="C572" s="540"/>
      <c r="E572" s="540"/>
      <c r="G572" s="540"/>
      <c r="J572" s="622"/>
    </row>
    <row r="573" spans="1:10" ht="20.25" customHeight="1" x14ac:dyDescent="0.75">
      <c r="A573" s="604"/>
      <c r="C573" s="540"/>
      <c r="E573" s="540"/>
      <c r="G573" s="540"/>
      <c r="J573" s="622"/>
    </row>
    <row r="574" spans="1:10" ht="20.25" customHeight="1" x14ac:dyDescent="0.75">
      <c r="A574" s="604"/>
      <c r="C574" s="540"/>
      <c r="E574" s="540"/>
      <c r="G574" s="540"/>
      <c r="J574" s="622"/>
    </row>
    <row r="575" spans="1:10" ht="20.25" customHeight="1" x14ac:dyDescent="0.75">
      <c r="A575" s="604"/>
      <c r="C575" s="540"/>
      <c r="E575" s="540"/>
      <c r="G575" s="540"/>
      <c r="J575" s="622"/>
    </row>
    <row r="576" spans="1:10" ht="20.25" customHeight="1" x14ac:dyDescent="0.75">
      <c r="A576" s="604"/>
      <c r="C576" s="540"/>
      <c r="E576" s="540"/>
      <c r="G576" s="540"/>
      <c r="J576" s="622"/>
    </row>
    <row r="577" spans="1:10" ht="20.25" customHeight="1" x14ac:dyDescent="0.75">
      <c r="A577" s="604"/>
      <c r="C577" s="540"/>
      <c r="E577" s="540"/>
      <c r="G577" s="540"/>
      <c r="J577" s="622"/>
    </row>
    <row r="578" spans="1:10" ht="20.25" customHeight="1" x14ac:dyDescent="0.75">
      <c r="A578" s="604"/>
      <c r="C578" s="540"/>
      <c r="E578" s="540"/>
      <c r="G578" s="540"/>
      <c r="J578" s="622"/>
    </row>
    <row r="579" spans="1:10" ht="20.25" customHeight="1" x14ac:dyDescent="0.75">
      <c r="A579" s="604"/>
      <c r="C579" s="540"/>
      <c r="E579" s="540"/>
      <c r="G579" s="540"/>
      <c r="J579" s="622"/>
    </row>
    <row r="580" spans="1:10" ht="20.25" customHeight="1" x14ac:dyDescent="0.75">
      <c r="A580" s="604"/>
      <c r="C580" s="540"/>
      <c r="E580" s="540"/>
      <c r="G580" s="540"/>
      <c r="J580" s="622"/>
    </row>
    <row r="581" spans="1:10" ht="20.25" customHeight="1" x14ac:dyDescent="0.75">
      <c r="A581" s="604"/>
      <c r="C581" s="540"/>
      <c r="E581" s="540"/>
      <c r="G581" s="540"/>
      <c r="J581" s="622"/>
    </row>
    <row r="582" spans="1:10" ht="20.25" customHeight="1" x14ac:dyDescent="0.75">
      <c r="A582" s="604"/>
      <c r="C582" s="540"/>
      <c r="E582" s="540"/>
      <c r="G582" s="540"/>
      <c r="J582" s="622"/>
    </row>
    <row r="583" spans="1:10" ht="20.25" customHeight="1" x14ac:dyDescent="0.75">
      <c r="A583" s="604"/>
      <c r="C583" s="540"/>
      <c r="E583" s="540"/>
      <c r="G583" s="540"/>
      <c r="J583" s="622"/>
    </row>
    <row r="584" spans="1:10" ht="20.25" customHeight="1" x14ac:dyDescent="0.75">
      <c r="A584" s="604"/>
      <c r="C584" s="540"/>
      <c r="E584" s="540"/>
      <c r="G584" s="540"/>
      <c r="J584" s="622"/>
    </row>
    <row r="585" spans="1:10" ht="20.25" customHeight="1" x14ac:dyDescent="0.75">
      <c r="A585" s="604"/>
      <c r="C585" s="540"/>
      <c r="E585" s="540"/>
      <c r="G585" s="540"/>
      <c r="J585" s="622"/>
    </row>
    <row r="586" spans="1:10" ht="20.25" customHeight="1" x14ac:dyDescent="0.75">
      <c r="A586" s="604"/>
      <c r="C586" s="540"/>
      <c r="E586" s="540"/>
      <c r="G586" s="540"/>
      <c r="J586" s="622"/>
    </row>
    <row r="587" spans="1:10" ht="20.25" customHeight="1" x14ac:dyDescent="0.75">
      <c r="A587" s="604"/>
      <c r="C587" s="540"/>
      <c r="E587" s="540"/>
      <c r="G587" s="540"/>
      <c r="J587" s="622"/>
    </row>
    <row r="588" spans="1:10" ht="20.25" customHeight="1" x14ac:dyDescent="0.75">
      <c r="A588" s="604"/>
      <c r="C588" s="540"/>
      <c r="E588" s="540"/>
      <c r="G588" s="540"/>
      <c r="J588" s="622"/>
    </row>
    <row r="589" spans="1:10" ht="20.25" customHeight="1" x14ac:dyDescent="0.75">
      <c r="A589" s="604"/>
      <c r="C589" s="540"/>
      <c r="E589" s="540"/>
      <c r="G589" s="540"/>
      <c r="J589" s="622"/>
    </row>
    <row r="590" spans="1:10" ht="20.25" customHeight="1" x14ac:dyDescent="0.75">
      <c r="A590" s="604"/>
      <c r="C590" s="540"/>
      <c r="E590" s="540"/>
      <c r="G590" s="540"/>
      <c r="J590" s="622"/>
    </row>
    <row r="591" spans="1:10" ht="20.25" customHeight="1" x14ac:dyDescent="0.75">
      <c r="A591" s="604"/>
      <c r="C591" s="540"/>
      <c r="E591" s="540"/>
      <c r="G591" s="540"/>
      <c r="J591" s="622"/>
    </row>
    <row r="592" spans="1:10" ht="20.25" customHeight="1" x14ac:dyDescent="0.75">
      <c r="A592" s="604"/>
      <c r="C592" s="540"/>
      <c r="E592" s="540"/>
      <c r="G592" s="540"/>
      <c r="J592" s="622"/>
    </row>
    <row r="593" spans="1:10" ht="20.25" customHeight="1" x14ac:dyDescent="0.75">
      <c r="A593" s="604"/>
      <c r="C593" s="540"/>
      <c r="E593" s="540"/>
      <c r="G593" s="540"/>
      <c r="J593" s="622"/>
    </row>
    <row r="594" spans="1:10" ht="20.25" customHeight="1" x14ac:dyDescent="0.75">
      <c r="A594" s="604"/>
      <c r="C594" s="540"/>
      <c r="E594" s="540"/>
      <c r="G594" s="540"/>
      <c r="J594" s="622"/>
    </row>
    <row r="595" spans="1:10" ht="20.25" customHeight="1" x14ac:dyDescent="0.75">
      <c r="A595" s="604"/>
      <c r="C595" s="540"/>
      <c r="E595" s="540"/>
      <c r="G595" s="540"/>
      <c r="J595" s="622"/>
    </row>
    <row r="596" spans="1:10" ht="20.25" customHeight="1" x14ac:dyDescent="0.75">
      <c r="A596" s="604"/>
      <c r="C596" s="540"/>
      <c r="E596" s="540"/>
      <c r="G596" s="540"/>
      <c r="J596" s="622"/>
    </row>
    <row r="597" spans="1:10" ht="20.25" customHeight="1" x14ac:dyDescent="0.75">
      <c r="A597" s="604"/>
      <c r="C597" s="540"/>
      <c r="E597" s="540"/>
      <c r="G597" s="540"/>
      <c r="J597" s="622"/>
    </row>
    <row r="598" spans="1:10" ht="20.25" customHeight="1" x14ac:dyDescent="0.75">
      <c r="A598" s="604"/>
      <c r="C598" s="540"/>
      <c r="E598" s="540"/>
      <c r="G598" s="540"/>
      <c r="J598" s="622"/>
    </row>
    <row r="599" spans="1:10" ht="20.25" customHeight="1" x14ac:dyDescent="0.75">
      <c r="A599" s="604"/>
      <c r="C599" s="540"/>
      <c r="E599" s="540"/>
      <c r="G599" s="540"/>
      <c r="J599" s="622"/>
    </row>
    <row r="600" spans="1:10" ht="20.25" customHeight="1" x14ac:dyDescent="0.75">
      <c r="A600" s="604"/>
      <c r="C600" s="540"/>
      <c r="E600" s="540"/>
      <c r="G600" s="540"/>
      <c r="J600" s="622"/>
    </row>
    <row r="601" spans="1:10" ht="20.25" customHeight="1" x14ac:dyDescent="0.75">
      <c r="A601" s="604"/>
      <c r="C601" s="540"/>
      <c r="E601" s="540"/>
      <c r="G601" s="540"/>
      <c r="J601" s="622"/>
    </row>
    <row r="602" spans="1:10" ht="20.25" customHeight="1" x14ac:dyDescent="0.75">
      <c r="A602" s="604"/>
      <c r="C602" s="540"/>
      <c r="E602" s="540"/>
      <c r="G602" s="540"/>
      <c r="J602" s="622"/>
    </row>
    <row r="603" spans="1:10" ht="20.25" customHeight="1" x14ac:dyDescent="0.75">
      <c r="A603" s="604"/>
      <c r="C603" s="540"/>
      <c r="E603" s="540"/>
      <c r="G603" s="540"/>
      <c r="J603" s="622"/>
    </row>
    <row r="604" spans="1:10" ht="20.25" customHeight="1" x14ac:dyDescent="0.75">
      <c r="A604" s="604"/>
      <c r="C604" s="540"/>
      <c r="E604" s="540"/>
      <c r="G604" s="540"/>
      <c r="J604" s="622"/>
    </row>
    <row r="605" spans="1:10" ht="20.25" customHeight="1" x14ac:dyDescent="0.75">
      <c r="A605" s="604"/>
      <c r="C605" s="540"/>
      <c r="E605" s="540"/>
      <c r="G605" s="540"/>
      <c r="J605" s="622"/>
    </row>
    <row r="606" spans="1:10" ht="20.25" customHeight="1" x14ac:dyDescent="0.75">
      <c r="A606" s="604"/>
      <c r="C606" s="540"/>
      <c r="E606" s="540"/>
      <c r="G606" s="540"/>
      <c r="J606" s="622"/>
    </row>
    <row r="607" spans="1:10" ht="20.25" customHeight="1" x14ac:dyDescent="0.75">
      <c r="A607" s="604"/>
      <c r="C607" s="540"/>
      <c r="E607" s="540"/>
      <c r="G607" s="540"/>
      <c r="J607" s="622"/>
    </row>
    <row r="608" spans="1:10" ht="20.25" customHeight="1" x14ac:dyDescent="0.75">
      <c r="A608" s="604"/>
      <c r="C608" s="540"/>
      <c r="E608" s="540"/>
      <c r="G608" s="540"/>
      <c r="J608" s="622"/>
    </row>
    <row r="609" spans="1:10" ht="20.25" customHeight="1" x14ac:dyDescent="0.75">
      <c r="A609" s="604"/>
      <c r="C609" s="540"/>
      <c r="E609" s="540"/>
      <c r="G609" s="540"/>
      <c r="J609" s="622"/>
    </row>
    <row r="610" spans="1:10" ht="20.25" customHeight="1" x14ac:dyDescent="0.75">
      <c r="A610" s="604"/>
      <c r="C610" s="540"/>
      <c r="E610" s="540"/>
      <c r="G610" s="540"/>
      <c r="J610" s="622"/>
    </row>
    <row r="611" spans="1:10" ht="20.25" customHeight="1" x14ac:dyDescent="0.75">
      <c r="A611" s="604"/>
      <c r="C611" s="540"/>
      <c r="E611" s="540"/>
      <c r="G611" s="540"/>
      <c r="J611" s="622"/>
    </row>
    <row r="612" spans="1:10" ht="20.25" customHeight="1" x14ac:dyDescent="0.75">
      <c r="A612" s="604"/>
      <c r="C612" s="540"/>
      <c r="E612" s="540"/>
      <c r="G612" s="540"/>
      <c r="J612" s="622"/>
    </row>
    <row r="613" spans="1:10" ht="20.25" customHeight="1" x14ac:dyDescent="0.75">
      <c r="A613" s="604"/>
      <c r="C613" s="540"/>
      <c r="E613" s="540"/>
      <c r="G613" s="540"/>
      <c r="J613" s="622"/>
    </row>
    <row r="614" spans="1:10" ht="20.25" customHeight="1" x14ac:dyDescent="0.75">
      <c r="A614" s="604"/>
      <c r="C614" s="540"/>
      <c r="E614" s="540"/>
      <c r="G614" s="540"/>
      <c r="J614" s="622"/>
    </row>
    <row r="615" spans="1:10" ht="20.25" customHeight="1" x14ac:dyDescent="0.75">
      <c r="A615" s="604"/>
      <c r="C615" s="540"/>
      <c r="E615" s="540"/>
      <c r="G615" s="540"/>
      <c r="J615" s="622"/>
    </row>
    <row r="616" spans="1:10" ht="20.25" customHeight="1" x14ac:dyDescent="0.75">
      <c r="A616" s="604"/>
      <c r="C616" s="540"/>
      <c r="E616" s="540"/>
      <c r="G616" s="540"/>
      <c r="J616" s="622"/>
    </row>
    <row r="617" spans="1:10" ht="20.25" customHeight="1" x14ac:dyDescent="0.75">
      <c r="A617" s="604"/>
      <c r="C617" s="540"/>
      <c r="E617" s="540"/>
      <c r="G617" s="540"/>
      <c r="J617" s="622"/>
    </row>
    <row r="618" spans="1:10" ht="20.25" customHeight="1" x14ac:dyDescent="0.75">
      <c r="A618" s="604"/>
      <c r="C618" s="540"/>
      <c r="E618" s="540"/>
      <c r="G618" s="540"/>
      <c r="J618" s="622"/>
    </row>
    <row r="619" spans="1:10" ht="20.25" customHeight="1" x14ac:dyDescent="0.75">
      <c r="A619" s="604"/>
      <c r="C619" s="540"/>
      <c r="E619" s="540"/>
      <c r="G619" s="540"/>
      <c r="J619" s="622"/>
    </row>
    <row r="620" spans="1:10" ht="20.25" customHeight="1" x14ac:dyDescent="0.75">
      <c r="A620" s="604"/>
      <c r="C620" s="540"/>
      <c r="E620" s="540"/>
      <c r="G620" s="540"/>
      <c r="J620" s="622"/>
    </row>
    <row r="621" spans="1:10" ht="20.25" customHeight="1" x14ac:dyDescent="0.75">
      <c r="A621" s="604"/>
      <c r="C621" s="540"/>
      <c r="E621" s="540"/>
      <c r="G621" s="540"/>
      <c r="J621" s="622"/>
    </row>
    <row r="622" spans="1:10" ht="20.25" customHeight="1" x14ac:dyDescent="0.75">
      <c r="A622" s="604"/>
      <c r="C622" s="540"/>
      <c r="E622" s="540"/>
      <c r="G622" s="540"/>
      <c r="J622" s="622"/>
    </row>
    <row r="623" spans="1:10" ht="20.25" customHeight="1" x14ac:dyDescent="0.75">
      <c r="A623" s="604"/>
      <c r="C623" s="540"/>
      <c r="E623" s="540"/>
      <c r="G623" s="540"/>
      <c r="J623" s="622"/>
    </row>
    <row r="624" spans="1:10" ht="20.25" customHeight="1" x14ac:dyDescent="0.75">
      <c r="A624" s="604"/>
      <c r="C624" s="540"/>
      <c r="E624" s="540"/>
      <c r="G624" s="540"/>
      <c r="J624" s="622"/>
    </row>
    <row r="625" spans="1:10" ht="20.25" customHeight="1" x14ac:dyDescent="0.75">
      <c r="A625" s="604"/>
      <c r="C625" s="540"/>
      <c r="E625" s="540"/>
      <c r="G625" s="540"/>
      <c r="J625" s="622"/>
    </row>
    <row r="626" spans="1:10" ht="20.25" customHeight="1" x14ac:dyDescent="0.75">
      <c r="A626" s="604"/>
      <c r="C626" s="540"/>
      <c r="E626" s="540"/>
      <c r="G626" s="540"/>
      <c r="J626" s="622"/>
    </row>
    <row r="627" spans="1:10" ht="20.25" customHeight="1" x14ac:dyDescent="0.75">
      <c r="A627" s="604"/>
      <c r="C627" s="540"/>
      <c r="E627" s="540"/>
      <c r="G627" s="540"/>
      <c r="J627" s="622"/>
    </row>
    <row r="628" spans="1:10" ht="20.25" customHeight="1" x14ac:dyDescent="0.75">
      <c r="A628" s="604"/>
      <c r="C628" s="540"/>
      <c r="E628" s="540"/>
      <c r="G628" s="540"/>
      <c r="J628" s="622"/>
    </row>
    <row r="629" spans="1:10" ht="20.25" customHeight="1" x14ac:dyDescent="0.75">
      <c r="A629" s="604"/>
      <c r="C629" s="540"/>
      <c r="E629" s="540"/>
      <c r="G629" s="540"/>
      <c r="J629" s="622"/>
    </row>
    <row r="630" spans="1:10" ht="20.25" customHeight="1" x14ac:dyDescent="0.75">
      <c r="A630" s="604"/>
      <c r="C630" s="540"/>
      <c r="E630" s="540"/>
      <c r="G630" s="540"/>
      <c r="J630" s="622"/>
    </row>
    <row r="631" spans="1:10" ht="20.25" customHeight="1" x14ac:dyDescent="0.75">
      <c r="A631" s="604"/>
      <c r="C631" s="540"/>
      <c r="E631" s="540"/>
      <c r="G631" s="540"/>
      <c r="J631" s="622"/>
    </row>
    <row r="632" spans="1:10" ht="20.25" customHeight="1" x14ac:dyDescent="0.75">
      <c r="A632" s="604"/>
      <c r="C632" s="540"/>
      <c r="E632" s="540"/>
      <c r="G632" s="540"/>
      <c r="J632" s="622"/>
    </row>
    <row r="633" spans="1:10" ht="20.25" customHeight="1" x14ac:dyDescent="0.75">
      <c r="A633" s="604"/>
      <c r="C633" s="540"/>
      <c r="E633" s="540"/>
      <c r="G633" s="540"/>
      <c r="J633" s="622"/>
    </row>
    <row r="634" spans="1:10" ht="20.25" customHeight="1" x14ac:dyDescent="0.75">
      <c r="A634" s="604"/>
      <c r="C634" s="540"/>
      <c r="E634" s="540"/>
      <c r="G634" s="540"/>
      <c r="J634" s="622"/>
    </row>
    <row r="635" spans="1:10" ht="20.25" customHeight="1" x14ac:dyDescent="0.75">
      <c r="A635" s="604"/>
      <c r="C635" s="540"/>
      <c r="E635" s="540"/>
      <c r="G635" s="540"/>
      <c r="J635" s="622"/>
    </row>
    <row r="636" spans="1:10" ht="20.25" customHeight="1" x14ac:dyDescent="0.75">
      <c r="A636" s="604"/>
      <c r="C636" s="540"/>
      <c r="E636" s="540"/>
      <c r="G636" s="540"/>
      <c r="J636" s="622"/>
    </row>
    <row r="637" spans="1:10" ht="20.25" customHeight="1" x14ac:dyDescent="0.75">
      <c r="A637" s="604"/>
      <c r="C637" s="540"/>
      <c r="E637" s="540"/>
      <c r="G637" s="540"/>
      <c r="J637" s="622"/>
    </row>
    <row r="638" spans="1:10" ht="20.25" customHeight="1" x14ac:dyDescent="0.75">
      <c r="A638" s="604"/>
      <c r="C638" s="540"/>
      <c r="E638" s="540"/>
      <c r="G638" s="540"/>
      <c r="J638" s="622"/>
    </row>
    <row r="639" spans="1:10" ht="20.25" customHeight="1" x14ac:dyDescent="0.75">
      <c r="A639" s="604"/>
      <c r="C639" s="540"/>
      <c r="E639" s="540"/>
      <c r="G639" s="540"/>
      <c r="J639" s="622"/>
    </row>
    <row r="640" spans="1:10" ht="20.25" customHeight="1" x14ac:dyDescent="0.75">
      <c r="A640" s="604"/>
      <c r="C640" s="540"/>
      <c r="E640" s="540"/>
      <c r="G640" s="540"/>
      <c r="J640" s="622"/>
    </row>
    <row r="641" spans="1:10" ht="20.25" customHeight="1" x14ac:dyDescent="0.75">
      <c r="A641" s="604"/>
      <c r="C641" s="540"/>
      <c r="E641" s="540"/>
      <c r="G641" s="540"/>
      <c r="J641" s="622"/>
    </row>
    <row r="642" spans="1:10" ht="20.25" customHeight="1" x14ac:dyDescent="0.75">
      <c r="A642" s="604"/>
      <c r="C642" s="540"/>
      <c r="E642" s="540"/>
      <c r="G642" s="540"/>
      <c r="J642" s="622"/>
    </row>
    <row r="643" spans="1:10" ht="20.25" customHeight="1" x14ac:dyDescent="0.75">
      <c r="A643" s="604"/>
      <c r="C643" s="540"/>
      <c r="E643" s="540"/>
      <c r="G643" s="540"/>
      <c r="J643" s="622"/>
    </row>
    <row r="644" spans="1:10" ht="20.25" customHeight="1" x14ac:dyDescent="0.75">
      <c r="A644" s="604"/>
      <c r="C644" s="540"/>
      <c r="E644" s="540"/>
      <c r="G644" s="540"/>
      <c r="J644" s="622"/>
    </row>
    <row r="645" spans="1:10" ht="20.25" customHeight="1" x14ac:dyDescent="0.75">
      <c r="A645" s="604"/>
      <c r="C645" s="540"/>
      <c r="E645" s="540"/>
      <c r="G645" s="540"/>
      <c r="J645" s="622"/>
    </row>
    <row r="646" spans="1:10" ht="20.25" customHeight="1" x14ac:dyDescent="0.75">
      <c r="A646" s="604"/>
      <c r="C646" s="540"/>
      <c r="E646" s="540"/>
      <c r="G646" s="540"/>
      <c r="J646" s="622"/>
    </row>
    <row r="647" spans="1:10" ht="20.25" customHeight="1" x14ac:dyDescent="0.75">
      <c r="A647" s="604"/>
      <c r="C647" s="540"/>
      <c r="E647" s="540"/>
      <c r="G647" s="540"/>
      <c r="J647" s="622"/>
    </row>
    <row r="648" spans="1:10" ht="20.25" customHeight="1" x14ac:dyDescent="0.75">
      <c r="A648" s="604"/>
      <c r="C648" s="540"/>
      <c r="E648" s="540"/>
      <c r="G648" s="540"/>
      <c r="J648" s="622"/>
    </row>
    <row r="649" spans="1:10" ht="20.25" customHeight="1" x14ac:dyDescent="0.75">
      <c r="A649" s="604"/>
      <c r="C649" s="540"/>
      <c r="E649" s="540"/>
      <c r="G649" s="540"/>
      <c r="J649" s="622"/>
    </row>
    <row r="650" spans="1:10" ht="20.25" customHeight="1" x14ac:dyDescent="0.75">
      <c r="A650" s="604"/>
      <c r="C650" s="540"/>
      <c r="E650" s="540"/>
      <c r="G650" s="540"/>
      <c r="J650" s="622"/>
    </row>
    <row r="651" spans="1:10" ht="20.25" customHeight="1" x14ac:dyDescent="0.75">
      <c r="A651" s="604"/>
      <c r="C651" s="540"/>
      <c r="E651" s="540"/>
      <c r="G651" s="540"/>
      <c r="J651" s="622"/>
    </row>
    <row r="652" spans="1:10" ht="20.25" customHeight="1" x14ac:dyDescent="0.75">
      <c r="A652" s="604"/>
      <c r="C652" s="540"/>
      <c r="E652" s="540"/>
      <c r="G652" s="540"/>
      <c r="J652" s="622"/>
    </row>
    <row r="653" spans="1:10" ht="20.25" customHeight="1" x14ac:dyDescent="0.75">
      <c r="A653" s="604"/>
      <c r="C653" s="540"/>
      <c r="E653" s="540"/>
      <c r="G653" s="540"/>
      <c r="J653" s="622"/>
    </row>
    <row r="654" spans="1:10" ht="20.25" customHeight="1" x14ac:dyDescent="0.75">
      <c r="A654" s="604"/>
      <c r="C654" s="540"/>
      <c r="E654" s="540"/>
      <c r="G654" s="540"/>
      <c r="J654" s="622"/>
    </row>
    <row r="655" spans="1:10" ht="20.25" customHeight="1" x14ac:dyDescent="0.75">
      <c r="A655" s="604"/>
      <c r="C655" s="540"/>
      <c r="E655" s="540"/>
      <c r="G655" s="540"/>
      <c r="J655" s="622"/>
    </row>
    <row r="656" spans="1:10" ht="20.25" customHeight="1" x14ac:dyDescent="0.75">
      <c r="A656" s="604"/>
      <c r="C656" s="540"/>
      <c r="E656" s="540"/>
      <c r="G656" s="540"/>
      <c r="J656" s="622"/>
    </row>
    <row r="657" spans="1:10" ht="20.25" customHeight="1" x14ac:dyDescent="0.75">
      <c r="A657" s="604"/>
      <c r="C657" s="540"/>
      <c r="E657" s="540"/>
      <c r="G657" s="540"/>
      <c r="J657" s="622"/>
    </row>
    <row r="658" spans="1:10" ht="20.25" customHeight="1" x14ac:dyDescent="0.75">
      <c r="A658" s="604"/>
      <c r="C658" s="540"/>
      <c r="E658" s="540"/>
      <c r="G658" s="540"/>
      <c r="J658" s="622"/>
    </row>
    <row r="659" spans="1:10" ht="20.25" customHeight="1" x14ac:dyDescent="0.75">
      <c r="A659" s="604"/>
      <c r="C659" s="540"/>
      <c r="E659" s="540"/>
      <c r="G659" s="540"/>
      <c r="J659" s="622"/>
    </row>
    <row r="660" spans="1:10" ht="20.25" customHeight="1" x14ac:dyDescent="0.75">
      <c r="A660" s="604"/>
      <c r="C660" s="540"/>
      <c r="E660" s="540"/>
      <c r="G660" s="540"/>
      <c r="J660" s="622"/>
    </row>
    <row r="661" spans="1:10" ht="20.25" customHeight="1" x14ac:dyDescent="0.75">
      <c r="A661" s="604"/>
      <c r="C661" s="540"/>
      <c r="E661" s="540"/>
      <c r="G661" s="540"/>
      <c r="J661" s="622"/>
    </row>
    <row r="662" spans="1:10" ht="20.25" customHeight="1" x14ac:dyDescent="0.75">
      <c r="A662" s="604"/>
      <c r="C662" s="540"/>
      <c r="E662" s="540"/>
      <c r="G662" s="540"/>
      <c r="J662" s="622"/>
    </row>
    <row r="663" spans="1:10" ht="20.25" customHeight="1" x14ac:dyDescent="0.75">
      <c r="A663" s="604"/>
      <c r="C663" s="540"/>
      <c r="E663" s="540"/>
      <c r="G663" s="540"/>
      <c r="J663" s="622"/>
    </row>
    <row r="664" spans="1:10" ht="20.25" customHeight="1" x14ac:dyDescent="0.75">
      <c r="A664" s="604"/>
      <c r="C664" s="540"/>
      <c r="E664" s="540"/>
      <c r="G664" s="540"/>
      <c r="J664" s="622"/>
    </row>
    <row r="665" spans="1:10" ht="20.25" customHeight="1" x14ac:dyDescent="0.75">
      <c r="A665" s="604"/>
      <c r="C665" s="540"/>
      <c r="E665" s="540"/>
      <c r="G665" s="540"/>
      <c r="J665" s="622"/>
    </row>
    <row r="666" spans="1:10" ht="20.25" customHeight="1" x14ac:dyDescent="0.75">
      <c r="A666" s="604"/>
      <c r="C666" s="540"/>
      <c r="E666" s="540"/>
      <c r="G666" s="540"/>
      <c r="J666" s="622"/>
    </row>
    <row r="667" spans="1:10" ht="20.25" customHeight="1" x14ac:dyDescent="0.75">
      <c r="A667" s="604"/>
      <c r="C667" s="540"/>
      <c r="E667" s="540"/>
      <c r="G667" s="540"/>
      <c r="J667" s="622"/>
    </row>
    <row r="668" spans="1:10" ht="20.25" customHeight="1" x14ac:dyDescent="0.75">
      <c r="A668" s="604"/>
      <c r="C668" s="540"/>
      <c r="E668" s="540"/>
      <c r="G668" s="540"/>
      <c r="J668" s="622"/>
    </row>
    <row r="669" spans="1:10" ht="20.25" customHeight="1" x14ac:dyDescent="0.75">
      <c r="A669" s="604"/>
      <c r="C669" s="540"/>
      <c r="E669" s="540"/>
      <c r="G669" s="540"/>
      <c r="J669" s="622"/>
    </row>
    <row r="670" spans="1:10" ht="20.25" customHeight="1" x14ac:dyDescent="0.75">
      <c r="A670" s="604"/>
      <c r="C670" s="540"/>
      <c r="E670" s="540"/>
      <c r="G670" s="540"/>
      <c r="J670" s="622"/>
    </row>
    <row r="671" spans="1:10" ht="20.25" customHeight="1" x14ac:dyDescent="0.75">
      <c r="A671" s="604"/>
      <c r="C671" s="540"/>
      <c r="E671" s="540"/>
      <c r="G671" s="540"/>
      <c r="J671" s="622"/>
    </row>
    <row r="672" spans="1:10" ht="20.25" customHeight="1" x14ac:dyDescent="0.75">
      <c r="A672" s="604"/>
      <c r="C672" s="540"/>
      <c r="E672" s="540"/>
      <c r="G672" s="540"/>
      <c r="J672" s="622"/>
    </row>
    <row r="673" spans="1:10" ht="20.25" customHeight="1" x14ac:dyDescent="0.75">
      <c r="A673" s="604"/>
      <c r="C673" s="540"/>
      <c r="E673" s="540"/>
      <c r="G673" s="540"/>
      <c r="J673" s="622"/>
    </row>
    <row r="674" spans="1:10" ht="20.25" customHeight="1" x14ac:dyDescent="0.75">
      <c r="A674" s="604"/>
      <c r="C674" s="540"/>
      <c r="E674" s="540"/>
      <c r="G674" s="540"/>
      <c r="J674" s="622"/>
    </row>
    <row r="675" spans="1:10" ht="20.25" customHeight="1" x14ac:dyDescent="0.75">
      <c r="A675" s="604"/>
      <c r="C675" s="540"/>
      <c r="E675" s="540"/>
      <c r="G675" s="540"/>
      <c r="J675" s="622"/>
    </row>
    <row r="676" spans="1:10" ht="20.25" customHeight="1" x14ac:dyDescent="0.75">
      <c r="A676" s="604"/>
      <c r="C676" s="540"/>
      <c r="E676" s="540"/>
      <c r="G676" s="540"/>
      <c r="J676" s="622"/>
    </row>
    <row r="677" spans="1:10" ht="20.25" customHeight="1" x14ac:dyDescent="0.75">
      <c r="A677" s="604"/>
      <c r="C677" s="540"/>
      <c r="E677" s="540"/>
      <c r="G677" s="540"/>
      <c r="J677" s="622"/>
    </row>
    <row r="678" spans="1:10" ht="20.25" customHeight="1" x14ac:dyDescent="0.75">
      <c r="A678" s="604"/>
      <c r="C678" s="540"/>
      <c r="E678" s="540"/>
      <c r="G678" s="540"/>
      <c r="J678" s="622"/>
    </row>
    <row r="679" spans="1:10" ht="20.25" customHeight="1" x14ac:dyDescent="0.75">
      <c r="A679" s="604"/>
      <c r="C679" s="540"/>
      <c r="E679" s="540"/>
      <c r="G679" s="540"/>
      <c r="J679" s="622"/>
    </row>
    <row r="680" spans="1:10" ht="20.25" customHeight="1" x14ac:dyDescent="0.75">
      <c r="A680" s="604"/>
      <c r="C680" s="540"/>
      <c r="E680" s="540"/>
      <c r="G680" s="540"/>
      <c r="J680" s="622"/>
    </row>
    <row r="681" spans="1:10" ht="20.25" customHeight="1" x14ac:dyDescent="0.75">
      <c r="A681" s="604"/>
      <c r="C681" s="540"/>
      <c r="E681" s="540"/>
      <c r="G681" s="540"/>
      <c r="J681" s="622"/>
    </row>
    <row r="682" spans="1:10" ht="20.25" customHeight="1" x14ac:dyDescent="0.75">
      <c r="A682" s="604"/>
      <c r="C682" s="540"/>
      <c r="E682" s="540"/>
      <c r="G682" s="540"/>
      <c r="J682" s="622"/>
    </row>
    <row r="683" spans="1:10" ht="20.25" customHeight="1" x14ac:dyDescent="0.75">
      <c r="A683" s="604"/>
      <c r="C683" s="540"/>
      <c r="E683" s="540"/>
      <c r="G683" s="540"/>
      <c r="J683" s="622"/>
    </row>
    <row r="684" spans="1:10" ht="20.25" customHeight="1" x14ac:dyDescent="0.75">
      <c r="A684" s="604"/>
      <c r="C684" s="540"/>
      <c r="E684" s="540"/>
      <c r="G684" s="540"/>
      <c r="J684" s="622"/>
    </row>
    <row r="685" spans="1:10" ht="20.25" customHeight="1" x14ac:dyDescent="0.75">
      <c r="A685" s="604"/>
      <c r="C685" s="540"/>
      <c r="E685" s="540"/>
      <c r="G685" s="540"/>
      <c r="J685" s="622"/>
    </row>
    <row r="686" spans="1:10" ht="20.25" customHeight="1" x14ac:dyDescent="0.75">
      <c r="A686" s="604"/>
      <c r="C686" s="540"/>
      <c r="E686" s="540"/>
      <c r="G686" s="540"/>
      <c r="J686" s="622"/>
    </row>
    <row r="687" spans="1:10" ht="20.25" customHeight="1" x14ac:dyDescent="0.75">
      <c r="A687" s="604"/>
      <c r="C687" s="540"/>
      <c r="E687" s="540"/>
      <c r="G687" s="540"/>
      <c r="J687" s="622"/>
    </row>
    <row r="688" spans="1:10" ht="20.25" customHeight="1" x14ac:dyDescent="0.75">
      <c r="A688" s="604"/>
      <c r="C688" s="540"/>
      <c r="E688" s="540"/>
      <c r="G688" s="540"/>
      <c r="J688" s="622"/>
    </row>
    <row r="689" spans="1:10" ht="20.25" customHeight="1" x14ac:dyDescent="0.75">
      <c r="A689" s="604"/>
      <c r="C689" s="540"/>
      <c r="E689" s="540"/>
      <c r="G689" s="540"/>
      <c r="J689" s="622"/>
    </row>
    <row r="690" spans="1:10" ht="20.25" customHeight="1" x14ac:dyDescent="0.75">
      <c r="A690" s="604"/>
      <c r="C690" s="540"/>
      <c r="E690" s="540"/>
      <c r="G690" s="540"/>
      <c r="J690" s="622"/>
    </row>
    <row r="691" spans="1:10" ht="20.25" customHeight="1" x14ac:dyDescent="0.75">
      <c r="A691" s="604"/>
      <c r="C691" s="540"/>
      <c r="E691" s="540"/>
      <c r="G691" s="540"/>
      <c r="J691" s="622"/>
    </row>
    <row r="692" spans="1:10" ht="20.25" customHeight="1" x14ac:dyDescent="0.75">
      <c r="A692" s="604"/>
      <c r="C692" s="540"/>
      <c r="E692" s="540"/>
      <c r="G692" s="540"/>
      <c r="J692" s="622"/>
    </row>
    <row r="693" spans="1:10" ht="20.25" customHeight="1" x14ac:dyDescent="0.75">
      <c r="A693" s="604"/>
      <c r="C693" s="540"/>
      <c r="E693" s="540"/>
      <c r="G693" s="540"/>
      <c r="J693" s="622"/>
    </row>
    <row r="694" spans="1:10" ht="20.25" customHeight="1" x14ac:dyDescent="0.75">
      <c r="A694" s="604"/>
      <c r="C694" s="540"/>
      <c r="E694" s="540"/>
      <c r="G694" s="540"/>
      <c r="J694" s="622"/>
    </row>
    <row r="695" spans="1:10" ht="20.25" customHeight="1" x14ac:dyDescent="0.75">
      <c r="A695" s="604"/>
      <c r="C695" s="540"/>
      <c r="E695" s="540"/>
      <c r="G695" s="540"/>
      <c r="J695" s="622"/>
    </row>
    <row r="696" spans="1:10" ht="20.25" customHeight="1" x14ac:dyDescent="0.75">
      <c r="A696" s="604"/>
      <c r="C696" s="540"/>
      <c r="E696" s="540"/>
      <c r="G696" s="540"/>
      <c r="J696" s="622"/>
    </row>
    <row r="697" spans="1:10" ht="20.25" customHeight="1" x14ac:dyDescent="0.75">
      <c r="A697" s="604"/>
      <c r="C697" s="540"/>
      <c r="E697" s="540"/>
      <c r="G697" s="540"/>
      <c r="J697" s="622"/>
    </row>
    <row r="698" spans="1:10" ht="20.25" customHeight="1" x14ac:dyDescent="0.75">
      <c r="A698" s="604"/>
      <c r="C698" s="540"/>
      <c r="E698" s="540"/>
      <c r="G698" s="540"/>
      <c r="J698" s="622"/>
    </row>
    <row r="699" spans="1:10" ht="20.25" customHeight="1" x14ac:dyDescent="0.75">
      <c r="A699" s="604"/>
      <c r="C699" s="540"/>
      <c r="E699" s="540"/>
      <c r="G699" s="540"/>
      <c r="J699" s="622"/>
    </row>
    <row r="700" spans="1:10" ht="20.25" customHeight="1" x14ac:dyDescent="0.75">
      <c r="A700" s="604"/>
      <c r="C700" s="540"/>
      <c r="E700" s="540"/>
      <c r="G700" s="540"/>
      <c r="J700" s="622"/>
    </row>
    <row r="701" spans="1:10" ht="20.25" customHeight="1" x14ac:dyDescent="0.75">
      <c r="A701" s="604"/>
      <c r="C701" s="540"/>
      <c r="E701" s="540"/>
      <c r="G701" s="540"/>
      <c r="J701" s="622"/>
    </row>
    <row r="702" spans="1:10" ht="20.25" customHeight="1" x14ac:dyDescent="0.75">
      <c r="A702" s="604"/>
      <c r="C702" s="540"/>
      <c r="E702" s="540"/>
      <c r="G702" s="540"/>
      <c r="J702" s="622"/>
    </row>
    <row r="703" spans="1:10" ht="20.25" customHeight="1" x14ac:dyDescent="0.75">
      <c r="A703" s="604"/>
      <c r="C703" s="540"/>
      <c r="E703" s="540"/>
      <c r="G703" s="540"/>
      <c r="J703" s="622"/>
    </row>
    <row r="704" spans="1:10" ht="20.25" customHeight="1" x14ac:dyDescent="0.75">
      <c r="A704" s="604"/>
      <c r="C704" s="540"/>
      <c r="E704" s="540"/>
      <c r="G704" s="540"/>
      <c r="J704" s="622"/>
    </row>
    <row r="705" spans="1:10" ht="20.25" customHeight="1" x14ac:dyDescent="0.75">
      <c r="A705" s="604"/>
      <c r="C705" s="540"/>
      <c r="E705" s="540"/>
      <c r="G705" s="540"/>
      <c r="J705" s="622"/>
    </row>
    <row r="706" spans="1:10" ht="20.25" customHeight="1" x14ac:dyDescent="0.75">
      <c r="A706" s="604"/>
      <c r="C706" s="540"/>
      <c r="E706" s="540"/>
      <c r="G706" s="540"/>
      <c r="J706" s="622"/>
    </row>
    <row r="707" spans="1:10" ht="20.25" customHeight="1" x14ac:dyDescent="0.75">
      <c r="A707" s="604"/>
      <c r="C707" s="540"/>
      <c r="E707" s="540"/>
      <c r="G707" s="540"/>
      <c r="J707" s="622"/>
    </row>
    <row r="708" spans="1:10" ht="20.25" customHeight="1" x14ac:dyDescent="0.75">
      <c r="A708" s="604"/>
      <c r="C708" s="540"/>
      <c r="E708" s="540"/>
      <c r="G708" s="540"/>
      <c r="J708" s="622"/>
    </row>
    <row r="709" spans="1:10" ht="20.25" customHeight="1" x14ac:dyDescent="0.75">
      <c r="A709" s="604"/>
      <c r="C709" s="540"/>
      <c r="E709" s="540"/>
      <c r="G709" s="540"/>
      <c r="J709" s="622"/>
    </row>
    <row r="710" spans="1:10" ht="20.25" customHeight="1" x14ac:dyDescent="0.75">
      <c r="A710" s="604"/>
      <c r="C710" s="540"/>
      <c r="E710" s="540"/>
      <c r="G710" s="540"/>
      <c r="J710" s="622"/>
    </row>
    <row r="711" spans="1:10" ht="20.25" customHeight="1" x14ac:dyDescent="0.75">
      <c r="A711" s="604"/>
      <c r="C711" s="540"/>
      <c r="E711" s="540"/>
      <c r="G711" s="540"/>
      <c r="J711" s="622"/>
    </row>
    <row r="712" spans="1:10" ht="20.25" customHeight="1" x14ac:dyDescent="0.75">
      <c r="A712" s="604"/>
      <c r="C712" s="540"/>
      <c r="E712" s="540"/>
      <c r="G712" s="540"/>
      <c r="J712" s="622"/>
    </row>
    <row r="713" spans="1:10" ht="20.25" customHeight="1" x14ac:dyDescent="0.75">
      <c r="A713" s="604"/>
      <c r="C713" s="540"/>
      <c r="E713" s="540"/>
      <c r="G713" s="540"/>
      <c r="J713" s="622"/>
    </row>
    <row r="714" spans="1:10" ht="20.25" customHeight="1" x14ac:dyDescent="0.75">
      <c r="A714" s="604"/>
      <c r="C714" s="540"/>
      <c r="E714" s="540"/>
      <c r="G714" s="540"/>
      <c r="J714" s="622"/>
    </row>
    <row r="715" spans="1:10" ht="20.25" customHeight="1" x14ac:dyDescent="0.75">
      <c r="A715" s="604"/>
      <c r="C715" s="540"/>
      <c r="E715" s="540"/>
      <c r="G715" s="540"/>
      <c r="J715" s="622"/>
    </row>
    <row r="716" spans="1:10" ht="20.25" customHeight="1" x14ac:dyDescent="0.75">
      <c r="A716" s="604"/>
      <c r="C716" s="540"/>
      <c r="E716" s="540"/>
      <c r="G716" s="540"/>
      <c r="J716" s="622"/>
    </row>
    <row r="717" spans="1:10" ht="20.25" customHeight="1" x14ac:dyDescent="0.75">
      <c r="A717" s="604"/>
      <c r="C717" s="540"/>
      <c r="E717" s="540"/>
      <c r="G717" s="540"/>
      <c r="J717" s="622"/>
    </row>
    <row r="718" spans="1:10" ht="20.25" customHeight="1" x14ac:dyDescent="0.75">
      <c r="A718" s="604"/>
      <c r="C718" s="540"/>
      <c r="E718" s="540"/>
      <c r="G718" s="540"/>
      <c r="J718" s="622"/>
    </row>
    <row r="719" spans="1:10" ht="20.25" customHeight="1" x14ac:dyDescent="0.75">
      <c r="A719" s="604"/>
      <c r="C719" s="540"/>
      <c r="E719" s="540"/>
      <c r="G719" s="540"/>
      <c r="J719" s="622"/>
    </row>
    <row r="720" spans="1:10" ht="20.25" customHeight="1" x14ac:dyDescent="0.75">
      <c r="A720" s="604"/>
      <c r="C720" s="540"/>
      <c r="E720" s="540"/>
      <c r="G720" s="540"/>
      <c r="J720" s="622"/>
    </row>
    <row r="721" spans="1:10" ht="20.25" customHeight="1" x14ac:dyDescent="0.75">
      <c r="A721" s="604"/>
      <c r="C721" s="540"/>
      <c r="E721" s="540"/>
      <c r="G721" s="540"/>
      <c r="J721" s="622"/>
    </row>
    <row r="722" spans="1:10" ht="20.25" customHeight="1" x14ac:dyDescent="0.75">
      <c r="A722" s="604"/>
      <c r="C722" s="540"/>
      <c r="E722" s="540"/>
      <c r="G722" s="540"/>
      <c r="J722" s="622"/>
    </row>
    <row r="723" spans="1:10" ht="20.25" customHeight="1" x14ac:dyDescent="0.75">
      <c r="A723" s="604"/>
      <c r="C723" s="540"/>
      <c r="E723" s="540"/>
      <c r="G723" s="540"/>
      <c r="J723" s="622"/>
    </row>
    <row r="724" spans="1:10" ht="20.25" customHeight="1" x14ac:dyDescent="0.75">
      <c r="A724" s="604"/>
      <c r="C724" s="540"/>
      <c r="E724" s="540"/>
      <c r="G724" s="540"/>
      <c r="J724" s="622"/>
    </row>
    <row r="725" spans="1:10" ht="20.25" customHeight="1" x14ac:dyDescent="0.75">
      <c r="A725" s="604"/>
      <c r="C725" s="540"/>
      <c r="E725" s="540"/>
      <c r="G725" s="540"/>
      <c r="J725" s="622"/>
    </row>
    <row r="726" spans="1:10" ht="20.25" customHeight="1" x14ac:dyDescent="0.75">
      <c r="A726" s="604"/>
      <c r="C726" s="540"/>
      <c r="E726" s="540"/>
      <c r="G726" s="540"/>
      <c r="J726" s="622"/>
    </row>
    <row r="727" spans="1:10" ht="20.25" customHeight="1" x14ac:dyDescent="0.75">
      <c r="A727" s="604"/>
      <c r="C727" s="540"/>
      <c r="E727" s="540"/>
      <c r="G727" s="540"/>
      <c r="J727" s="622"/>
    </row>
    <row r="728" spans="1:10" ht="20.25" customHeight="1" x14ac:dyDescent="0.75">
      <c r="A728" s="604"/>
      <c r="C728" s="540"/>
      <c r="E728" s="540"/>
      <c r="G728" s="540"/>
      <c r="J728" s="622"/>
    </row>
    <row r="729" spans="1:10" ht="20.25" customHeight="1" x14ac:dyDescent="0.75">
      <c r="A729" s="604"/>
      <c r="C729" s="540"/>
      <c r="E729" s="540"/>
      <c r="G729" s="540"/>
      <c r="J729" s="622"/>
    </row>
    <row r="730" spans="1:10" ht="20.25" customHeight="1" x14ac:dyDescent="0.75">
      <c r="A730" s="604"/>
      <c r="C730" s="540"/>
      <c r="E730" s="540"/>
      <c r="G730" s="540"/>
      <c r="J730" s="622"/>
    </row>
    <row r="731" spans="1:10" ht="20.25" customHeight="1" x14ac:dyDescent="0.75">
      <c r="A731" s="604"/>
      <c r="C731" s="540"/>
      <c r="E731" s="540"/>
      <c r="G731" s="540"/>
      <c r="J731" s="622"/>
    </row>
    <row r="732" spans="1:10" ht="20.25" customHeight="1" x14ac:dyDescent="0.75">
      <c r="A732" s="604"/>
      <c r="C732" s="540"/>
      <c r="E732" s="540"/>
      <c r="G732" s="540"/>
      <c r="J732" s="622"/>
    </row>
    <row r="733" spans="1:10" ht="20.25" customHeight="1" x14ac:dyDescent="0.75">
      <c r="A733" s="604"/>
      <c r="C733" s="540"/>
      <c r="E733" s="540"/>
      <c r="G733" s="540"/>
      <c r="J733" s="622"/>
    </row>
    <row r="734" spans="1:10" ht="20.25" customHeight="1" x14ac:dyDescent="0.75">
      <c r="A734" s="604"/>
      <c r="C734" s="540"/>
      <c r="E734" s="540"/>
      <c r="G734" s="540"/>
      <c r="J734" s="622"/>
    </row>
    <row r="735" spans="1:10" ht="20.25" customHeight="1" x14ac:dyDescent="0.75">
      <c r="A735" s="604"/>
      <c r="C735" s="540"/>
      <c r="E735" s="540"/>
      <c r="G735" s="540"/>
      <c r="J735" s="622"/>
    </row>
    <row r="736" spans="1:10" ht="20.25" customHeight="1" x14ac:dyDescent="0.75">
      <c r="A736" s="604"/>
      <c r="C736" s="540"/>
      <c r="E736" s="540"/>
      <c r="G736" s="540"/>
      <c r="J736" s="622"/>
    </row>
    <row r="737" spans="1:10" ht="20.25" customHeight="1" x14ac:dyDescent="0.75">
      <c r="A737" s="604"/>
      <c r="C737" s="540"/>
      <c r="E737" s="540"/>
      <c r="G737" s="540"/>
      <c r="J737" s="622"/>
    </row>
    <row r="738" spans="1:10" ht="20.25" customHeight="1" x14ac:dyDescent="0.75">
      <c r="A738" s="604"/>
      <c r="C738" s="540"/>
      <c r="E738" s="540"/>
      <c r="G738" s="540"/>
      <c r="J738" s="622"/>
    </row>
    <row r="739" spans="1:10" ht="20.25" customHeight="1" x14ac:dyDescent="0.75">
      <c r="A739" s="604"/>
      <c r="C739" s="540"/>
      <c r="E739" s="540"/>
      <c r="G739" s="540"/>
      <c r="J739" s="622"/>
    </row>
    <row r="740" spans="1:10" ht="20.25" customHeight="1" x14ac:dyDescent="0.75">
      <c r="A740" s="604"/>
      <c r="C740" s="540"/>
      <c r="E740" s="540"/>
      <c r="G740" s="540"/>
      <c r="J740" s="622"/>
    </row>
    <row r="741" spans="1:10" ht="20.25" customHeight="1" x14ac:dyDescent="0.75">
      <c r="A741" s="604"/>
      <c r="C741" s="540"/>
      <c r="E741" s="540"/>
      <c r="G741" s="540"/>
      <c r="J741" s="622"/>
    </row>
    <row r="742" spans="1:10" ht="20.25" customHeight="1" x14ac:dyDescent="0.75">
      <c r="A742" s="604"/>
      <c r="C742" s="540"/>
      <c r="E742" s="540"/>
      <c r="G742" s="540"/>
      <c r="J742" s="622"/>
    </row>
    <row r="743" spans="1:10" ht="20.25" customHeight="1" x14ac:dyDescent="0.75">
      <c r="A743" s="604"/>
      <c r="C743" s="540"/>
      <c r="E743" s="540"/>
      <c r="G743" s="540"/>
      <c r="J743" s="622"/>
    </row>
    <row r="744" spans="1:10" ht="20.25" customHeight="1" x14ac:dyDescent="0.75">
      <c r="A744" s="604"/>
      <c r="C744" s="540"/>
      <c r="E744" s="540"/>
      <c r="G744" s="540"/>
      <c r="J744" s="622"/>
    </row>
    <row r="745" spans="1:10" ht="20.25" customHeight="1" x14ac:dyDescent="0.75">
      <c r="A745" s="604"/>
      <c r="C745" s="540"/>
      <c r="E745" s="540"/>
      <c r="G745" s="540"/>
      <c r="J745" s="622"/>
    </row>
    <row r="746" spans="1:10" ht="20.25" customHeight="1" x14ac:dyDescent="0.75">
      <c r="A746" s="604"/>
      <c r="C746" s="540"/>
      <c r="E746" s="540"/>
      <c r="G746" s="540"/>
      <c r="J746" s="622"/>
    </row>
    <row r="747" spans="1:10" ht="20.25" customHeight="1" x14ac:dyDescent="0.75">
      <c r="A747" s="604"/>
      <c r="C747" s="540"/>
      <c r="E747" s="540"/>
      <c r="G747" s="540"/>
      <c r="J747" s="622"/>
    </row>
    <row r="748" spans="1:10" ht="20.25" customHeight="1" x14ac:dyDescent="0.75">
      <c r="A748" s="604"/>
      <c r="C748" s="540"/>
      <c r="E748" s="540"/>
      <c r="G748" s="540"/>
      <c r="J748" s="622"/>
    </row>
    <row r="749" spans="1:10" ht="20.25" customHeight="1" x14ac:dyDescent="0.75">
      <c r="A749" s="604"/>
      <c r="C749" s="540"/>
      <c r="E749" s="540"/>
      <c r="G749" s="540"/>
      <c r="J749" s="622"/>
    </row>
    <row r="750" spans="1:10" ht="20.25" customHeight="1" x14ac:dyDescent="0.75">
      <c r="A750" s="604"/>
      <c r="C750" s="540"/>
      <c r="E750" s="540"/>
      <c r="G750" s="540"/>
      <c r="J750" s="622"/>
    </row>
    <row r="751" spans="1:10" ht="20.25" customHeight="1" x14ac:dyDescent="0.75">
      <c r="A751" s="604"/>
      <c r="C751" s="540"/>
      <c r="E751" s="540"/>
      <c r="G751" s="540"/>
      <c r="J751" s="622"/>
    </row>
    <row r="752" spans="1:10" ht="20.25" customHeight="1" x14ac:dyDescent="0.75">
      <c r="A752" s="604"/>
      <c r="C752" s="540"/>
      <c r="E752" s="540"/>
      <c r="G752" s="540"/>
      <c r="J752" s="622"/>
    </row>
    <row r="753" spans="1:10" ht="20.25" customHeight="1" x14ac:dyDescent="0.75">
      <c r="A753" s="604"/>
      <c r="C753" s="540"/>
      <c r="E753" s="540"/>
      <c r="G753" s="540"/>
      <c r="J753" s="622"/>
    </row>
    <row r="754" spans="1:10" ht="20.25" customHeight="1" x14ac:dyDescent="0.75">
      <c r="A754" s="604"/>
      <c r="C754" s="540"/>
      <c r="E754" s="540"/>
      <c r="G754" s="540"/>
      <c r="J754" s="622"/>
    </row>
    <row r="755" spans="1:10" ht="20.25" customHeight="1" x14ac:dyDescent="0.75">
      <c r="A755" s="604"/>
      <c r="C755" s="540"/>
      <c r="E755" s="540"/>
      <c r="G755" s="540"/>
      <c r="J755" s="622"/>
    </row>
    <row r="756" spans="1:10" ht="20.25" customHeight="1" x14ac:dyDescent="0.75">
      <c r="A756" s="604"/>
      <c r="C756" s="540"/>
      <c r="E756" s="540"/>
      <c r="G756" s="540"/>
      <c r="J756" s="622"/>
    </row>
    <row r="757" spans="1:10" ht="20.25" customHeight="1" x14ac:dyDescent="0.75">
      <c r="A757" s="604"/>
      <c r="C757" s="540"/>
      <c r="E757" s="540"/>
      <c r="G757" s="540"/>
      <c r="J757" s="622"/>
    </row>
    <row r="758" spans="1:10" ht="20.25" customHeight="1" x14ac:dyDescent="0.75">
      <c r="A758" s="604"/>
      <c r="C758" s="540"/>
      <c r="E758" s="540"/>
      <c r="G758" s="540"/>
      <c r="J758" s="622"/>
    </row>
    <row r="759" spans="1:10" ht="20.25" customHeight="1" x14ac:dyDescent="0.75">
      <c r="A759" s="604"/>
      <c r="C759" s="540"/>
      <c r="E759" s="540"/>
      <c r="G759" s="540"/>
      <c r="J759" s="622"/>
    </row>
    <row r="760" spans="1:10" ht="20.25" customHeight="1" x14ac:dyDescent="0.75">
      <c r="A760" s="604"/>
      <c r="C760" s="540"/>
      <c r="E760" s="540"/>
      <c r="G760" s="540"/>
      <c r="J760" s="622"/>
    </row>
    <row r="761" spans="1:10" ht="20.25" customHeight="1" x14ac:dyDescent="0.75">
      <c r="A761" s="604"/>
      <c r="C761" s="540"/>
      <c r="E761" s="540"/>
      <c r="G761" s="540"/>
      <c r="J761" s="622"/>
    </row>
    <row r="762" spans="1:10" ht="20.25" customHeight="1" x14ac:dyDescent="0.75">
      <c r="A762" s="604"/>
      <c r="C762" s="540"/>
      <c r="E762" s="540"/>
      <c r="G762" s="540"/>
      <c r="J762" s="622"/>
    </row>
    <row r="763" spans="1:10" ht="20.25" customHeight="1" x14ac:dyDescent="0.75">
      <c r="A763" s="604"/>
      <c r="C763" s="540"/>
      <c r="E763" s="540"/>
      <c r="G763" s="540"/>
      <c r="J763" s="622"/>
    </row>
    <row r="764" spans="1:10" ht="20.25" customHeight="1" x14ac:dyDescent="0.75">
      <c r="A764" s="604"/>
      <c r="C764" s="540"/>
      <c r="E764" s="540"/>
      <c r="G764" s="540"/>
      <c r="J764" s="622"/>
    </row>
    <row r="765" spans="1:10" ht="20.25" customHeight="1" x14ac:dyDescent="0.75">
      <c r="A765" s="604"/>
      <c r="C765" s="540"/>
      <c r="E765" s="540"/>
      <c r="G765" s="540"/>
      <c r="J765" s="622"/>
    </row>
    <row r="766" spans="1:10" ht="20.25" customHeight="1" x14ac:dyDescent="0.75">
      <c r="A766" s="604"/>
      <c r="C766" s="540"/>
      <c r="E766" s="540"/>
      <c r="G766" s="540"/>
      <c r="J766" s="622"/>
    </row>
    <row r="767" spans="1:10" ht="20.25" customHeight="1" x14ac:dyDescent="0.75">
      <c r="A767" s="604"/>
      <c r="C767" s="540"/>
      <c r="E767" s="540"/>
      <c r="G767" s="540"/>
      <c r="J767" s="622"/>
    </row>
    <row r="768" spans="1:10" ht="20.25" customHeight="1" x14ac:dyDescent="0.75">
      <c r="A768" s="604"/>
      <c r="C768" s="540"/>
      <c r="E768" s="540"/>
      <c r="G768" s="540"/>
      <c r="J768" s="622"/>
    </row>
    <row r="769" spans="1:10" ht="20.25" customHeight="1" x14ac:dyDescent="0.75">
      <c r="A769" s="604"/>
      <c r="C769" s="540"/>
      <c r="E769" s="540"/>
      <c r="G769" s="540"/>
      <c r="J769" s="622"/>
    </row>
    <row r="770" spans="1:10" ht="20.25" customHeight="1" x14ac:dyDescent="0.75">
      <c r="A770" s="604"/>
      <c r="C770" s="540"/>
      <c r="E770" s="540"/>
      <c r="G770" s="540"/>
      <c r="J770" s="622"/>
    </row>
    <row r="771" spans="1:10" ht="20.25" customHeight="1" x14ac:dyDescent="0.75">
      <c r="A771" s="604"/>
      <c r="C771" s="540"/>
      <c r="E771" s="540"/>
      <c r="G771" s="540"/>
      <c r="J771" s="622"/>
    </row>
    <row r="772" spans="1:10" ht="20.25" customHeight="1" x14ac:dyDescent="0.75">
      <c r="A772" s="604"/>
      <c r="C772" s="540"/>
      <c r="E772" s="540"/>
      <c r="G772" s="540"/>
      <c r="J772" s="622"/>
    </row>
    <row r="773" spans="1:10" ht="20.25" customHeight="1" x14ac:dyDescent="0.75">
      <c r="A773" s="604"/>
      <c r="C773" s="540"/>
      <c r="E773" s="540"/>
      <c r="G773" s="540"/>
      <c r="J773" s="622"/>
    </row>
    <row r="774" spans="1:10" ht="20.25" customHeight="1" x14ac:dyDescent="0.75">
      <c r="A774" s="604"/>
      <c r="C774" s="540"/>
      <c r="E774" s="540"/>
      <c r="G774" s="540"/>
      <c r="J774" s="622"/>
    </row>
    <row r="775" spans="1:10" ht="20.25" customHeight="1" x14ac:dyDescent="0.75">
      <c r="A775" s="604"/>
      <c r="C775" s="540"/>
      <c r="E775" s="540"/>
      <c r="G775" s="540"/>
      <c r="J775" s="622"/>
    </row>
    <row r="776" spans="1:10" ht="20.25" customHeight="1" x14ac:dyDescent="0.75">
      <c r="A776" s="604"/>
      <c r="C776" s="540"/>
      <c r="E776" s="540"/>
      <c r="G776" s="540"/>
      <c r="J776" s="622"/>
    </row>
    <row r="777" spans="1:10" ht="20.25" customHeight="1" x14ac:dyDescent="0.75">
      <c r="A777" s="604"/>
      <c r="C777" s="540"/>
      <c r="E777" s="540"/>
      <c r="G777" s="540"/>
      <c r="J777" s="622"/>
    </row>
    <row r="778" spans="1:10" ht="20.25" customHeight="1" x14ac:dyDescent="0.75">
      <c r="A778" s="604"/>
      <c r="C778" s="540"/>
      <c r="E778" s="540"/>
      <c r="G778" s="540"/>
      <c r="J778" s="622"/>
    </row>
    <row r="779" spans="1:10" ht="20.25" customHeight="1" x14ac:dyDescent="0.75">
      <c r="A779" s="604"/>
      <c r="C779" s="540"/>
      <c r="E779" s="540"/>
      <c r="G779" s="540"/>
      <c r="J779" s="622"/>
    </row>
    <row r="780" spans="1:10" ht="20.25" customHeight="1" x14ac:dyDescent="0.75">
      <c r="A780" s="604"/>
      <c r="C780" s="540"/>
      <c r="E780" s="540"/>
      <c r="G780" s="540"/>
      <c r="J780" s="622"/>
    </row>
    <row r="781" spans="1:10" ht="20.25" customHeight="1" x14ac:dyDescent="0.75">
      <c r="A781" s="604"/>
      <c r="C781" s="540"/>
      <c r="E781" s="540"/>
      <c r="G781" s="540"/>
      <c r="J781" s="622"/>
    </row>
    <row r="782" spans="1:10" ht="20.25" customHeight="1" x14ac:dyDescent="0.75">
      <c r="A782" s="604"/>
      <c r="C782" s="540"/>
      <c r="E782" s="540"/>
      <c r="G782" s="540"/>
      <c r="J782" s="622"/>
    </row>
    <row r="783" spans="1:10" ht="20.25" customHeight="1" x14ac:dyDescent="0.75">
      <c r="A783" s="604"/>
      <c r="C783" s="540"/>
      <c r="E783" s="540"/>
      <c r="G783" s="540"/>
      <c r="J783" s="622"/>
    </row>
    <row r="784" spans="1:10" ht="20.25" customHeight="1" x14ac:dyDescent="0.75">
      <c r="A784" s="604"/>
      <c r="C784" s="540"/>
      <c r="E784" s="540"/>
      <c r="G784" s="540"/>
      <c r="J784" s="622"/>
    </row>
    <row r="785" spans="1:10" ht="20.25" customHeight="1" x14ac:dyDescent="0.75">
      <c r="A785" s="604"/>
      <c r="C785" s="540"/>
      <c r="E785" s="540"/>
      <c r="G785" s="540"/>
      <c r="J785" s="622"/>
    </row>
    <row r="786" spans="1:10" ht="20.25" customHeight="1" x14ac:dyDescent="0.75">
      <c r="A786" s="604"/>
      <c r="C786" s="540"/>
      <c r="E786" s="540"/>
      <c r="G786" s="540"/>
      <c r="J786" s="622"/>
    </row>
    <row r="787" spans="1:10" ht="20.25" customHeight="1" x14ac:dyDescent="0.75">
      <c r="A787" s="604"/>
      <c r="C787" s="540"/>
      <c r="E787" s="540"/>
      <c r="G787" s="540"/>
      <c r="J787" s="622"/>
    </row>
    <row r="788" spans="1:10" ht="20.25" customHeight="1" x14ac:dyDescent="0.75">
      <c r="A788" s="604"/>
      <c r="C788" s="540"/>
      <c r="E788" s="540"/>
      <c r="G788" s="540"/>
      <c r="J788" s="622"/>
    </row>
    <row r="789" spans="1:10" ht="20.25" customHeight="1" x14ac:dyDescent="0.75">
      <c r="A789" s="604"/>
      <c r="C789" s="540"/>
      <c r="E789" s="540"/>
      <c r="G789" s="540"/>
      <c r="J789" s="622"/>
    </row>
    <row r="790" spans="1:10" ht="20.25" customHeight="1" x14ac:dyDescent="0.75">
      <c r="A790" s="604"/>
      <c r="C790" s="540"/>
      <c r="E790" s="540"/>
      <c r="G790" s="540"/>
      <c r="J790" s="622"/>
    </row>
    <row r="791" spans="1:10" ht="20.25" customHeight="1" x14ac:dyDescent="0.75">
      <c r="A791" s="604"/>
      <c r="C791" s="540"/>
      <c r="E791" s="540"/>
      <c r="G791" s="540"/>
      <c r="J791" s="622"/>
    </row>
    <row r="792" spans="1:10" ht="20.25" customHeight="1" x14ac:dyDescent="0.75">
      <c r="A792" s="604"/>
      <c r="C792" s="540"/>
      <c r="E792" s="540"/>
      <c r="G792" s="540"/>
      <c r="J792" s="622"/>
    </row>
    <row r="793" spans="1:10" ht="20.25" customHeight="1" x14ac:dyDescent="0.75">
      <c r="A793" s="604"/>
      <c r="C793" s="540"/>
      <c r="E793" s="540"/>
      <c r="G793" s="540"/>
      <c r="J793" s="622"/>
    </row>
    <row r="794" spans="1:10" ht="20.25" customHeight="1" x14ac:dyDescent="0.75">
      <c r="A794" s="604"/>
      <c r="C794" s="540"/>
      <c r="E794" s="540"/>
      <c r="G794" s="540"/>
      <c r="J794" s="622"/>
    </row>
    <row r="795" spans="1:10" ht="20.25" customHeight="1" x14ac:dyDescent="0.75">
      <c r="A795" s="604"/>
      <c r="C795" s="540"/>
      <c r="E795" s="540"/>
      <c r="G795" s="540"/>
      <c r="J795" s="622"/>
    </row>
    <row r="796" spans="1:10" ht="20.25" customHeight="1" x14ac:dyDescent="0.75">
      <c r="A796" s="604"/>
      <c r="C796" s="540"/>
      <c r="E796" s="540"/>
      <c r="G796" s="540"/>
      <c r="J796" s="622"/>
    </row>
    <row r="797" spans="1:10" ht="20.25" customHeight="1" x14ac:dyDescent="0.75">
      <c r="A797" s="604"/>
      <c r="C797" s="540"/>
      <c r="E797" s="540"/>
      <c r="G797" s="540"/>
      <c r="J797" s="622"/>
    </row>
    <row r="798" spans="1:10" ht="20.25" customHeight="1" x14ac:dyDescent="0.75">
      <c r="A798" s="604"/>
      <c r="C798" s="540"/>
      <c r="E798" s="540"/>
      <c r="G798" s="540"/>
      <c r="J798" s="622"/>
    </row>
    <row r="799" spans="1:10" ht="20.25" customHeight="1" x14ac:dyDescent="0.75">
      <c r="A799" s="604"/>
      <c r="C799" s="540"/>
      <c r="E799" s="540"/>
      <c r="G799" s="540"/>
      <c r="J799" s="622"/>
    </row>
    <row r="800" spans="1:10" ht="20.25" customHeight="1" x14ac:dyDescent="0.75">
      <c r="A800" s="604"/>
      <c r="C800" s="540"/>
      <c r="E800" s="540"/>
      <c r="G800" s="540"/>
      <c r="J800" s="622"/>
    </row>
    <row r="801" spans="1:10" ht="20.25" customHeight="1" x14ac:dyDescent="0.75">
      <c r="A801" s="604"/>
      <c r="C801" s="540"/>
      <c r="E801" s="540"/>
      <c r="G801" s="540"/>
      <c r="J801" s="622"/>
    </row>
    <row r="802" spans="1:10" ht="20.25" customHeight="1" x14ac:dyDescent="0.75">
      <c r="A802" s="604"/>
      <c r="C802" s="540"/>
      <c r="E802" s="540"/>
      <c r="G802" s="540"/>
      <c r="J802" s="622"/>
    </row>
    <row r="803" spans="1:10" ht="20.25" customHeight="1" x14ac:dyDescent="0.75">
      <c r="A803" s="604"/>
      <c r="C803" s="540"/>
      <c r="E803" s="540"/>
      <c r="G803" s="540"/>
      <c r="J803" s="622"/>
    </row>
    <row r="804" spans="1:10" ht="20.25" customHeight="1" x14ac:dyDescent="0.75">
      <c r="A804" s="604"/>
      <c r="C804" s="540"/>
      <c r="E804" s="540"/>
      <c r="G804" s="540"/>
      <c r="J804" s="622"/>
    </row>
    <row r="805" spans="1:10" ht="20.25" customHeight="1" x14ac:dyDescent="0.75">
      <c r="A805" s="604"/>
      <c r="C805" s="540"/>
      <c r="E805" s="540"/>
      <c r="G805" s="540"/>
      <c r="J805" s="622"/>
    </row>
    <row r="806" spans="1:10" ht="20.25" customHeight="1" x14ac:dyDescent="0.75">
      <c r="A806" s="604"/>
      <c r="C806" s="540"/>
      <c r="E806" s="540"/>
      <c r="G806" s="540"/>
      <c r="J806" s="622"/>
    </row>
    <row r="807" spans="1:10" ht="20.25" customHeight="1" x14ac:dyDescent="0.75">
      <c r="A807" s="604"/>
      <c r="C807" s="540"/>
      <c r="E807" s="540"/>
      <c r="G807" s="540"/>
      <c r="J807" s="622"/>
    </row>
    <row r="808" spans="1:10" ht="20.25" customHeight="1" x14ac:dyDescent="0.75">
      <c r="A808" s="604"/>
      <c r="C808" s="540"/>
      <c r="E808" s="540"/>
      <c r="G808" s="540"/>
      <c r="J808" s="622"/>
    </row>
    <row r="809" spans="1:10" ht="20.25" customHeight="1" x14ac:dyDescent="0.75">
      <c r="A809" s="604"/>
      <c r="C809" s="540"/>
      <c r="E809" s="540"/>
      <c r="G809" s="540"/>
      <c r="J809" s="622"/>
    </row>
    <row r="810" spans="1:10" ht="20.25" customHeight="1" x14ac:dyDescent="0.75">
      <c r="A810" s="604"/>
      <c r="C810" s="540"/>
      <c r="E810" s="540"/>
      <c r="G810" s="540"/>
      <c r="J810" s="622"/>
    </row>
    <row r="811" spans="1:10" ht="20.25" customHeight="1" x14ac:dyDescent="0.75">
      <c r="A811" s="604"/>
      <c r="C811" s="540"/>
      <c r="E811" s="540"/>
      <c r="G811" s="540"/>
      <c r="J811" s="622"/>
    </row>
    <row r="812" spans="1:10" ht="20.25" customHeight="1" x14ac:dyDescent="0.75">
      <c r="A812" s="604"/>
      <c r="C812" s="540"/>
      <c r="E812" s="540"/>
      <c r="G812" s="540"/>
      <c r="J812" s="622"/>
    </row>
    <row r="813" spans="1:10" ht="20.25" customHeight="1" x14ac:dyDescent="0.75">
      <c r="A813" s="604"/>
      <c r="C813" s="540"/>
      <c r="E813" s="540"/>
      <c r="G813" s="540"/>
      <c r="J813" s="622"/>
    </row>
    <row r="814" spans="1:10" ht="20.25" customHeight="1" x14ac:dyDescent="0.75">
      <c r="A814" s="604"/>
      <c r="C814" s="540"/>
      <c r="E814" s="540"/>
      <c r="G814" s="540"/>
      <c r="J814" s="622"/>
    </row>
    <row r="815" spans="1:10" ht="20.25" customHeight="1" x14ac:dyDescent="0.75">
      <c r="A815" s="604"/>
      <c r="C815" s="540"/>
      <c r="E815" s="540"/>
      <c r="G815" s="540"/>
      <c r="J815" s="622"/>
    </row>
    <row r="816" spans="1:10" ht="20.25" customHeight="1" x14ac:dyDescent="0.75">
      <c r="A816" s="604"/>
      <c r="C816" s="540"/>
      <c r="E816" s="540"/>
      <c r="G816" s="540"/>
      <c r="J816" s="622"/>
    </row>
    <row r="817" spans="1:10" ht="20.25" customHeight="1" x14ac:dyDescent="0.75">
      <c r="A817" s="604"/>
      <c r="C817" s="540"/>
      <c r="E817" s="540"/>
      <c r="G817" s="540"/>
      <c r="J817" s="622"/>
    </row>
    <row r="818" spans="1:10" ht="20.25" customHeight="1" x14ac:dyDescent="0.75">
      <c r="A818" s="604"/>
      <c r="C818" s="540"/>
      <c r="E818" s="540"/>
      <c r="G818" s="540"/>
      <c r="J818" s="622"/>
    </row>
    <row r="819" spans="1:10" ht="20.25" customHeight="1" x14ac:dyDescent="0.75">
      <c r="A819" s="604"/>
      <c r="C819" s="540"/>
      <c r="E819" s="540"/>
      <c r="G819" s="540"/>
      <c r="J819" s="622"/>
    </row>
    <row r="820" spans="1:10" ht="20.25" customHeight="1" x14ac:dyDescent="0.75">
      <c r="A820" s="604"/>
      <c r="C820" s="540"/>
      <c r="E820" s="540"/>
      <c r="G820" s="540"/>
      <c r="J820" s="622"/>
    </row>
    <row r="821" spans="1:10" ht="20.25" customHeight="1" x14ac:dyDescent="0.75">
      <c r="A821" s="604"/>
      <c r="C821" s="540"/>
      <c r="E821" s="540"/>
      <c r="G821" s="540"/>
      <c r="J821" s="622"/>
    </row>
    <row r="822" spans="1:10" ht="20.25" customHeight="1" x14ac:dyDescent="0.75">
      <c r="A822" s="604"/>
      <c r="C822" s="540"/>
      <c r="E822" s="540"/>
      <c r="G822" s="540"/>
      <c r="J822" s="622"/>
    </row>
    <row r="823" spans="1:10" ht="20.25" customHeight="1" x14ac:dyDescent="0.75">
      <c r="A823" s="604"/>
      <c r="C823" s="540"/>
      <c r="E823" s="540"/>
      <c r="G823" s="540"/>
      <c r="J823" s="622"/>
    </row>
    <row r="824" spans="1:10" ht="20.25" customHeight="1" x14ac:dyDescent="0.75">
      <c r="A824" s="604"/>
      <c r="C824" s="540"/>
      <c r="E824" s="540"/>
      <c r="G824" s="540"/>
      <c r="J824" s="622"/>
    </row>
    <row r="825" spans="1:10" ht="20.25" customHeight="1" x14ac:dyDescent="0.75">
      <c r="A825" s="604"/>
      <c r="C825" s="540"/>
      <c r="E825" s="540"/>
      <c r="G825" s="540"/>
      <c r="J825" s="622"/>
    </row>
    <row r="826" spans="1:10" ht="20.25" customHeight="1" x14ac:dyDescent="0.75">
      <c r="A826" s="604"/>
      <c r="C826" s="540"/>
      <c r="E826" s="540"/>
      <c r="G826" s="540"/>
      <c r="J826" s="622"/>
    </row>
    <row r="827" spans="1:10" ht="20.25" customHeight="1" x14ac:dyDescent="0.75">
      <c r="A827" s="604"/>
      <c r="C827" s="540"/>
      <c r="E827" s="540"/>
      <c r="G827" s="540"/>
      <c r="J827" s="622"/>
    </row>
    <row r="828" spans="1:10" ht="20.25" customHeight="1" x14ac:dyDescent="0.75">
      <c r="A828" s="604"/>
      <c r="C828" s="540"/>
      <c r="E828" s="540"/>
      <c r="G828" s="540"/>
      <c r="J828" s="622"/>
    </row>
    <row r="829" spans="1:10" ht="20.25" customHeight="1" x14ac:dyDescent="0.75">
      <c r="A829" s="604"/>
      <c r="C829" s="540"/>
      <c r="E829" s="540"/>
      <c r="G829" s="540"/>
      <c r="J829" s="622"/>
    </row>
    <row r="830" spans="1:10" ht="20.25" customHeight="1" x14ac:dyDescent="0.75">
      <c r="A830" s="604"/>
      <c r="C830" s="540"/>
      <c r="E830" s="540"/>
      <c r="G830" s="540"/>
      <c r="J830" s="622"/>
    </row>
    <row r="831" spans="1:10" ht="20.25" customHeight="1" x14ac:dyDescent="0.75">
      <c r="A831" s="604"/>
      <c r="C831" s="540"/>
      <c r="E831" s="540"/>
      <c r="G831" s="540"/>
      <c r="J831" s="622"/>
    </row>
    <row r="832" spans="1:10" ht="20.25" customHeight="1" x14ac:dyDescent="0.75">
      <c r="A832" s="604"/>
      <c r="C832" s="540"/>
      <c r="E832" s="540"/>
      <c r="G832" s="540"/>
      <c r="J832" s="622"/>
    </row>
    <row r="833" spans="1:10" ht="20.25" customHeight="1" x14ac:dyDescent="0.75">
      <c r="A833" s="604"/>
      <c r="C833" s="540"/>
      <c r="E833" s="540"/>
      <c r="G833" s="540"/>
      <c r="J833" s="622"/>
    </row>
    <row r="834" spans="1:10" ht="20.25" customHeight="1" x14ac:dyDescent="0.75">
      <c r="A834" s="604"/>
      <c r="C834" s="540"/>
      <c r="E834" s="540"/>
      <c r="G834" s="540"/>
      <c r="J834" s="622"/>
    </row>
    <row r="835" spans="1:10" ht="20.25" customHeight="1" x14ac:dyDescent="0.75">
      <c r="A835" s="604"/>
      <c r="C835" s="540"/>
      <c r="E835" s="540"/>
      <c r="G835" s="540"/>
      <c r="J835" s="622"/>
    </row>
    <row r="836" spans="1:10" ht="20.25" customHeight="1" x14ac:dyDescent="0.75">
      <c r="A836" s="604"/>
      <c r="C836" s="540"/>
      <c r="E836" s="540"/>
      <c r="G836" s="540"/>
      <c r="J836" s="622"/>
    </row>
    <row r="837" spans="1:10" ht="20.25" customHeight="1" x14ac:dyDescent="0.75">
      <c r="A837" s="604"/>
      <c r="C837" s="540"/>
      <c r="E837" s="540"/>
      <c r="G837" s="540"/>
      <c r="J837" s="622"/>
    </row>
    <row r="838" spans="1:10" ht="20.25" customHeight="1" x14ac:dyDescent="0.75">
      <c r="A838" s="604"/>
      <c r="C838" s="540"/>
      <c r="E838" s="540"/>
      <c r="G838" s="540"/>
      <c r="J838" s="622"/>
    </row>
    <row r="839" spans="1:10" ht="20.25" customHeight="1" x14ac:dyDescent="0.75">
      <c r="A839" s="604"/>
      <c r="C839" s="540"/>
      <c r="E839" s="540"/>
      <c r="G839" s="540"/>
      <c r="J839" s="622"/>
    </row>
    <row r="840" spans="1:10" ht="20.25" customHeight="1" x14ac:dyDescent="0.75">
      <c r="A840" s="604"/>
      <c r="C840" s="540"/>
      <c r="E840" s="540"/>
      <c r="G840" s="540"/>
      <c r="J840" s="622"/>
    </row>
    <row r="841" spans="1:10" ht="20.25" customHeight="1" x14ac:dyDescent="0.75">
      <c r="A841" s="604"/>
      <c r="C841" s="540"/>
      <c r="E841" s="540"/>
      <c r="G841" s="540"/>
      <c r="J841" s="622"/>
    </row>
    <row r="842" spans="1:10" ht="20.25" customHeight="1" x14ac:dyDescent="0.75">
      <c r="A842" s="604"/>
      <c r="C842" s="540"/>
      <c r="E842" s="540"/>
      <c r="G842" s="540"/>
      <c r="J842" s="622"/>
    </row>
    <row r="843" spans="1:10" ht="20.25" customHeight="1" x14ac:dyDescent="0.75">
      <c r="A843" s="604"/>
      <c r="C843" s="540"/>
      <c r="E843" s="540"/>
      <c r="G843" s="540"/>
      <c r="J843" s="622"/>
    </row>
    <row r="844" spans="1:10" ht="20.25" customHeight="1" x14ac:dyDescent="0.75">
      <c r="A844" s="604"/>
      <c r="C844" s="540"/>
      <c r="E844" s="540"/>
      <c r="G844" s="540"/>
      <c r="J844" s="622"/>
    </row>
    <row r="845" spans="1:10" ht="20.25" customHeight="1" x14ac:dyDescent="0.75">
      <c r="A845" s="604"/>
      <c r="C845" s="540"/>
      <c r="E845" s="540"/>
      <c r="G845" s="540"/>
      <c r="J845" s="622"/>
    </row>
    <row r="846" spans="1:10" ht="20.25" customHeight="1" x14ac:dyDescent="0.75">
      <c r="A846" s="604"/>
      <c r="C846" s="540"/>
      <c r="E846" s="540"/>
      <c r="G846" s="540"/>
      <c r="J846" s="622"/>
    </row>
    <row r="847" spans="1:10" ht="20.25" customHeight="1" x14ac:dyDescent="0.75">
      <c r="A847" s="604"/>
      <c r="C847" s="540"/>
      <c r="E847" s="540"/>
      <c r="G847" s="540"/>
      <c r="J847" s="622"/>
    </row>
    <row r="848" spans="1:10" ht="20.25" customHeight="1" x14ac:dyDescent="0.75">
      <c r="A848" s="604"/>
      <c r="C848" s="540"/>
      <c r="E848" s="540"/>
      <c r="G848" s="540"/>
      <c r="J848" s="622"/>
    </row>
    <row r="849" spans="1:10" ht="20.25" customHeight="1" x14ac:dyDescent="0.75">
      <c r="A849" s="604"/>
      <c r="C849" s="540"/>
      <c r="E849" s="540"/>
      <c r="G849" s="540"/>
      <c r="J849" s="622"/>
    </row>
    <row r="850" spans="1:10" ht="20.25" customHeight="1" x14ac:dyDescent="0.75">
      <c r="A850" s="604"/>
      <c r="C850" s="540"/>
      <c r="E850" s="540"/>
      <c r="G850" s="540"/>
      <c r="J850" s="622"/>
    </row>
    <row r="851" spans="1:10" ht="20.25" customHeight="1" x14ac:dyDescent="0.75">
      <c r="A851" s="604"/>
      <c r="C851" s="540"/>
      <c r="E851" s="540"/>
      <c r="G851" s="540"/>
      <c r="J851" s="622"/>
    </row>
    <row r="852" spans="1:10" ht="20.25" customHeight="1" x14ac:dyDescent="0.75">
      <c r="A852" s="604"/>
      <c r="C852" s="540"/>
      <c r="E852" s="540"/>
      <c r="G852" s="540"/>
      <c r="J852" s="622"/>
    </row>
    <row r="853" spans="1:10" ht="20.25" customHeight="1" x14ac:dyDescent="0.75">
      <c r="A853" s="604"/>
      <c r="C853" s="540"/>
      <c r="E853" s="540"/>
      <c r="G853" s="540"/>
      <c r="J853" s="622"/>
    </row>
    <row r="854" spans="1:10" ht="20.25" customHeight="1" x14ac:dyDescent="0.75">
      <c r="A854" s="604"/>
      <c r="C854" s="540"/>
      <c r="E854" s="540"/>
      <c r="G854" s="540"/>
      <c r="J854" s="622"/>
    </row>
    <row r="855" spans="1:10" ht="20.25" customHeight="1" x14ac:dyDescent="0.75">
      <c r="A855" s="604"/>
      <c r="C855" s="540"/>
      <c r="E855" s="540"/>
      <c r="G855" s="540"/>
      <c r="J855" s="622"/>
    </row>
    <row r="856" spans="1:10" ht="20.25" customHeight="1" x14ac:dyDescent="0.75">
      <c r="A856" s="604"/>
      <c r="C856" s="540"/>
      <c r="E856" s="540"/>
      <c r="G856" s="540"/>
      <c r="J856" s="622"/>
    </row>
    <row r="857" spans="1:10" ht="20.25" customHeight="1" x14ac:dyDescent="0.75">
      <c r="A857" s="604"/>
      <c r="C857" s="540"/>
      <c r="E857" s="540"/>
      <c r="G857" s="540"/>
      <c r="J857" s="622"/>
    </row>
    <row r="858" spans="1:10" ht="20.25" customHeight="1" x14ac:dyDescent="0.75">
      <c r="A858" s="604"/>
      <c r="C858" s="540"/>
      <c r="E858" s="540"/>
      <c r="G858" s="540"/>
      <c r="J858" s="622"/>
    </row>
    <row r="859" spans="1:10" ht="20.25" customHeight="1" x14ac:dyDescent="0.75">
      <c r="A859" s="604"/>
      <c r="C859" s="540"/>
      <c r="E859" s="540"/>
      <c r="G859" s="540"/>
      <c r="J859" s="622"/>
    </row>
    <row r="860" spans="1:10" ht="20.25" customHeight="1" x14ac:dyDescent="0.75">
      <c r="A860" s="604"/>
      <c r="C860" s="540"/>
      <c r="E860" s="540"/>
      <c r="G860" s="540"/>
      <c r="J860" s="622"/>
    </row>
    <row r="861" spans="1:10" ht="20.25" customHeight="1" x14ac:dyDescent="0.75">
      <c r="A861" s="604"/>
      <c r="C861" s="540"/>
      <c r="E861" s="540"/>
      <c r="G861" s="540"/>
      <c r="J861" s="622"/>
    </row>
    <row r="862" spans="1:10" ht="20.25" customHeight="1" x14ac:dyDescent="0.75">
      <c r="A862" s="604"/>
      <c r="C862" s="540"/>
      <c r="E862" s="540"/>
      <c r="G862" s="540"/>
      <c r="J862" s="622"/>
    </row>
    <row r="863" spans="1:10" ht="20.25" customHeight="1" x14ac:dyDescent="0.75">
      <c r="A863" s="604"/>
      <c r="C863" s="540"/>
      <c r="E863" s="540"/>
      <c r="G863" s="540"/>
      <c r="J863" s="622"/>
    </row>
    <row r="864" spans="1:10" ht="20.25" customHeight="1" x14ac:dyDescent="0.75">
      <c r="A864" s="604"/>
      <c r="C864" s="540"/>
      <c r="E864" s="540"/>
      <c r="G864" s="540"/>
      <c r="J864" s="622"/>
    </row>
    <row r="865" spans="1:10" ht="20.25" customHeight="1" x14ac:dyDescent="0.75">
      <c r="A865" s="604"/>
      <c r="C865" s="540"/>
      <c r="E865" s="540"/>
      <c r="G865" s="540"/>
      <c r="J865" s="622"/>
    </row>
    <row r="866" spans="1:10" ht="20.25" customHeight="1" x14ac:dyDescent="0.75">
      <c r="A866" s="604"/>
      <c r="C866" s="540"/>
      <c r="E866" s="540"/>
      <c r="G866" s="540"/>
      <c r="J866" s="622"/>
    </row>
    <row r="867" spans="1:10" ht="20.25" customHeight="1" x14ac:dyDescent="0.75">
      <c r="A867" s="604"/>
      <c r="C867" s="540"/>
      <c r="E867" s="540"/>
      <c r="G867" s="540"/>
      <c r="J867" s="622"/>
    </row>
    <row r="868" spans="1:10" ht="20.25" customHeight="1" x14ac:dyDescent="0.75">
      <c r="A868" s="604"/>
      <c r="C868" s="540"/>
      <c r="E868" s="540"/>
      <c r="G868" s="540"/>
      <c r="J868" s="622"/>
    </row>
    <row r="869" spans="1:10" ht="20.25" customHeight="1" x14ac:dyDescent="0.75">
      <c r="A869" s="604"/>
      <c r="C869" s="540"/>
      <c r="E869" s="540"/>
      <c r="G869" s="540"/>
      <c r="J869" s="622"/>
    </row>
    <row r="870" spans="1:10" ht="20.25" customHeight="1" x14ac:dyDescent="0.75">
      <c r="A870" s="604"/>
      <c r="C870" s="540"/>
      <c r="E870" s="540"/>
      <c r="G870" s="540"/>
      <c r="J870" s="622"/>
    </row>
    <row r="871" spans="1:10" ht="20.25" customHeight="1" x14ac:dyDescent="0.75">
      <c r="A871" s="604"/>
      <c r="C871" s="540"/>
      <c r="E871" s="540"/>
      <c r="G871" s="540"/>
      <c r="J871" s="622"/>
    </row>
    <row r="872" spans="1:10" ht="20.25" customHeight="1" x14ac:dyDescent="0.75">
      <c r="A872" s="604"/>
      <c r="C872" s="540"/>
      <c r="E872" s="540"/>
      <c r="G872" s="540"/>
      <c r="J872" s="622"/>
    </row>
    <row r="873" spans="1:10" ht="20.25" customHeight="1" x14ac:dyDescent="0.75">
      <c r="A873" s="604"/>
      <c r="C873" s="540"/>
      <c r="E873" s="540"/>
      <c r="G873" s="540"/>
      <c r="J873" s="622"/>
    </row>
    <row r="874" spans="1:10" ht="20.25" customHeight="1" x14ac:dyDescent="0.75">
      <c r="A874" s="604"/>
      <c r="C874" s="540"/>
      <c r="E874" s="540"/>
      <c r="G874" s="540"/>
      <c r="J874" s="622"/>
    </row>
    <row r="875" spans="1:10" ht="20.25" customHeight="1" x14ac:dyDescent="0.75">
      <c r="A875" s="604"/>
      <c r="C875" s="540"/>
      <c r="E875" s="540"/>
      <c r="G875" s="540"/>
      <c r="J875" s="622"/>
    </row>
    <row r="876" spans="1:10" ht="20.25" customHeight="1" x14ac:dyDescent="0.75">
      <c r="A876" s="604"/>
      <c r="C876" s="540"/>
      <c r="E876" s="540"/>
      <c r="G876" s="540"/>
      <c r="J876" s="622"/>
    </row>
    <row r="877" spans="1:10" ht="20.25" customHeight="1" x14ac:dyDescent="0.75">
      <c r="A877" s="604"/>
      <c r="C877" s="540"/>
      <c r="E877" s="540"/>
      <c r="G877" s="540"/>
      <c r="J877" s="622"/>
    </row>
    <row r="878" spans="1:10" ht="20.25" customHeight="1" x14ac:dyDescent="0.75">
      <c r="A878" s="604"/>
      <c r="C878" s="540"/>
      <c r="E878" s="540"/>
      <c r="G878" s="540"/>
      <c r="J878" s="622"/>
    </row>
    <row r="879" spans="1:10" ht="20.25" customHeight="1" x14ac:dyDescent="0.75">
      <c r="A879" s="604"/>
      <c r="C879" s="540"/>
      <c r="E879" s="540"/>
      <c r="G879" s="540"/>
      <c r="J879" s="622"/>
    </row>
    <row r="880" spans="1:10" ht="20.25" customHeight="1" x14ac:dyDescent="0.75">
      <c r="A880" s="604"/>
      <c r="C880" s="540"/>
      <c r="E880" s="540"/>
      <c r="G880" s="540"/>
      <c r="J880" s="622"/>
    </row>
    <row r="881" spans="1:10" ht="20.25" customHeight="1" x14ac:dyDescent="0.75">
      <c r="A881" s="604"/>
      <c r="C881" s="540"/>
      <c r="E881" s="540"/>
      <c r="G881" s="540"/>
      <c r="J881" s="622"/>
    </row>
    <row r="882" spans="1:10" ht="20.25" customHeight="1" x14ac:dyDescent="0.75">
      <c r="A882" s="604"/>
      <c r="C882" s="540"/>
      <c r="E882" s="540"/>
      <c r="G882" s="540"/>
      <c r="J882" s="622"/>
    </row>
    <row r="883" spans="1:10" ht="20.25" customHeight="1" x14ac:dyDescent="0.75">
      <c r="A883" s="604"/>
      <c r="C883" s="540"/>
      <c r="E883" s="540"/>
      <c r="G883" s="540"/>
      <c r="J883" s="622"/>
    </row>
    <row r="884" spans="1:10" ht="20.25" customHeight="1" x14ac:dyDescent="0.75">
      <c r="A884" s="604"/>
      <c r="C884" s="540"/>
      <c r="E884" s="540"/>
      <c r="G884" s="540"/>
      <c r="J884" s="622"/>
    </row>
    <row r="885" spans="1:10" ht="20.25" customHeight="1" x14ac:dyDescent="0.75">
      <c r="A885" s="604"/>
      <c r="C885" s="540"/>
      <c r="E885" s="540"/>
      <c r="G885" s="540"/>
      <c r="J885" s="622"/>
    </row>
    <row r="886" spans="1:10" ht="20.25" customHeight="1" x14ac:dyDescent="0.75">
      <c r="A886" s="604"/>
      <c r="C886" s="540"/>
      <c r="E886" s="540"/>
      <c r="G886" s="540"/>
      <c r="J886" s="622"/>
    </row>
    <row r="887" spans="1:10" ht="20.25" customHeight="1" x14ac:dyDescent="0.75">
      <c r="A887" s="604"/>
      <c r="C887" s="540"/>
      <c r="E887" s="540"/>
      <c r="G887" s="540"/>
      <c r="J887" s="622"/>
    </row>
    <row r="888" spans="1:10" ht="20.25" customHeight="1" x14ac:dyDescent="0.75">
      <c r="A888" s="604"/>
      <c r="C888" s="540"/>
      <c r="E888" s="540"/>
      <c r="G888" s="540"/>
      <c r="J888" s="622"/>
    </row>
    <row r="889" spans="1:10" ht="20.25" customHeight="1" x14ac:dyDescent="0.75">
      <c r="A889" s="604"/>
      <c r="C889" s="540"/>
      <c r="E889" s="540"/>
      <c r="G889" s="540"/>
      <c r="J889" s="622"/>
    </row>
    <row r="890" spans="1:10" ht="20.25" customHeight="1" x14ac:dyDescent="0.75">
      <c r="A890" s="604"/>
      <c r="C890" s="540"/>
      <c r="E890" s="540"/>
      <c r="G890" s="540"/>
      <c r="J890" s="622"/>
    </row>
    <row r="891" spans="1:10" ht="20.25" customHeight="1" x14ac:dyDescent="0.75">
      <c r="A891" s="604"/>
      <c r="C891" s="540"/>
      <c r="E891" s="540"/>
      <c r="G891" s="540"/>
      <c r="J891" s="622"/>
    </row>
    <row r="892" spans="1:10" ht="20.25" customHeight="1" x14ac:dyDescent="0.75">
      <c r="A892" s="604"/>
      <c r="C892" s="540"/>
      <c r="E892" s="540"/>
      <c r="G892" s="540"/>
      <c r="J892" s="622"/>
    </row>
    <row r="893" spans="1:10" ht="20.25" customHeight="1" x14ac:dyDescent="0.75">
      <c r="A893" s="604"/>
      <c r="C893" s="540"/>
      <c r="E893" s="540"/>
      <c r="G893" s="540"/>
      <c r="J893" s="622"/>
    </row>
    <row r="894" spans="1:10" ht="20.25" customHeight="1" x14ac:dyDescent="0.75">
      <c r="A894" s="604"/>
      <c r="C894" s="540"/>
      <c r="E894" s="540"/>
      <c r="G894" s="540"/>
      <c r="J894" s="622"/>
    </row>
    <row r="895" spans="1:10" ht="20.25" customHeight="1" x14ac:dyDescent="0.75">
      <c r="A895" s="604"/>
      <c r="C895" s="540"/>
      <c r="E895" s="540"/>
      <c r="G895" s="540"/>
      <c r="J895" s="622"/>
    </row>
    <row r="896" spans="1:10" ht="20.25" customHeight="1" x14ac:dyDescent="0.75">
      <c r="A896" s="604"/>
      <c r="C896" s="540"/>
      <c r="E896" s="540"/>
      <c r="G896" s="540"/>
      <c r="J896" s="622"/>
    </row>
    <row r="897" spans="1:10" ht="20.25" customHeight="1" x14ac:dyDescent="0.75">
      <c r="A897" s="604"/>
      <c r="C897" s="540"/>
      <c r="E897" s="540"/>
      <c r="G897" s="540"/>
      <c r="J897" s="622"/>
    </row>
    <row r="898" spans="1:10" ht="20.25" customHeight="1" x14ac:dyDescent="0.75">
      <c r="A898" s="604"/>
      <c r="C898" s="540"/>
      <c r="E898" s="540"/>
      <c r="G898" s="540"/>
      <c r="J898" s="622"/>
    </row>
    <row r="899" spans="1:10" ht="20.25" customHeight="1" x14ac:dyDescent="0.75">
      <c r="A899" s="604"/>
      <c r="C899" s="540"/>
      <c r="E899" s="540"/>
      <c r="G899" s="540"/>
      <c r="J899" s="622"/>
    </row>
    <row r="900" spans="1:10" ht="20.25" customHeight="1" x14ac:dyDescent="0.75">
      <c r="A900" s="604"/>
      <c r="C900" s="540"/>
      <c r="E900" s="540"/>
      <c r="G900" s="540"/>
      <c r="J900" s="622"/>
    </row>
    <row r="901" spans="1:10" ht="20.25" customHeight="1" x14ac:dyDescent="0.75">
      <c r="A901" s="604"/>
      <c r="C901" s="540"/>
      <c r="E901" s="540"/>
      <c r="G901" s="540"/>
      <c r="J901" s="622"/>
    </row>
    <row r="902" spans="1:10" ht="20.25" customHeight="1" x14ac:dyDescent="0.75">
      <c r="A902" s="604"/>
      <c r="C902" s="540"/>
      <c r="E902" s="540"/>
      <c r="G902" s="540"/>
      <c r="J902" s="622"/>
    </row>
    <row r="903" spans="1:10" ht="20.25" customHeight="1" x14ac:dyDescent="0.75">
      <c r="A903" s="604"/>
      <c r="C903" s="540"/>
      <c r="E903" s="540"/>
      <c r="G903" s="540"/>
      <c r="J903" s="622"/>
    </row>
    <row r="904" spans="1:10" ht="20.25" customHeight="1" x14ac:dyDescent="0.75">
      <c r="A904" s="604"/>
      <c r="C904" s="540"/>
      <c r="E904" s="540"/>
      <c r="G904" s="540"/>
      <c r="J904" s="622"/>
    </row>
    <row r="905" spans="1:10" ht="20.25" customHeight="1" x14ac:dyDescent="0.75">
      <c r="A905" s="604"/>
      <c r="C905" s="540"/>
      <c r="E905" s="540"/>
      <c r="G905" s="540"/>
      <c r="J905" s="622"/>
    </row>
    <row r="906" spans="1:10" ht="20.25" customHeight="1" x14ac:dyDescent="0.75">
      <c r="A906" s="604"/>
      <c r="C906" s="540"/>
      <c r="E906" s="540"/>
      <c r="G906" s="540"/>
      <c r="J906" s="622"/>
    </row>
    <row r="907" spans="1:10" ht="20.25" customHeight="1" x14ac:dyDescent="0.75">
      <c r="A907" s="604"/>
      <c r="C907" s="540"/>
      <c r="E907" s="540"/>
      <c r="G907" s="540"/>
      <c r="J907" s="622"/>
    </row>
    <row r="908" spans="1:10" ht="20.25" customHeight="1" x14ac:dyDescent="0.75">
      <c r="A908" s="604"/>
      <c r="C908" s="540"/>
      <c r="E908" s="540"/>
      <c r="G908" s="540"/>
      <c r="J908" s="622"/>
    </row>
    <row r="909" spans="1:10" ht="20.25" customHeight="1" x14ac:dyDescent="0.75">
      <c r="A909" s="604"/>
      <c r="C909" s="540"/>
      <c r="E909" s="540"/>
      <c r="G909" s="540"/>
      <c r="J909" s="622"/>
    </row>
    <row r="910" spans="1:10" ht="20.25" customHeight="1" x14ac:dyDescent="0.75">
      <c r="A910" s="604"/>
      <c r="C910" s="540"/>
      <c r="E910" s="540"/>
      <c r="G910" s="540"/>
      <c r="J910" s="622"/>
    </row>
    <row r="911" spans="1:10" ht="20.25" customHeight="1" x14ac:dyDescent="0.75">
      <c r="A911" s="604"/>
      <c r="C911" s="540"/>
      <c r="E911" s="540"/>
      <c r="G911" s="540"/>
      <c r="J911" s="622"/>
    </row>
    <row r="912" spans="1:10" ht="20.25" customHeight="1" x14ac:dyDescent="0.75">
      <c r="A912" s="604"/>
      <c r="C912" s="540"/>
      <c r="E912" s="540"/>
      <c r="G912" s="540"/>
      <c r="J912" s="622"/>
    </row>
    <row r="913" spans="1:10" ht="20.25" customHeight="1" x14ac:dyDescent="0.75">
      <c r="A913" s="604"/>
      <c r="C913" s="540"/>
      <c r="E913" s="540"/>
      <c r="G913" s="540"/>
      <c r="J913" s="622"/>
    </row>
    <row r="914" spans="1:10" ht="20.25" customHeight="1" x14ac:dyDescent="0.75">
      <c r="A914" s="604"/>
      <c r="C914" s="540"/>
      <c r="E914" s="540"/>
      <c r="G914" s="540"/>
      <c r="J914" s="622"/>
    </row>
    <row r="915" spans="1:10" ht="20.25" customHeight="1" x14ac:dyDescent="0.75">
      <c r="A915" s="604"/>
      <c r="C915" s="540"/>
      <c r="E915" s="540"/>
      <c r="G915" s="540"/>
      <c r="J915" s="622"/>
    </row>
    <row r="916" spans="1:10" ht="20.25" customHeight="1" x14ac:dyDescent="0.75">
      <c r="A916" s="604"/>
      <c r="C916" s="540"/>
      <c r="E916" s="540"/>
      <c r="G916" s="540"/>
      <c r="J916" s="622"/>
    </row>
    <row r="917" spans="1:10" ht="20.25" customHeight="1" x14ac:dyDescent="0.75">
      <c r="A917" s="604"/>
      <c r="C917" s="540"/>
      <c r="E917" s="540"/>
      <c r="G917" s="540"/>
      <c r="J917" s="622"/>
    </row>
    <row r="918" spans="1:10" ht="20.25" customHeight="1" x14ac:dyDescent="0.75">
      <c r="A918" s="604"/>
      <c r="C918" s="540"/>
      <c r="E918" s="540"/>
      <c r="G918" s="540"/>
      <c r="J918" s="622"/>
    </row>
    <row r="919" spans="1:10" ht="20.25" customHeight="1" x14ac:dyDescent="0.75">
      <c r="A919" s="604"/>
      <c r="C919" s="540"/>
      <c r="E919" s="540"/>
      <c r="G919" s="540"/>
      <c r="J919" s="622"/>
    </row>
    <row r="920" spans="1:10" ht="20.25" customHeight="1" x14ac:dyDescent="0.75">
      <c r="A920" s="604"/>
      <c r="C920" s="540"/>
      <c r="E920" s="540"/>
      <c r="G920" s="540"/>
      <c r="J920" s="622"/>
    </row>
    <row r="921" spans="1:10" ht="20.25" customHeight="1" x14ac:dyDescent="0.75">
      <c r="A921" s="604"/>
      <c r="C921" s="540"/>
      <c r="E921" s="540"/>
      <c r="G921" s="540"/>
      <c r="J921" s="622"/>
    </row>
    <row r="922" spans="1:10" ht="20.25" customHeight="1" x14ac:dyDescent="0.75">
      <c r="A922" s="604"/>
      <c r="C922" s="540"/>
      <c r="E922" s="540"/>
      <c r="G922" s="540"/>
      <c r="J922" s="622"/>
    </row>
    <row r="923" spans="1:10" ht="20.25" customHeight="1" x14ac:dyDescent="0.75">
      <c r="A923" s="604"/>
      <c r="C923" s="540"/>
      <c r="E923" s="540"/>
      <c r="G923" s="540"/>
      <c r="J923" s="622"/>
    </row>
    <row r="924" spans="1:10" ht="20.25" customHeight="1" x14ac:dyDescent="0.75">
      <c r="A924" s="604"/>
      <c r="C924" s="540"/>
      <c r="E924" s="540"/>
      <c r="G924" s="540"/>
      <c r="J924" s="622"/>
    </row>
    <row r="925" spans="1:10" ht="20.25" customHeight="1" x14ac:dyDescent="0.75">
      <c r="A925" s="604"/>
      <c r="C925" s="540"/>
      <c r="E925" s="540"/>
      <c r="G925" s="540"/>
      <c r="J925" s="622"/>
    </row>
    <row r="926" spans="1:10" ht="20.25" customHeight="1" x14ac:dyDescent="0.75">
      <c r="A926" s="604"/>
      <c r="C926" s="540"/>
      <c r="E926" s="540"/>
      <c r="G926" s="540"/>
      <c r="J926" s="622"/>
    </row>
    <row r="927" spans="1:10" ht="20.25" customHeight="1" x14ac:dyDescent="0.75">
      <c r="A927" s="604"/>
      <c r="C927" s="540"/>
      <c r="E927" s="540"/>
      <c r="G927" s="540"/>
      <c r="J927" s="622"/>
    </row>
    <row r="928" spans="1:10" ht="20.25" customHeight="1" x14ac:dyDescent="0.75">
      <c r="A928" s="604"/>
      <c r="C928" s="540"/>
      <c r="E928" s="540"/>
      <c r="G928" s="540"/>
      <c r="J928" s="622"/>
    </row>
    <row r="929" spans="1:10" ht="20.25" customHeight="1" x14ac:dyDescent="0.75">
      <c r="A929" s="604"/>
      <c r="C929" s="540"/>
      <c r="E929" s="540"/>
      <c r="G929" s="540"/>
      <c r="J929" s="622"/>
    </row>
    <row r="930" spans="1:10" ht="20.25" customHeight="1" x14ac:dyDescent="0.75">
      <c r="A930" s="604"/>
      <c r="C930" s="540"/>
      <c r="E930" s="540"/>
      <c r="G930" s="540"/>
      <c r="J930" s="622"/>
    </row>
    <row r="931" spans="1:10" ht="20.25" customHeight="1" x14ac:dyDescent="0.75">
      <c r="A931" s="604"/>
      <c r="C931" s="540"/>
      <c r="E931" s="540"/>
      <c r="G931" s="540"/>
      <c r="J931" s="622"/>
    </row>
    <row r="932" spans="1:10" ht="20.25" customHeight="1" x14ac:dyDescent="0.75">
      <c r="A932" s="604"/>
      <c r="C932" s="540"/>
      <c r="E932" s="540"/>
      <c r="G932" s="540"/>
      <c r="J932" s="622"/>
    </row>
    <row r="933" spans="1:10" ht="20.25" customHeight="1" x14ac:dyDescent="0.75">
      <c r="A933" s="604"/>
      <c r="C933" s="540"/>
      <c r="E933" s="540"/>
      <c r="G933" s="540"/>
      <c r="J933" s="622"/>
    </row>
    <row r="934" spans="1:10" ht="20.25" customHeight="1" x14ac:dyDescent="0.75">
      <c r="A934" s="604"/>
      <c r="C934" s="540"/>
      <c r="E934" s="540"/>
      <c r="G934" s="540"/>
      <c r="J934" s="622"/>
    </row>
    <row r="935" spans="1:10" ht="20.25" customHeight="1" x14ac:dyDescent="0.75">
      <c r="A935" s="604"/>
      <c r="C935" s="540"/>
      <c r="E935" s="540"/>
      <c r="G935" s="540"/>
      <c r="J935" s="622"/>
    </row>
    <row r="936" spans="1:10" ht="20.25" customHeight="1" x14ac:dyDescent="0.75">
      <c r="A936" s="604"/>
      <c r="C936" s="540"/>
      <c r="E936" s="540"/>
      <c r="G936" s="540"/>
      <c r="J936" s="622"/>
    </row>
    <row r="937" spans="1:10" ht="20.25" customHeight="1" x14ac:dyDescent="0.75">
      <c r="A937" s="604"/>
      <c r="C937" s="540"/>
      <c r="E937" s="540"/>
      <c r="G937" s="540"/>
      <c r="J937" s="622"/>
    </row>
    <row r="938" spans="1:10" ht="20.25" customHeight="1" x14ac:dyDescent="0.75">
      <c r="A938" s="604"/>
      <c r="C938" s="540"/>
      <c r="E938" s="540"/>
      <c r="G938" s="540"/>
      <c r="J938" s="622"/>
    </row>
    <row r="939" spans="1:10" ht="20.25" customHeight="1" x14ac:dyDescent="0.75">
      <c r="A939" s="604"/>
      <c r="C939" s="540"/>
      <c r="E939" s="540"/>
      <c r="G939" s="540"/>
      <c r="J939" s="622"/>
    </row>
    <row r="940" spans="1:10" ht="20.25" customHeight="1" x14ac:dyDescent="0.75">
      <c r="A940" s="604"/>
      <c r="C940" s="540"/>
      <c r="E940" s="540"/>
      <c r="G940" s="540"/>
      <c r="J940" s="622"/>
    </row>
    <row r="941" spans="1:10" ht="20.25" customHeight="1" x14ac:dyDescent="0.75">
      <c r="A941" s="604"/>
      <c r="C941" s="540"/>
      <c r="E941" s="540"/>
      <c r="G941" s="540"/>
      <c r="J941" s="622"/>
    </row>
    <row r="942" spans="1:10" ht="20.25" customHeight="1" x14ac:dyDescent="0.75">
      <c r="A942" s="604"/>
      <c r="C942" s="540"/>
      <c r="E942" s="540"/>
      <c r="G942" s="540"/>
      <c r="J942" s="622"/>
    </row>
    <row r="943" spans="1:10" ht="20.25" customHeight="1" x14ac:dyDescent="0.75">
      <c r="A943" s="604"/>
      <c r="C943" s="540"/>
      <c r="E943" s="540"/>
      <c r="G943" s="540"/>
      <c r="J943" s="622"/>
    </row>
    <row r="944" spans="1:10" ht="20.25" customHeight="1" x14ac:dyDescent="0.75">
      <c r="A944" s="604"/>
      <c r="C944" s="540"/>
      <c r="E944" s="540"/>
      <c r="G944" s="540"/>
      <c r="J944" s="622"/>
    </row>
    <row r="945" spans="1:10" ht="20.25" customHeight="1" x14ac:dyDescent="0.75">
      <c r="A945" s="604"/>
      <c r="C945" s="540"/>
      <c r="E945" s="540"/>
      <c r="G945" s="540"/>
      <c r="J945" s="622"/>
    </row>
    <row r="946" spans="1:10" ht="20.25" customHeight="1" x14ac:dyDescent="0.75">
      <c r="A946" s="604"/>
      <c r="C946" s="540"/>
      <c r="E946" s="540"/>
      <c r="G946" s="540"/>
      <c r="J946" s="622"/>
    </row>
    <row r="947" spans="1:10" ht="20.25" customHeight="1" x14ac:dyDescent="0.75">
      <c r="A947" s="604"/>
      <c r="C947" s="540"/>
      <c r="E947" s="540"/>
      <c r="G947" s="540"/>
      <c r="J947" s="622"/>
    </row>
    <row r="948" spans="1:10" ht="20.25" customHeight="1" x14ac:dyDescent="0.75">
      <c r="A948" s="604"/>
      <c r="C948" s="540"/>
      <c r="E948" s="540"/>
      <c r="G948" s="540"/>
      <c r="J948" s="622"/>
    </row>
    <row r="949" spans="1:10" ht="20.25" customHeight="1" x14ac:dyDescent="0.75">
      <c r="A949" s="604"/>
      <c r="C949" s="540"/>
      <c r="E949" s="540"/>
      <c r="G949" s="540"/>
      <c r="J949" s="622"/>
    </row>
    <row r="950" spans="1:10" ht="20.25" customHeight="1" x14ac:dyDescent="0.75">
      <c r="A950" s="604"/>
      <c r="C950" s="540"/>
      <c r="E950" s="540"/>
      <c r="G950" s="540"/>
      <c r="J950" s="622"/>
    </row>
    <row r="951" spans="1:10" ht="20.25" customHeight="1" x14ac:dyDescent="0.75">
      <c r="A951" s="604"/>
      <c r="C951" s="540"/>
      <c r="E951" s="540"/>
      <c r="G951" s="540"/>
      <c r="J951" s="622"/>
    </row>
    <row r="952" spans="1:10" ht="20.25" customHeight="1" x14ac:dyDescent="0.75">
      <c r="A952" s="604"/>
      <c r="C952" s="540"/>
      <c r="E952" s="540"/>
      <c r="G952" s="540"/>
      <c r="J952" s="622"/>
    </row>
    <row r="953" spans="1:10" ht="20.25" customHeight="1" x14ac:dyDescent="0.75">
      <c r="A953" s="604"/>
      <c r="C953" s="540"/>
      <c r="E953" s="540"/>
      <c r="G953" s="540"/>
      <c r="J953" s="622"/>
    </row>
    <row r="954" spans="1:10" ht="20.25" customHeight="1" x14ac:dyDescent="0.75">
      <c r="A954" s="604"/>
      <c r="C954" s="540"/>
      <c r="E954" s="540"/>
      <c r="G954" s="540"/>
      <c r="J954" s="622"/>
    </row>
    <row r="955" spans="1:10" ht="20.25" customHeight="1" x14ac:dyDescent="0.75">
      <c r="A955" s="604"/>
      <c r="C955" s="540"/>
      <c r="E955" s="540"/>
      <c r="G955" s="540"/>
      <c r="J955" s="622"/>
    </row>
    <row r="956" spans="1:10" ht="20.25" customHeight="1" x14ac:dyDescent="0.75">
      <c r="A956" s="604"/>
      <c r="C956" s="540"/>
      <c r="E956" s="540"/>
      <c r="G956" s="540"/>
      <c r="J956" s="622"/>
    </row>
    <row r="957" spans="1:10" ht="20.25" customHeight="1" x14ac:dyDescent="0.75">
      <c r="A957" s="604"/>
      <c r="C957" s="540"/>
      <c r="E957" s="540"/>
      <c r="G957" s="540"/>
      <c r="J957" s="622"/>
    </row>
    <row r="958" spans="1:10" ht="20.25" customHeight="1" x14ac:dyDescent="0.75">
      <c r="A958" s="604"/>
      <c r="C958" s="540"/>
      <c r="E958" s="540"/>
      <c r="G958" s="540"/>
      <c r="J958" s="622"/>
    </row>
    <row r="959" spans="1:10" ht="20.25" customHeight="1" x14ac:dyDescent="0.75">
      <c r="A959" s="604"/>
      <c r="C959" s="540"/>
      <c r="E959" s="540"/>
      <c r="G959" s="540"/>
      <c r="J959" s="622"/>
    </row>
    <row r="960" spans="1:10" ht="20.25" customHeight="1" x14ac:dyDescent="0.75">
      <c r="A960" s="604"/>
      <c r="C960" s="540"/>
      <c r="E960" s="540"/>
      <c r="G960" s="540"/>
      <c r="J960" s="622"/>
    </row>
    <row r="961" spans="1:10" ht="20.25" customHeight="1" x14ac:dyDescent="0.75">
      <c r="A961" s="604"/>
      <c r="C961" s="540"/>
      <c r="E961" s="540"/>
      <c r="G961" s="540"/>
      <c r="J961" s="622"/>
    </row>
    <row r="962" spans="1:10" ht="20.25" customHeight="1" x14ac:dyDescent="0.75">
      <c r="A962" s="604"/>
      <c r="C962" s="540"/>
      <c r="E962" s="540"/>
      <c r="G962" s="540"/>
      <c r="J962" s="622"/>
    </row>
    <row r="963" spans="1:10" ht="20.25" customHeight="1" x14ac:dyDescent="0.75">
      <c r="A963" s="604"/>
      <c r="C963" s="540"/>
      <c r="E963" s="540"/>
      <c r="G963" s="540"/>
      <c r="J963" s="622"/>
    </row>
    <row r="964" spans="1:10" ht="20.25" customHeight="1" x14ac:dyDescent="0.75">
      <c r="A964" s="604"/>
      <c r="C964" s="540"/>
      <c r="E964" s="540"/>
      <c r="G964" s="540"/>
      <c r="J964" s="622"/>
    </row>
    <row r="965" spans="1:10" ht="20.25" customHeight="1" x14ac:dyDescent="0.75">
      <c r="A965" s="604"/>
      <c r="C965" s="540"/>
      <c r="E965" s="540"/>
      <c r="G965" s="540"/>
      <c r="J965" s="622"/>
    </row>
    <row r="966" spans="1:10" ht="20.25" customHeight="1" x14ac:dyDescent="0.75">
      <c r="A966" s="604"/>
      <c r="C966" s="540"/>
      <c r="E966" s="540"/>
      <c r="G966" s="540"/>
      <c r="J966" s="622"/>
    </row>
    <row r="967" spans="1:10" ht="20.25" customHeight="1" x14ac:dyDescent="0.75">
      <c r="A967" s="604"/>
      <c r="C967" s="540"/>
      <c r="E967" s="540"/>
      <c r="G967" s="540"/>
      <c r="J967" s="622"/>
    </row>
    <row r="968" spans="1:10" ht="20.25" customHeight="1" x14ac:dyDescent="0.75">
      <c r="A968" s="604"/>
      <c r="C968" s="540"/>
      <c r="E968" s="540"/>
      <c r="G968" s="540"/>
      <c r="J968" s="622"/>
    </row>
    <row r="969" spans="1:10" ht="20.25" customHeight="1" x14ac:dyDescent="0.75">
      <c r="A969" s="604"/>
      <c r="C969" s="540"/>
      <c r="E969" s="540"/>
      <c r="G969" s="540"/>
      <c r="J969" s="622"/>
    </row>
    <row r="970" spans="1:10" ht="20.25" customHeight="1" x14ac:dyDescent="0.75">
      <c r="A970" s="604"/>
      <c r="C970" s="540"/>
      <c r="E970" s="540"/>
      <c r="G970" s="540"/>
      <c r="J970" s="622"/>
    </row>
    <row r="971" spans="1:10" ht="20.25" customHeight="1" x14ac:dyDescent="0.75">
      <c r="A971" s="604"/>
      <c r="C971" s="540"/>
      <c r="E971" s="540"/>
      <c r="G971" s="540"/>
      <c r="J971" s="622"/>
    </row>
    <row r="972" spans="1:10" ht="20.25" customHeight="1" x14ac:dyDescent="0.75">
      <c r="A972" s="604"/>
      <c r="C972" s="540"/>
      <c r="E972" s="540"/>
      <c r="G972" s="540"/>
      <c r="J972" s="622"/>
    </row>
    <row r="973" spans="1:10" ht="20.25" customHeight="1" x14ac:dyDescent="0.75">
      <c r="A973" s="604"/>
      <c r="C973" s="540"/>
      <c r="E973" s="540"/>
      <c r="G973" s="540"/>
      <c r="J973" s="622"/>
    </row>
    <row r="974" spans="1:10" ht="20.25" customHeight="1" x14ac:dyDescent="0.75">
      <c r="A974" s="604"/>
      <c r="C974" s="540"/>
      <c r="E974" s="540"/>
      <c r="G974" s="540"/>
      <c r="J974" s="622"/>
    </row>
    <row r="975" spans="1:10" ht="20.25" customHeight="1" x14ac:dyDescent="0.75">
      <c r="A975" s="604"/>
      <c r="C975" s="540"/>
      <c r="E975" s="540"/>
      <c r="G975" s="540"/>
      <c r="J975" s="622"/>
    </row>
    <row r="976" spans="1:10" ht="20.25" customHeight="1" x14ac:dyDescent="0.75">
      <c r="A976" s="604"/>
      <c r="C976" s="540"/>
      <c r="E976" s="540"/>
      <c r="G976" s="540"/>
      <c r="J976" s="622"/>
    </row>
    <row r="977" spans="1:10" ht="20.25" customHeight="1" x14ac:dyDescent="0.75">
      <c r="A977" s="604"/>
      <c r="C977" s="540"/>
      <c r="E977" s="540"/>
      <c r="G977" s="540"/>
      <c r="J977" s="622"/>
    </row>
    <row r="978" spans="1:10" ht="20.25" customHeight="1" x14ac:dyDescent="0.75">
      <c r="A978" s="604"/>
      <c r="C978" s="540"/>
      <c r="E978" s="540"/>
      <c r="G978" s="540"/>
      <c r="J978" s="622"/>
    </row>
    <row r="979" spans="1:10" ht="20.25" customHeight="1" x14ac:dyDescent="0.75">
      <c r="A979" s="604"/>
      <c r="C979" s="540"/>
      <c r="E979" s="540"/>
      <c r="G979" s="540"/>
      <c r="J979" s="622"/>
    </row>
    <row r="980" spans="1:10" ht="20.25" customHeight="1" x14ac:dyDescent="0.75">
      <c r="A980" s="604"/>
      <c r="C980" s="540"/>
      <c r="E980" s="540"/>
      <c r="G980" s="540"/>
      <c r="J980" s="622"/>
    </row>
    <row r="981" spans="1:10" ht="20.25" customHeight="1" x14ac:dyDescent="0.75">
      <c r="A981" s="604"/>
      <c r="C981" s="540"/>
      <c r="E981" s="540"/>
      <c r="G981" s="540"/>
      <c r="J981" s="622"/>
    </row>
    <row r="982" spans="1:10" ht="20.25" customHeight="1" x14ac:dyDescent="0.75">
      <c r="A982" s="604"/>
      <c r="C982" s="540"/>
      <c r="E982" s="540"/>
      <c r="G982" s="540"/>
      <c r="J982" s="622"/>
    </row>
    <row r="983" spans="1:10" ht="20.25" customHeight="1" x14ac:dyDescent="0.75">
      <c r="A983" s="604"/>
      <c r="C983" s="540"/>
      <c r="E983" s="540"/>
      <c r="G983" s="540"/>
      <c r="J983" s="622"/>
    </row>
    <row r="984" spans="1:10" ht="20.25" customHeight="1" x14ac:dyDescent="0.75">
      <c r="A984" s="604"/>
      <c r="C984" s="540"/>
      <c r="E984" s="540"/>
      <c r="G984" s="540"/>
      <c r="J984" s="622"/>
    </row>
    <row r="985" spans="1:10" ht="20.25" customHeight="1" x14ac:dyDescent="0.75">
      <c r="A985" s="604"/>
      <c r="C985" s="540"/>
      <c r="E985" s="540"/>
      <c r="G985" s="540"/>
      <c r="J985" s="622"/>
    </row>
    <row r="986" spans="1:10" ht="20.25" customHeight="1" x14ac:dyDescent="0.75">
      <c r="A986" s="604"/>
      <c r="C986" s="540"/>
      <c r="E986" s="540"/>
      <c r="G986" s="540"/>
      <c r="J986" s="622"/>
    </row>
    <row r="987" spans="1:10" ht="20.25" customHeight="1" x14ac:dyDescent="0.75">
      <c r="A987" s="604"/>
      <c r="C987" s="540"/>
      <c r="E987" s="540"/>
      <c r="G987" s="540"/>
      <c r="J987" s="622"/>
    </row>
    <row r="988" spans="1:10" ht="20.25" customHeight="1" x14ac:dyDescent="0.75">
      <c r="A988" s="604"/>
      <c r="C988" s="540"/>
      <c r="E988" s="540"/>
      <c r="G988" s="540"/>
      <c r="J988" s="622"/>
    </row>
    <row r="989" spans="1:10" ht="20.25" customHeight="1" x14ac:dyDescent="0.75">
      <c r="A989" s="604"/>
      <c r="C989" s="540"/>
      <c r="E989" s="540"/>
      <c r="G989" s="540"/>
      <c r="J989" s="622"/>
    </row>
    <row r="990" spans="1:10" ht="20.25" customHeight="1" x14ac:dyDescent="0.75">
      <c r="A990" s="604"/>
      <c r="C990" s="540"/>
      <c r="E990" s="540"/>
      <c r="G990" s="540"/>
      <c r="J990" s="622"/>
    </row>
    <row r="991" spans="1:10" ht="20.25" customHeight="1" x14ac:dyDescent="0.75">
      <c r="A991" s="604"/>
      <c r="C991" s="540"/>
      <c r="E991" s="540"/>
      <c r="G991" s="540"/>
      <c r="J991" s="622"/>
    </row>
    <row r="992" spans="1:10" ht="20.25" customHeight="1" x14ac:dyDescent="0.75">
      <c r="A992" s="604"/>
      <c r="C992" s="540"/>
      <c r="E992" s="540"/>
      <c r="G992" s="540"/>
      <c r="J992" s="622"/>
    </row>
    <row r="993" spans="1:10" ht="20.25" customHeight="1" x14ac:dyDescent="0.75">
      <c r="A993" s="604"/>
      <c r="C993" s="540"/>
      <c r="E993" s="540"/>
      <c r="G993" s="540"/>
      <c r="J993" s="622"/>
    </row>
    <row r="994" spans="1:10" ht="20.25" customHeight="1" x14ac:dyDescent="0.75">
      <c r="A994" s="604"/>
      <c r="C994" s="540"/>
      <c r="E994" s="540"/>
      <c r="G994" s="540"/>
      <c r="J994" s="622"/>
    </row>
    <row r="995" spans="1:10" ht="20.25" customHeight="1" x14ac:dyDescent="0.75">
      <c r="A995" s="604"/>
      <c r="C995" s="540"/>
      <c r="E995" s="540"/>
      <c r="G995" s="540"/>
      <c r="J995" s="622"/>
    </row>
    <row r="996" spans="1:10" ht="20.25" customHeight="1" x14ac:dyDescent="0.75">
      <c r="A996" s="604"/>
      <c r="C996" s="540"/>
      <c r="E996" s="540"/>
      <c r="G996" s="540"/>
      <c r="J996" s="622"/>
    </row>
    <row r="997" spans="1:10" ht="20.25" customHeight="1" x14ac:dyDescent="0.75">
      <c r="A997" s="604"/>
      <c r="C997" s="540"/>
      <c r="E997" s="540"/>
      <c r="G997" s="540"/>
      <c r="J997" s="622"/>
    </row>
    <row r="998" spans="1:10" ht="20.25" customHeight="1" x14ac:dyDescent="0.75">
      <c r="A998" s="604"/>
      <c r="C998" s="540"/>
      <c r="E998" s="540"/>
      <c r="G998" s="540"/>
      <c r="J998" s="622"/>
    </row>
    <row r="999" spans="1:10" ht="20.25" customHeight="1" x14ac:dyDescent="0.75">
      <c r="A999" s="604"/>
      <c r="C999" s="540"/>
      <c r="E999" s="540"/>
      <c r="G999" s="540"/>
      <c r="J999" s="622"/>
    </row>
    <row r="1000" spans="1:10" ht="20.25" customHeight="1" x14ac:dyDescent="0.75">
      <c r="A1000" s="604"/>
      <c r="C1000" s="540"/>
      <c r="E1000" s="540"/>
      <c r="G1000" s="540"/>
      <c r="J1000" s="622"/>
    </row>
  </sheetData>
  <mergeCells count="8">
    <mergeCell ref="J7:J8"/>
    <mergeCell ref="A1:I1"/>
    <mergeCell ref="A7:A8"/>
    <mergeCell ref="B7:B8"/>
    <mergeCell ref="C7:C8"/>
    <mergeCell ref="D7:D8"/>
    <mergeCell ref="E7:F7"/>
    <mergeCell ref="G7:H7"/>
  </mergeCells>
  <pageMargins left="0.7" right="0.7" top="0.75" bottom="0.75" header="0" footer="0"/>
  <pageSetup paperSize="9" fitToHeight="0" orientation="portrait"/>
  <headerFooter>
    <oddFooter>&amp;C&amp;P of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BD4B4"/>
    <pageSetUpPr fitToPage="1"/>
  </sheetPr>
  <dimension ref="A1:Z986"/>
  <sheetViews>
    <sheetView topLeftCell="A217" zoomScale="85" zoomScaleNormal="85" workbookViewId="0">
      <selection activeCell="E10" sqref="E10:H244"/>
    </sheetView>
  </sheetViews>
  <sheetFormatPr defaultColWidth="12.58203125" defaultRowHeight="15" customHeight="1" x14ac:dyDescent="0.6"/>
  <cols>
    <col min="1" max="1" width="8" style="464" customWidth="1"/>
    <col min="2" max="2" width="72.5" style="464" customWidth="1"/>
    <col min="3" max="3" width="10" style="464" customWidth="1"/>
    <col min="4" max="4" width="7.5" style="464" customWidth="1"/>
    <col min="5" max="5" width="17.75" style="464" customWidth="1"/>
    <col min="6" max="6" width="19.5" style="464" customWidth="1"/>
    <col min="7" max="8" width="18.08203125" style="464" customWidth="1"/>
    <col min="9" max="9" width="23.58203125" style="464" customWidth="1"/>
    <col min="10" max="10" width="18.75" style="464" customWidth="1"/>
    <col min="11" max="11" width="13.5" style="464" customWidth="1"/>
    <col min="12" max="26" width="9" style="464" customWidth="1"/>
    <col min="27" max="16384" width="12.58203125" style="464"/>
  </cols>
  <sheetData>
    <row r="1" spans="1:26" ht="20.25" customHeight="1" x14ac:dyDescent="0.8">
      <c r="A1" s="856" t="s">
        <v>102</v>
      </c>
      <c r="B1" s="857"/>
      <c r="C1" s="857"/>
      <c r="D1" s="857"/>
      <c r="E1" s="857"/>
      <c r="F1" s="857"/>
      <c r="G1" s="857"/>
      <c r="H1" s="857"/>
      <c r="I1" s="857"/>
      <c r="J1" s="462" t="s">
        <v>103</v>
      </c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</row>
    <row r="2" spans="1:26" ht="20.25" customHeight="1" x14ac:dyDescent="0.8">
      <c r="A2" s="465" t="s">
        <v>104</v>
      </c>
      <c r="B2" s="465"/>
      <c r="C2" s="466"/>
      <c r="D2" s="465"/>
      <c r="E2" s="466"/>
      <c r="F2" s="467"/>
      <c r="G2" s="466"/>
      <c r="H2" s="465"/>
      <c r="I2" s="465"/>
      <c r="J2" s="468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</row>
    <row r="3" spans="1:26" ht="20.25" customHeight="1" x14ac:dyDescent="0.8">
      <c r="A3" s="465" t="s">
        <v>105</v>
      </c>
      <c r="B3" s="465"/>
      <c r="C3" s="466"/>
      <c r="D3" s="465"/>
      <c r="E3" s="466"/>
      <c r="F3" s="467"/>
      <c r="G3" s="466"/>
      <c r="H3" s="465" t="s">
        <v>106</v>
      </c>
      <c r="I3" s="469"/>
      <c r="J3" s="468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</row>
    <row r="4" spans="1:26" ht="20.25" customHeight="1" x14ac:dyDescent="0.8">
      <c r="A4" s="465" t="s">
        <v>208</v>
      </c>
      <c r="B4" s="465"/>
      <c r="C4" s="466"/>
      <c r="D4" s="465"/>
      <c r="E4" s="466"/>
      <c r="F4" s="467"/>
      <c r="G4" s="466"/>
      <c r="H4" s="465"/>
      <c r="I4" s="465"/>
      <c r="J4" s="468"/>
      <c r="K4" s="463"/>
      <c r="L4" s="463"/>
      <c r="M4" s="463"/>
      <c r="N4" s="463"/>
      <c r="O4" s="463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</row>
    <row r="5" spans="1:26" ht="20.25" customHeight="1" x14ac:dyDescent="0.8">
      <c r="A5" s="465" t="s">
        <v>108</v>
      </c>
      <c r="B5" s="465"/>
      <c r="C5" s="470" t="s">
        <v>109</v>
      </c>
      <c r="D5" s="465" t="s">
        <v>592</v>
      </c>
      <c r="E5" s="471"/>
      <c r="F5" s="466"/>
      <c r="G5" s="472"/>
      <c r="H5" s="473"/>
      <c r="I5" s="473"/>
      <c r="J5" s="462"/>
      <c r="K5" s="463"/>
      <c r="L5" s="463"/>
      <c r="M5" s="463"/>
      <c r="N5" s="463"/>
      <c r="O5" s="463"/>
      <c r="P5" s="463"/>
      <c r="Q5" s="463"/>
      <c r="R5" s="463"/>
      <c r="S5" s="463"/>
      <c r="T5" s="463"/>
      <c r="U5" s="463"/>
      <c r="V5" s="463"/>
      <c r="W5" s="463"/>
      <c r="X5" s="463"/>
      <c r="Y5" s="463"/>
      <c r="Z5" s="463"/>
    </row>
    <row r="6" spans="1:26" ht="20.25" customHeight="1" x14ac:dyDescent="0.8">
      <c r="A6" s="474"/>
      <c r="B6" s="474"/>
      <c r="C6" s="475"/>
      <c r="D6" s="474"/>
      <c r="E6" s="475"/>
      <c r="F6" s="476"/>
      <c r="G6" s="475"/>
      <c r="H6" s="474"/>
      <c r="I6" s="477"/>
      <c r="J6" s="478" t="s">
        <v>13</v>
      </c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</row>
    <row r="7" spans="1:26" ht="20.25" customHeight="1" x14ac:dyDescent="0.8">
      <c r="A7" s="858" t="s">
        <v>110</v>
      </c>
      <c r="B7" s="860" t="s">
        <v>15</v>
      </c>
      <c r="C7" s="862" t="s">
        <v>111</v>
      </c>
      <c r="D7" s="863" t="s">
        <v>112</v>
      </c>
      <c r="E7" s="864" t="s">
        <v>113</v>
      </c>
      <c r="F7" s="865"/>
      <c r="G7" s="864" t="s">
        <v>114</v>
      </c>
      <c r="H7" s="865"/>
      <c r="I7" s="479" t="s">
        <v>115</v>
      </c>
      <c r="J7" s="854" t="s">
        <v>17</v>
      </c>
      <c r="K7" s="480"/>
      <c r="L7" s="480"/>
      <c r="M7" s="480"/>
      <c r="N7" s="480"/>
      <c r="O7" s="480"/>
      <c r="P7" s="480"/>
      <c r="Q7" s="480"/>
      <c r="R7" s="480"/>
      <c r="S7" s="480"/>
      <c r="T7" s="480"/>
      <c r="U7" s="480"/>
      <c r="V7" s="480"/>
      <c r="W7" s="480"/>
      <c r="X7" s="480"/>
      <c r="Y7" s="480"/>
      <c r="Z7" s="480"/>
    </row>
    <row r="8" spans="1:26" ht="20.25" customHeight="1" x14ac:dyDescent="0.8">
      <c r="A8" s="859"/>
      <c r="B8" s="861"/>
      <c r="C8" s="861"/>
      <c r="D8" s="861"/>
      <c r="E8" s="481" t="s">
        <v>116</v>
      </c>
      <c r="F8" s="482" t="s">
        <v>117</v>
      </c>
      <c r="G8" s="481" t="s">
        <v>116</v>
      </c>
      <c r="H8" s="482" t="s">
        <v>117</v>
      </c>
      <c r="I8" s="483" t="s">
        <v>118</v>
      </c>
      <c r="J8" s="855"/>
      <c r="K8" s="480"/>
      <c r="L8" s="480"/>
      <c r="M8" s="480"/>
      <c r="N8" s="480"/>
      <c r="O8" s="480"/>
      <c r="P8" s="480"/>
      <c r="Q8" s="480"/>
      <c r="R8" s="480"/>
      <c r="S8" s="480"/>
      <c r="T8" s="480"/>
      <c r="U8" s="480"/>
      <c r="V8" s="480"/>
      <c r="W8" s="480"/>
      <c r="X8" s="480"/>
      <c r="Y8" s="480"/>
      <c r="Z8" s="480"/>
    </row>
    <row r="9" spans="1:26" ht="19.5" customHeight="1" x14ac:dyDescent="0.8">
      <c r="A9" s="484">
        <v>3</v>
      </c>
      <c r="B9" s="485" t="s">
        <v>378</v>
      </c>
      <c r="C9" s="486"/>
      <c r="D9" s="487"/>
      <c r="E9" s="488"/>
      <c r="F9" s="489"/>
      <c r="G9" s="490"/>
      <c r="H9" s="489"/>
      <c r="I9" s="491"/>
      <c r="J9" s="492"/>
      <c r="K9" s="493"/>
      <c r="L9" s="494"/>
      <c r="M9" s="495"/>
      <c r="N9" s="495"/>
      <c r="O9" s="495"/>
      <c r="P9" s="495"/>
      <c r="Q9" s="495"/>
      <c r="R9" s="495"/>
      <c r="S9" s="495"/>
      <c r="T9" s="495"/>
      <c r="U9" s="495"/>
      <c r="V9" s="495"/>
      <c r="W9" s="495"/>
      <c r="X9" s="495"/>
      <c r="Y9" s="495"/>
      <c r="Z9" s="495"/>
    </row>
    <row r="10" spans="1:26" ht="19.5" customHeight="1" x14ac:dyDescent="0.8">
      <c r="A10" s="484"/>
      <c r="B10" s="485" t="s">
        <v>379</v>
      </c>
      <c r="C10" s="486"/>
      <c r="D10" s="487"/>
      <c r="E10" s="488"/>
      <c r="F10" s="489"/>
      <c r="G10" s="490"/>
      <c r="H10" s="489"/>
      <c r="I10" s="486"/>
      <c r="J10" s="492"/>
      <c r="K10" s="473"/>
      <c r="L10" s="494"/>
      <c r="M10" s="495"/>
      <c r="N10" s="495"/>
      <c r="O10" s="495"/>
      <c r="P10" s="495"/>
      <c r="Q10" s="495"/>
      <c r="R10" s="495"/>
      <c r="S10" s="495"/>
      <c r="T10" s="495"/>
      <c r="U10" s="495"/>
      <c r="V10" s="495"/>
      <c r="W10" s="495"/>
      <c r="X10" s="495"/>
      <c r="Y10" s="495"/>
      <c r="Z10" s="495"/>
    </row>
    <row r="11" spans="1:26" ht="19.5" customHeight="1" x14ac:dyDescent="0.8">
      <c r="A11" s="496">
        <v>3.1</v>
      </c>
      <c r="B11" s="497" t="s">
        <v>380</v>
      </c>
      <c r="C11" s="498" t="s">
        <v>115</v>
      </c>
      <c r="D11" s="499">
        <v>1</v>
      </c>
      <c r="E11" s="500"/>
      <c r="F11" s="501"/>
      <c r="G11" s="500"/>
      <c r="H11" s="502"/>
      <c r="I11" s="503">
        <f t="shared" ref="H11:I11" si="0">+I35</f>
        <v>0</v>
      </c>
      <c r="J11" s="504"/>
      <c r="K11" s="505">
        <f t="shared" ref="K11:K15" si="1">F11+H11</f>
        <v>0</v>
      </c>
      <c r="L11" s="494"/>
      <c r="M11" s="495"/>
      <c r="N11" s="495"/>
      <c r="O11" s="495"/>
      <c r="P11" s="495"/>
      <c r="Q11" s="495"/>
      <c r="R11" s="495"/>
      <c r="S11" s="495"/>
      <c r="T11" s="495"/>
      <c r="U11" s="495"/>
      <c r="V11" s="495"/>
      <c r="W11" s="495"/>
      <c r="X11" s="495"/>
      <c r="Y11" s="495"/>
      <c r="Z11" s="495"/>
    </row>
    <row r="12" spans="1:26" ht="19.5" customHeight="1" x14ac:dyDescent="0.8">
      <c r="A12" s="496">
        <v>3.2</v>
      </c>
      <c r="B12" s="497" t="s">
        <v>381</v>
      </c>
      <c r="C12" s="498" t="s">
        <v>115</v>
      </c>
      <c r="D12" s="499">
        <v>1</v>
      </c>
      <c r="E12" s="506"/>
      <c r="F12" s="504"/>
      <c r="G12" s="507"/>
      <c r="H12" s="508"/>
      <c r="I12" s="504">
        <f t="shared" ref="H12:I12" si="2">+I59</f>
        <v>0</v>
      </c>
      <c r="J12" s="504"/>
      <c r="K12" s="505">
        <f t="shared" si="1"/>
        <v>0</v>
      </c>
      <c r="L12" s="494"/>
      <c r="M12" s="495"/>
      <c r="N12" s="495"/>
      <c r="O12" s="495"/>
      <c r="P12" s="495"/>
      <c r="Q12" s="495"/>
      <c r="R12" s="495"/>
      <c r="S12" s="495"/>
      <c r="T12" s="495"/>
      <c r="U12" s="495"/>
      <c r="V12" s="495"/>
      <c r="W12" s="495"/>
      <c r="X12" s="495"/>
      <c r="Y12" s="495"/>
      <c r="Z12" s="495"/>
    </row>
    <row r="13" spans="1:26" ht="20.25" customHeight="1" x14ac:dyDescent="0.8">
      <c r="A13" s="496">
        <v>3.3</v>
      </c>
      <c r="B13" s="497" t="s">
        <v>382</v>
      </c>
      <c r="C13" s="498" t="s">
        <v>115</v>
      </c>
      <c r="D13" s="499">
        <v>1</v>
      </c>
      <c r="E13" s="506"/>
      <c r="F13" s="504"/>
      <c r="G13" s="507"/>
      <c r="H13" s="504"/>
      <c r="I13" s="504"/>
      <c r="J13" s="504"/>
      <c r="K13" s="505">
        <f t="shared" si="1"/>
        <v>0</v>
      </c>
      <c r="L13" s="494"/>
      <c r="M13" s="495"/>
      <c r="N13" s="495"/>
      <c r="O13" s="495"/>
      <c r="P13" s="495"/>
      <c r="Q13" s="495"/>
      <c r="R13" s="495"/>
      <c r="S13" s="495"/>
      <c r="T13" s="495"/>
      <c r="U13" s="495"/>
      <c r="V13" s="495"/>
      <c r="W13" s="495"/>
      <c r="X13" s="495"/>
      <c r="Y13" s="495"/>
      <c r="Z13" s="495"/>
    </row>
    <row r="14" spans="1:26" ht="20.25" customHeight="1" x14ac:dyDescent="0.8">
      <c r="A14" s="509"/>
      <c r="B14" s="497"/>
      <c r="C14" s="510"/>
      <c r="D14" s="511"/>
      <c r="E14" s="507"/>
      <c r="F14" s="501"/>
      <c r="G14" s="512"/>
      <c r="H14" s="501"/>
      <c r="I14" s="503"/>
      <c r="J14" s="497"/>
      <c r="K14" s="505">
        <f t="shared" si="1"/>
        <v>0</v>
      </c>
      <c r="L14" s="513"/>
      <c r="M14" s="514"/>
      <c r="N14" s="514"/>
      <c r="O14" s="514"/>
      <c r="P14" s="514"/>
      <c r="Q14" s="514"/>
      <c r="R14" s="514"/>
      <c r="S14" s="514"/>
      <c r="T14" s="514"/>
      <c r="U14" s="514"/>
      <c r="V14" s="514"/>
      <c r="W14" s="514"/>
      <c r="X14" s="514"/>
      <c r="Y14" s="514"/>
      <c r="Z14" s="514"/>
    </row>
    <row r="15" spans="1:26" ht="20.25" customHeight="1" x14ac:dyDescent="0.8">
      <c r="A15" s="515"/>
      <c r="B15" s="515" t="s">
        <v>383</v>
      </c>
      <c r="C15" s="515"/>
      <c r="D15" s="515"/>
      <c r="E15" s="500"/>
      <c r="F15" s="516"/>
      <c r="G15" s="500"/>
      <c r="H15" s="516"/>
      <c r="I15" s="516">
        <f t="shared" ref="H15:I15" si="3">SUM(I11:I14)</f>
        <v>0</v>
      </c>
      <c r="J15" s="497"/>
      <c r="K15" s="517">
        <f t="shared" si="1"/>
        <v>0</v>
      </c>
      <c r="L15" s="473"/>
      <c r="M15" s="463"/>
      <c r="N15" s="463"/>
      <c r="O15" s="463"/>
      <c r="P15" s="463"/>
      <c r="Q15" s="463"/>
      <c r="R15" s="463"/>
      <c r="S15" s="463"/>
      <c r="T15" s="463"/>
      <c r="U15" s="463"/>
      <c r="V15" s="463"/>
      <c r="W15" s="463"/>
      <c r="X15" s="463"/>
      <c r="Y15" s="463"/>
      <c r="Z15" s="463"/>
    </row>
    <row r="16" spans="1:26" ht="20.25" customHeight="1" x14ac:dyDescent="0.8">
      <c r="A16" s="518"/>
      <c r="B16" s="515"/>
      <c r="C16" s="519"/>
      <c r="D16" s="519"/>
      <c r="E16" s="520"/>
      <c r="F16" s="521"/>
      <c r="G16" s="520"/>
      <c r="H16" s="521"/>
      <c r="I16" s="521"/>
      <c r="J16" s="497"/>
      <c r="K16" s="505"/>
      <c r="L16" s="473"/>
      <c r="M16" s="463"/>
      <c r="N16" s="463"/>
      <c r="O16" s="463"/>
      <c r="P16" s="463"/>
      <c r="Q16" s="463"/>
      <c r="R16" s="463"/>
      <c r="S16" s="463"/>
      <c r="T16" s="463"/>
      <c r="U16" s="463"/>
      <c r="V16" s="463"/>
      <c r="W16" s="463"/>
      <c r="X16" s="463"/>
      <c r="Y16" s="463"/>
      <c r="Z16" s="463"/>
    </row>
    <row r="17" spans="1:26" ht="20.25" customHeight="1" x14ac:dyDescent="0.8">
      <c r="A17" s="496">
        <v>3.1</v>
      </c>
      <c r="B17" s="522" t="str">
        <f>+B11</f>
        <v>งานระบบน้ำประปา</v>
      </c>
      <c r="C17" s="523"/>
      <c r="D17" s="520"/>
      <c r="E17" s="523"/>
      <c r="F17" s="520"/>
      <c r="G17" s="520"/>
      <c r="H17" s="520"/>
      <c r="I17" s="520"/>
      <c r="J17" s="497"/>
      <c r="K17" s="473"/>
      <c r="L17" s="473"/>
      <c r="M17" s="463"/>
      <c r="N17" s="463"/>
      <c r="O17" s="463"/>
      <c r="P17" s="463"/>
      <c r="Q17" s="463"/>
      <c r="R17" s="463"/>
      <c r="S17" s="463"/>
      <c r="T17" s="463"/>
      <c r="U17" s="463"/>
      <c r="V17" s="463"/>
      <c r="W17" s="463"/>
      <c r="X17" s="463"/>
      <c r="Y17" s="463"/>
      <c r="Z17" s="463"/>
    </row>
    <row r="18" spans="1:26" ht="20.25" customHeight="1" x14ac:dyDescent="0.8">
      <c r="A18" s="496" t="s">
        <v>384</v>
      </c>
      <c r="B18" s="497" t="s">
        <v>385</v>
      </c>
      <c r="C18" s="504"/>
      <c r="D18" s="510"/>
      <c r="E18" s="507"/>
      <c r="F18" s="524"/>
      <c r="G18" s="507"/>
      <c r="H18" s="524"/>
      <c r="I18" s="504"/>
      <c r="J18" s="497"/>
      <c r="K18" s="473"/>
      <c r="L18" s="473"/>
      <c r="M18" s="463"/>
      <c r="N18" s="463"/>
      <c r="O18" s="463"/>
      <c r="P18" s="463"/>
      <c r="Q18" s="463"/>
      <c r="R18" s="463"/>
      <c r="S18" s="463"/>
      <c r="T18" s="463"/>
      <c r="U18" s="463"/>
      <c r="V18" s="463"/>
      <c r="W18" s="463"/>
      <c r="X18" s="463"/>
      <c r="Y18" s="463"/>
      <c r="Z18" s="463"/>
    </row>
    <row r="19" spans="1:26" ht="20.25" customHeight="1" x14ac:dyDescent="0.8">
      <c r="A19" s="496"/>
      <c r="B19" s="497" t="s">
        <v>387</v>
      </c>
      <c r="C19" s="504">
        <v>45</v>
      </c>
      <c r="D19" s="510" t="s">
        <v>157</v>
      </c>
      <c r="E19" s="525"/>
      <c r="F19" s="524"/>
      <c r="G19" s="507"/>
      <c r="H19" s="524"/>
      <c r="I19" s="504">
        <f t="shared" ref="I19:I23" si="4">F19+H19</f>
        <v>0</v>
      </c>
      <c r="J19" s="497"/>
      <c r="K19" s="473"/>
      <c r="L19" s="473"/>
      <c r="M19" s="463"/>
      <c r="N19" s="463"/>
      <c r="O19" s="463"/>
      <c r="P19" s="463"/>
      <c r="Q19" s="463"/>
      <c r="R19" s="463"/>
      <c r="S19" s="463"/>
      <c r="T19" s="463"/>
      <c r="U19" s="463"/>
      <c r="V19" s="463"/>
      <c r="W19" s="463"/>
      <c r="X19" s="463"/>
      <c r="Y19" s="463"/>
      <c r="Z19" s="463"/>
    </row>
    <row r="20" spans="1:26" ht="20.25" customHeight="1" x14ac:dyDescent="0.8">
      <c r="A20" s="496"/>
      <c r="B20" s="497" t="s">
        <v>388</v>
      </c>
      <c r="C20" s="504">
        <v>25</v>
      </c>
      <c r="D20" s="510" t="s">
        <v>157</v>
      </c>
      <c r="E20" s="525"/>
      <c r="F20" s="524"/>
      <c r="G20" s="507"/>
      <c r="H20" s="524"/>
      <c r="I20" s="504">
        <f t="shared" si="4"/>
        <v>0</v>
      </c>
      <c r="J20" s="497"/>
      <c r="K20" s="473"/>
      <c r="L20" s="47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  <c r="Z20" s="463"/>
    </row>
    <row r="21" spans="1:26" ht="20.25" customHeight="1" x14ac:dyDescent="0.8">
      <c r="A21" s="496"/>
      <c r="B21" s="497" t="s">
        <v>389</v>
      </c>
      <c r="C21" s="504">
        <v>1</v>
      </c>
      <c r="D21" s="510" t="s">
        <v>159</v>
      </c>
      <c r="E21" s="525"/>
      <c r="F21" s="524"/>
      <c r="G21" s="507"/>
      <c r="H21" s="524"/>
      <c r="I21" s="504">
        <f t="shared" si="4"/>
        <v>0</v>
      </c>
      <c r="J21" s="497"/>
      <c r="K21" s="473"/>
      <c r="L21" s="473"/>
      <c r="M21" s="463"/>
      <c r="N21" s="463"/>
      <c r="O21" s="463"/>
      <c r="P21" s="463"/>
      <c r="Q21" s="463"/>
      <c r="R21" s="463"/>
      <c r="S21" s="463"/>
      <c r="T21" s="463"/>
      <c r="U21" s="463"/>
      <c r="V21" s="463"/>
      <c r="W21" s="463"/>
      <c r="X21" s="463"/>
      <c r="Y21" s="463"/>
      <c r="Z21" s="463"/>
    </row>
    <row r="22" spans="1:26" ht="20.25" customHeight="1" x14ac:dyDescent="0.8">
      <c r="A22" s="496"/>
      <c r="B22" s="497" t="s">
        <v>390</v>
      </c>
      <c r="C22" s="504">
        <v>1</v>
      </c>
      <c r="D22" s="510" t="s">
        <v>159</v>
      </c>
      <c r="E22" s="525"/>
      <c r="F22" s="524"/>
      <c r="G22" s="507"/>
      <c r="H22" s="524"/>
      <c r="I22" s="504">
        <f t="shared" si="4"/>
        <v>0</v>
      </c>
      <c r="J22" s="497"/>
      <c r="K22" s="473"/>
      <c r="L22" s="473"/>
      <c r="M22" s="463"/>
      <c r="N22" s="463"/>
      <c r="O22" s="463"/>
      <c r="P22" s="463"/>
      <c r="Q22" s="463"/>
      <c r="R22" s="463"/>
      <c r="S22" s="463"/>
      <c r="T22" s="463"/>
      <c r="U22" s="463"/>
      <c r="V22" s="463"/>
      <c r="W22" s="463"/>
      <c r="X22" s="463"/>
      <c r="Y22" s="463"/>
      <c r="Z22" s="463"/>
    </row>
    <row r="23" spans="1:26" ht="20.25" customHeight="1" x14ac:dyDescent="0.8">
      <c r="A23" s="496"/>
      <c r="B23" s="497" t="s">
        <v>391</v>
      </c>
      <c r="C23" s="504">
        <v>1</v>
      </c>
      <c r="D23" s="510" t="s">
        <v>159</v>
      </c>
      <c r="E23" s="525"/>
      <c r="F23" s="524"/>
      <c r="G23" s="525"/>
      <c r="H23" s="524"/>
      <c r="I23" s="504">
        <f t="shared" si="4"/>
        <v>0</v>
      </c>
      <c r="J23" s="497"/>
      <c r="K23" s="473"/>
      <c r="L23" s="473"/>
      <c r="M23" s="463"/>
      <c r="N23" s="463"/>
      <c r="O23" s="463"/>
      <c r="P23" s="463"/>
      <c r="Q23" s="463"/>
      <c r="R23" s="463"/>
      <c r="S23" s="463"/>
      <c r="T23" s="463"/>
      <c r="U23" s="463"/>
      <c r="V23" s="463"/>
      <c r="W23" s="463"/>
      <c r="X23" s="463"/>
      <c r="Y23" s="463"/>
      <c r="Z23" s="463"/>
    </row>
    <row r="24" spans="1:26" ht="20.25" customHeight="1" x14ac:dyDescent="0.8">
      <c r="A24" s="496" t="s">
        <v>392</v>
      </c>
      <c r="B24" s="497" t="s">
        <v>393</v>
      </c>
      <c r="C24" s="504">
        <v>0</v>
      </c>
      <c r="D24" s="510"/>
      <c r="E24" s="507"/>
      <c r="F24" s="524"/>
      <c r="G24" s="507"/>
      <c r="H24" s="524"/>
      <c r="I24" s="504"/>
      <c r="J24" s="504"/>
      <c r="K24" s="473"/>
      <c r="L24" s="47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</row>
    <row r="25" spans="1:26" ht="20.25" customHeight="1" x14ac:dyDescent="0.8">
      <c r="A25" s="510"/>
      <c r="B25" s="497" t="s">
        <v>387</v>
      </c>
      <c r="C25" s="504">
        <v>3</v>
      </c>
      <c r="D25" s="510" t="s">
        <v>146</v>
      </c>
      <c r="E25" s="507"/>
      <c r="F25" s="524"/>
      <c r="G25" s="507"/>
      <c r="H25" s="524"/>
      <c r="I25" s="504">
        <f t="shared" ref="I25:I26" si="5">F25+H25</f>
        <v>0</v>
      </c>
      <c r="J25" s="526"/>
      <c r="K25" s="473"/>
      <c r="L25" s="473"/>
      <c r="M25" s="463"/>
      <c r="N25" s="463"/>
      <c r="O25" s="463"/>
      <c r="P25" s="463"/>
      <c r="Q25" s="463"/>
      <c r="R25" s="463"/>
      <c r="S25" s="463"/>
      <c r="T25" s="463"/>
      <c r="U25" s="463"/>
      <c r="V25" s="463"/>
      <c r="W25" s="463"/>
      <c r="X25" s="463"/>
      <c r="Y25" s="463"/>
      <c r="Z25" s="463"/>
    </row>
    <row r="26" spans="1:26" ht="20.25" customHeight="1" x14ac:dyDescent="0.8">
      <c r="A26" s="510"/>
      <c r="B26" s="497" t="s">
        <v>388</v>
      </c>
      <c r="C26" s="504">
        <v>3</v>
      </c>
      <c r="D26" s="510" t="s">
        <v>146</v>
      </c>
      <c r="E26" s="507"/>
      <c r="F26" s="524"/>
      <c r="G26" s="507"/>
      <c r="H26" s="524"/>
      <c r="I26" s="504">
        <f t="shared" si="5"/>
        <v>0</v>
      </c>
      <c r="J26" s="497"/>
      <c r="K26" s="473"/>
      <c r="L26" s="473"/>
      <c r="M26" s="463"/>
      <c r="N26" s="463"/>
      <c r="O26" s="463"/>
      <c r="P26" s="463"/>
      <c r="Q26" s="463"/>
      <c r="R26" s="463"/>
      <c r="S26" s="463"/>
      <c r="T26" s="463"/>
      <c r="U26" s="463"/>
      <c r="V26" s="463"/>
      <c r="W26" s="463"/>
      <c r="X26" s="463"/>
      <c r="Y26" s="463"/>
      <c r="Z26" s="463"/>
    </row>
    <row r="27" spans="1:26" ht="20.25" customHeight="1" x14ac:dyDescent="0.8">
      <c r="A27" s="496" t="s">
        <v>394</v>
      </c>
      <c r="B27" s="497" t="s">
        <v>395</v>
      </c>
      <c r="C27" s="504">
        <v>0</v>
      </c>
      <c r="D27" s="510"/>
      <c r="E27" s="507"/>
      <c r="F27" s="504"/>
      <c r="G27" s="507"/>
      <c r="H27" s="504"/>
      <c r="I27" s="504"/>
      <c r="J27" s="497"/>
      <c r="K27" s="473"/>
      <c r="L27" s="473"/>
      <c r="M27" s="463"/>
      <c r="N27" s="463"/>
      <c r="O27" s="463"/>
      <c r="P27" s="463"/>
      <c r="Q27" s="463"/>
      <c r="R27" s="463"/>
      <c r="S27" s="463"/>
      <c r="T27" s="463"/>
      <c r="U27" s="463"/>
      <c r="V27" s="463"/>
      <c r="W27" s="463"/>
      <c r="X27" s="463"/>
      <c r="Y27" s="463"/>
      <c r="Z27" s="463"/>
    </row>
    <row r="28" spans="1:26" ht="20.25" customHeight="1" x14ac:dyDescent="0.8">
      <c r="A28" s="510"/>
      <c r="B28" s="497" t="s">
        <v>386</v>
      </c>
      <c r="C28" s="504">
        <v>14</v>
      </c>
      <c r="D28" s="510" t="s">
        <v>146</v>
      </c>
      <c r="E28" s="507"/>
      <c r="F28" s="524"/>
      <c r="G28" s="507"/>
      <c r="H28" s="524"/>
      <c r="I28" s="504">
        <f>F28+H28</f>
        <v>0</v>
      </c>
      <c r="J28" s="504"/>
      <c r="K28" s="473"/>
      <c r="L28" s="473"/>
      <c r="M28" s="463"/>
      <c r="N28" s="463"/>
      <c r="O28" s="463"/>
      <c r="P28" s="463"/>
      <c r="Q28" s="463"/>
      <c r="R28" s="463"/>
      <c r="S28" s="463"/>
      <c r="T28" s="463"/>
      <c r="U28" s="463"/>
      <c r="V28" s="463"/>
      <c r="W28" s="463"/>
      <c r="X28" s="463"/>
      <c r="Y28" s="463"/>
      <c r="Z28" s="463"/>
    </row>
    <row r="29" spans="1:26" ht="20.25" customHeight="1" x14ac:dyDescent="0.8">
      <c r="A29" s="510" t="s">
        <v>396</v>
      </c>
      <c r="B29" s="497" t="s">
        <v>399</v>
      </c>
      <c r="C29" s="504"/>
      <c r="D29" s="510"/>
      <c r="E29" s="507"/>
      <c r="F29" s="524"/>
      <c r="G29" s="507"/>
      <c r="H29" s="524"/>
      <c r="I29" s="504"/>
      <c r="J29" s="504"/>
      <c r="K29" s="473"/>
      <c r="L29" s="473"/>
      <c r="M29" s="463"/>
      <c r="N29" s="463"/>
      <c r="O29" s="463"/>
      <c r="P29" s="463"/>
      <c r="Q29" s="463"/>
      <c r="R29" s="463"/>
      <c r="S29" s="463"/>
      <c r="T29" s="463"/>
      <c r="U29" s="463"/>
      <c r="V29" s="463"/>
      <c r="W29" s="463"/>
      <c r="X29" s="463"/>
      <c r="Y29" s="463"/>
      <c r="Z29" s="463"/>
    </row>
    <row r="30" spans="1:26" ht="20.25" customHeight="1" x14ac:dyDescent="1">
      <c r="A30" s="510"/>
      <c r="B30" s="497" t="s">
        <v>388</v>
      </c>
      <c r="C30" s="504">
        <v>20</v>
      </c>
      <c r="D30" s="510" t="s">
        <v>157</v>
      </c>
      <c r="E30" s="525"/>
      <c r="F30" s="524"/>
      <c r="G30" s="507"/>
      <c r="H30" s="524"/>
      <c r="I30" s="504">
        <f>F30+H30</f>
        <v>0</v>
      </c>
      <c r="J30" s="504"/>
      <c r="K30" s="527">
        <f>F30+H30</f>
        <v>0</v>
      </c>
      <c r="L30" s="473"/>
      <c r="M30" s="463"/>
      <c r="N30" s="463"/>
      <c r="O30" s="463"/>
      <c r="P30" s="463"/>
      <c r="Q30" s="463"/>
      <c r="R30" s="463"/>
      <c r="S30" s="463"/>
      <c r="T30" s="463"/>
      <c r="U30" s="463"/>
      <c r="V30" s="463"/>
      <c r="W30" s="463"/>
      <c r="X30" s="463"/>
      <c r="Y30" s="463"/>
      <c r="Z30" s="463"/>
    </row>
    <row r="31" spans="1:26" ht="20.25" customHeight="1" x14ac:dyDescent="1">
      <c r="A31" s="510" t="s">
        <v>397</v>
      </c>
      <c r="B31" s="528" t="s">
        <v>400</v>
      </c>
      <c r="C31" s="504"/>
      <c r="D31" s="510"/>
      <c r="E31" s="525"/>
      <c r="F31" s="524"/>
      <c r="G31" s="507"/>
      <c r="H31" s="524"/>
      <c r="I31" s="504"/>
      <c r="J31" s="504"/>
      <c r="K31" s="529"/>
      <c r="L31" s="473"/>
      <c r="M31" s="463"/>
      <c r="N31" s="463"/>
      <c r="O31" s="463"/>
      <c r="P31" s="463"/>
      <c r="Q31" s="463"/>
      <c r="R31" s="463"/>
      <c r="S31" s="463"/>
      <c r="T31" s="463"/>
      <c r="U31" s="463"/>
      <c r="V31" s="463"/>
      <c r="W31" s="463"/>
      <c r="X31" s="463"/>
      <c r="Y31" s="463"/>
      <c r="Z31" s="463"/>
    </row>
    <row r="32" spans="1:26" ht="20.25" customHeight="1" x14ac:dyDescent="0.8">
      <c r="A32" s="510"/>
      <c r="B32" s="497" t="s">
        <v>386</v>
      </c>
      <c r="C32" s="504">
        <v>2</v>
      </c>
      <c r="D32" s="510" t="s">
        <v>146</v>
      </c>
      <c r="E32" s="507"/>
      <c r="F32" s="524"/>
      <c r="G32" s="507"/>
      <c r="H32" s="524"/>
      <c r="I32" s="504">
        <f>F32+H32</f>
        <v>0</v>
      </c>
      <c r="J32" s="504"/>
      <c r="K32" s="473"/>
      <c r="L32" s="473"/>
      <c r="M32" s="463"/>
      <c r="N32" s="463"/>
      <c r="O32" s="463"/>
      <c r="P32" s="463"/>
      <c r="Q32" s="463"/>
      <c r="R32" s="463"/>
      <c r="S32" s="463"/>
      <c r="T32" s="463"/>
      <c r="U32" s="463"/>
      <c r="V32" s="463"/>
      <c r="W32" s="463"/>
      <c r="X32" s="463"/>
      <c r="Y32" s="463"/>
      <c r="Z32" s="463"/>
    </row>
    <row r="33" spans="1:26" ht="20.25" customHeight="1" x14ac:dyDescent="0.8">
      <c r="A33" s="510" t="s">
        <v>398</v>
      </c>
      <c r="B33" s="528" t="s">
        <v>401</v>
      </c>
      <c r="C33" s="504"/>
      <c r="D33" s="510"/>
      <c r="E33" s="507"/>
      <c r="F33" s="524"/>
      <c r="G33" s="507"/>
      <c r="H33" s="524"/>
      <c r="I33" s="504"/>
      <c r="J33" s="504"/>
      <c r="K33" s="473"/>
      <c r="L33" s="473"/>
      <c r="M33" s="463"/>
      <c r="N33" s="463"/>
      <c r="O33" s="463"/>
      <c r="P33" s="463"/>
      <c r="Q33" s="463"/>
      <c r="R33" s="463"/>
      <c r="S33" s="463"/>
      <c r="T33" s="463"/>
      <c r="U33" s="463"/>
      <c r="V33" s="463"/>
      <c r="W33" s="463"/>
      <c r="X33" s="463"/>
      <c r="Y33" s="463"/>
      <c r="Z33" s="463"/>
    </row>
    <row r="34" spans="1:26" ht="20.25" customHeight="1" x14ac:dyDescent="0.8">
      <c r="A34" s="510"/>
      <c r="B34" s="497" t="s">
        <v>387</v>
      </c>
      <c r="C34" s="504">
        <v>1</v>
      </c>
      <c r="D34" s="510" t="s">
        <v>146</v>
      </c>
      <c r="E34" s="507"/>
      <c r="F34" s="524"/>
      <c r="G34" s="507"/>
      <c r="H34" s="524"/>
      <c r="I34" s="504">
        <f>F34+H34</f>
        <v>0</v>
      </c>
      <c r="J34" s="504"/>
      <c r="K34" s="473"/>
      <c r="L34" s="473"/>
      <c r="M34" s="463"/>
      <c r="N34" s="463"/>
      <c r="O34" s="463"/>
      <c r="P34" s="463"/>
      <c r="Q34" s="463"/>
      <c r="R34" s="463"/>
      <c r="S34" s="463"/>
      <c r="T34" s="463"/>
      <c r="U34" s="463"/>
      <c r="V34" s="463"/>
      <c r="W34" s="463"/>
      <c r="X34" s="463"/>
      <c r="Y34" s="463"/>
      <c r="Z34" s="463"/>
    </row>
    <row r="35" spans="1:26" ht="20.25" customHeight="1" x14ac:dyDescent="0.8">
      <c r="A35" s="515"/>
      <c r="B35" s="518" t="s">
        <v>402</v>
      </c>
      <c r="C35" s="516"/>
      <c r="D35" s="515"/>
      <c r="E35" s="500"/>
      <c r="F35" s="516"/>
      <c r="G35" s="500"/>
      <c r="H35" s="516"/>
      <c r="I35" s="516">
        <f>SUM(I18:I34)</f>
        <v>0</v>
      </c>
      <c r="J35" s="497"/>
      <c r="K35" s="473"/>
      <c r="L35" s="473"/>
      <c r="M35" s="463"/>
      <c r="N35" s="463"/>
      <c r="O35" s="463"/>
      <c r="P35" s="463"/>
      <c r="Q35" s="463"/>
      <c r="R35" s="463"/>
      <c r="S35" s="463"/>
      <c r="T35" s="463"/>
      <c r="U35" s="463"/>
      <c r="V35" s="463"/>
      <c r="W35" s="463"/>
      <c r="X35" s="463"/>
      <c r="Y35" s="463"/>
      <c r="Z35" s="463"/>
    </row>
    <row r="36" spans="1:26" ht="20.25" customHeight="1" x14ac:dyDescent="0.8">
      <c r="A36" s="515"/>
      <c r="B36" s="518"/>
      <c r="C36" s="516"/>
      <c r="D36" s="515"/>
      <c r="E36" s="500"/>
      <c r="F36" s="516"/>
      <c r="G36" s="500"/>
      <c r="H36" s="516"/>
      <c r="I36" s="516"/>
      <c r="J36" s="497"/>
      <c r="K36" s="473"/>
      <c r="L36" s="473"/>
      <c r="M36" s="463"/>
      <c r="N36" s="463"/>
      <c r="O36" s="463"/>
      <c r="P36" s="463"/>
      <c r="Q36" s="463"/>
      <c r="R36" s="463"/>
      <c r="S36" s="463"/>
      <c r="T36" s="463"/>
      <c r="U36" s="463"/>
      <c r="V36" s="463"/>
      <c r="W36" s="463"/>
      <c r="X36" s="463"/>
      <c r="Y36" s="463"/>
      <c r="Z36" s="463"/>
    </row>
    <row r="37" spans="1:26" ht="20.25" customHeight="1" x14ac:dyDescent="0.8">
      <c r="A37" s="510">
        <v>3.2</v>
      </c>
      <c r="B37" s="497" t="str">
        <f>+B12</f>
        <v>งานระบบรวบรวมน้ำเสีย</v>
      </c>
      <c r="C37" s="504"/>
      <c r="D37" s="510"/>
      <c r="E37" s="507"/>
      <c r="F37" s="504"/>
      <c r="G37" s="507"/>
      <c r="H37" s="504"/>
      <c r="I37" s="504"/>
      <c r="J37" s="504"/>
      <c r="K37" s="473"/>
      <c r="L37" s="473"/>
      <c r="M37" s="463"/>
      <c r="N37" s="463"/>
      <c r="O37" s="463"/>
      <c r="P37" s="463"/>
      <c r="Q37" s="463"/>
      <c r="R37" s="463"/>
      <c r="S37" s="463"/>
      <c r="T37" s="463"/>
      <c r="U37" s="463"/>
      <c r="V37" s="463"/>
      <c r="W37" s="463"/>
      <c r="X37" s="463"/>
      <c r="Y37" s="463"/>
      <c r="Z37" s="463"/>
    </row>
    <row r="38" spans="1:26" ht="20.25" customHeight="1" x14ac:dyDescent="0.8">
      <c r="A38" s="496" t="s">
        <v>403</v>
      </c>
      <c r="B38" s="497" t="s">
        <v>404</v>
      </c>
      <c r="C38" s="504"/>
      <c r="D38" s="510"/>
      <c r="E38" s="507"/>
      <c r="F38" s="504"/>
      <c r="G38" s="507"/>
      <c r="H38" s="504"/>
      <c r="I38" s="504"/>
      <c r="J38" s="504"/>
      <c r="K38" s="473"/>
      <c r="L38" s="473"/>
      <c r="M38" s="463"/>
      <c r="N38" s="463"/>
      <c r="O38" s="463"/>
      <c r="P38" s="463"/>
      <c r="Q38" s="463"/>
      <c r="R38" s="463"/>
      <c r="S38" s="463"/>
      <c r="T38" s="463"/>
      <c r="U38" s="463"/>
      <c r="V38" s="463"/>
      <c r="W38" s="463"/>
      <c r="X38" s="463"/>
      <c r="Y38" s="463"/>
      <c r="Z38" s="463"/>
    </row>
    <row r="39" spans="1:26" ht="20.25" customHeight="1" x14ac:dyDescent="0.8">
      <c r="A39" s="496"/>
      <c r="B39" s="497" t="s">
        <v>405</v>
      </c>
      <c r="C39" s="504">
        <v>10</v>
      </c>
      <c r="D39" s="510" t="s">
        <v>157</v>
      </c>
      <c r="E39" s="525"/>
      <c r="F39" s="524"/>
      <c r="G39" s="507"/>
      <c r="H39" s="524"/>
      <c r="I39" s="504">
        <f t="shared" ref="I39:I45" si="6">F39+H39</f>
        <v>0</v>
      </c>
      <c r="J39" s="504"/>
      <c r="K39" s="473"/>
      <c r="L39" s="473"/>
      <c r="M39" s="463"/>
      <c r="N39" s="463"/>
      <c r="O39" s="463"/>
      <c r="P39" s="463"/>
      <c r="Q39" s="463"/>
      <c r="R39" s="463"/>
      <c r="S39" s="463"/>
      <c r="T39" s="463"/>
      <c r="U39" s="463"/>
      <c r="V39" s="463"/>
      <c r="W39" s="463"/>
      <c r="X39" s="463"/>
      <c r="Y39" s="463"/>
      <c r="Z39" s="463"/>
    </row>
    <row r="40" spans="1:26" ht="20.25" customHeight="1" x14ac:dyDescent="0.8">
      <c r="A40" s="496"/>
      <c r="B40" s="497" t="s">
        <v>406</v>
      </c>
      <c r="C40" s="504">
        <v>82</v>
      </c>
      <c r="D40" s="510" t="s">
        <v>157</v>
      </c>
      <c r="E40" s="525"/>
      <c r="F40" s="524"/>
      <c r="G40" s="507"/>
      <c r="H40" s="524"/>
      <c r="I40" s="504">
        <f t="shared" si="6"/>
        <v>0</v>
      </c>
      <c r="J40" s="526"/>
      <c r="K40" s="473"/>
      <c r="L40" s="473"/>
      <c r="M40" s="463"/>
      <c r="N40" s="463"/>
      <c r="O40" s="463"/>
      <c r="P40" s="463"/>
      <c r="Q40" s="463"/>
      <c r="R40" s="463"/>
      <c r="S40" s="463"/>
      <c r="T40" s="463"/>
      <c r="U40" s="463"/>
      <c r="V40" s="463"/>
      <c r="W40" s="463"/>
      <c r="X40" s="463"/>
      <c r="Y40" s="463"/>
      <c r="Z40" s="463"/>
    </row>
    <row r="41" spans="1:26" ht="20.25" customHeight="1" x14ac:dyDescent="0.8">
      <c r="A41" s="496"/>
      <c r="B41" s="497" t="s">
        <v>407</v>
      </c>
      <c r="C41" s="504">
        <v>15</v>
      </c>
      <c r="D41" s="510" t="s">
        <v>157</v>
      </c>
      <c r="E41" s="525"/>
      <c r="F41" s="524"/>
      <c r="G41" s="507"/>
      <c r="H41" s="524"/>
      <c r="I41" s="504">
        <f t="shared" si="6"/>
        <v>0</v>
      </c>
      <c r="J41" s="497"/>
      <c r="K41" s="473"/>
      <c r="L41" s="473"/>
      <c r="M41" s="463"/>
      <c r="N41" s="463"/>
      <c r="O41" s="463"/>
      <c r="P41" s="463"/>
      <c r="Q41" s="463"/>
      <c r="R41" s="463"/>
      <c r="S41" s="463"/>
      <c r="T41" s="463"/>
      <c r="U41" s="463"/>
      <c r="V41" s="463"/>
      <c r="W41" s="463"/>
      <c r="X41" s="463"/>
      <c r="Y41" s="463"/>
      <c r="Z41" s="463"/>
    </row>
    <row r="42" spans="1:26" ht="20.25" customHeight="1" x14ac:dyDescent="0.8">
      <c r="A42" s="496"/>
      <c r="B42" s="497" t="s">
        <v>408</v>
      </c>
      <c r="C42" s="504">
        <v>57</v>
      </c>
      <c r="D42" s="510" t="s">
        <v>157</v>
      </c>
      <c r="E42" s="525"/>
      <c r="F42" s="524"/>
      <c r="G42" s="507"/>
      <c r="H42" s="524"/>
      <c r="I42" s="504">
        <f t="shared" si="6"/>
        <v>0</v>
      </c>
      <c r="J42" s="497"/>
      <c r="K42" s="473"/>
      <c r="L42" s="473"/>
      <c r="M42" s="463"/>
      <c r="N42" s="463"/>
      <c r="O42" s="463"/>
      <c r="P42" s="463"/>
      <c r="Q42" s="463"/>
      <c r="R42" s="463"/>
      <c r="S42" s="463"/>
      <c r="T42" s="463"/>
      <c r="U42" s="463"/>
      <c r="V42" s="463"/>
      <c r="W42" s="463"/>
      <c r="X42" s="463"/>
      <c r="Y42" s="463"/>
      <c r="Z42" s="463"/>
    </row>
    <row r="43" spans="1:26" ht="20.25" customHeight="1" x14ac:dyDescent="0.8">
      <c r="A43" s="496"/>
      <c r="B43" s="497" t="s">
        <v>389</v>
      </c>
      <c r="C43" s="504">
        <v>1</v>
      </c>
      <c r="D43" s="510" t="s">
        <v>159</v>
      </c>
      <c r="E43" s="525"/>
      <c r="F43" s="524"/>
      <c r="G43" s="507"/>
      <c r="H43" s="524"/>
      <c r="I43" s="504">
        <f t="shared" si="6"/>
        <v>0</v>
      </c>
      <c r="J43" s="497"/>
      <c r="K43" s="473"/>
      <c r="L43" s="473"/>
      <c r="M43" s="463"/>
      <c r="N43" s="463"/>
      <c r="O43" s="463"/>
      <c r="P43" s="463"/>
      <c r="Q43" s="463"/>
      <c r="R43" s="463"/>
      <c r="S43" s="463"/>
      <c r="T43" s="463"/>
      <c r="U43" s="463"/>
      <c r="V43" s="463"/>
      <c r="W43" s="463"/>
      <c r="X43" s="463"/>
      <c r="Y43" s="463"/>
      <c r="Z43" s="463"/>
    </row>
    <row r="44" spans="1:26" ht="20.25" customHeight="1" x14ac:dyDescent="0.8">
      <c r="A44" s="496"/>
      <c r="B44" s="497" t="s">
        <v>390</v>
      </c>
      <c r="C44" s="504">
        <v>1</v>
      </c>
      <c r="D44" s="510" t="s">
        <v>159</v>
      </c>
      <c r="E44" s="525"/>
      <c r="F44" s="524"/>
      <c r="G44" s="507"/>
      <c r="H44" s="524"/>
      <c r="I44" s="504">
        <f t="shared" si="6"/>
        <v>0</v>
      </c>
      <c r="J44" s="497"/>
      <c r="K44" s="473"/>
      <c r="L44" s="473"/>
      <c r="M44" s="463"/>
      <c r="N44" s="463"/>
      <c r="O44" s="463"/>
      <c r="P44" s="463"/>
      <c r="Q44" s="463"/>
      <c r="R44" s="463"/>
      <c r="S44" s="463"/>
      <c r="T44" s="463"/>
      <c r="U44" s="463"/>
      <c r="V44" s="463"/>
      <c r="W44" s="463"/>
      <c r="X44" s="463"/>
      <c r="Y44" s="463"/>
      <c r="Z44" s="463"/>
    </row>
    <row r="45" spans="1:26" ht="20.25" customHeight="1" x14ac:dyDescent="0.8">
      <c r="A45" s="496"/>
      <c r="B45" s="497" t="s">
        <v>391</v>
      </c>
      <c r="C45" s="504">
        <v>1</v>
      </c>
      <c r="D45" s="510" t="s">
        <v>159</v>
      </c>
      <c r="E45" s="525"/>
      <c r="F45" s="524"/>
      <c r="G45" s="525"/>
      <c r="H45" s="524"/>
      <c r="I45" s="504">
        <f t="shared" si="6"/>
        <v>0</v>
      </c>
      <c r="J45" s="504"/>
      <c r="K45" s="473"/>
      <c r="L45" s="47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</row>
    <row r="46" spans="1:26" ht="20.25" customHeight="1" x14ac:dyDescent="0.8">
      <c r="A46" s="496" t="s">
        <v>409</v>
      </c>
      <c r="B46" s="497" t="s">
        <v>411</v>
      </c>
      <c r="C46" s="504"/>
      <c r="D46" s="510"/>
      <c r="E46" s="507"/>
      <c r="F46" s="524"/>
      <c r="G46" s="507"/>
      <c r="H46" s="524"/>
      <c r="I46" s="504"/>
      <c r="J46" s="504"/>
      <c r="K46" s="473"/>
      <c r="L46" s="473"/>
      <c r="M46" s="463"/>
      <c r="N46" s="463"/>
      <c r="O46" s="463"/>
      <c r="P46" s="463"/>
      <c r="Q46" s="463"/>
      <c r="R46" s="463"/>
      <c r="S46" s="463"/>
      <c r="T46" s="463"/>
      <c r="U46" s="463"/>
      <c r="V46" s="463"/>
      <c r="W46" s="463"/>
      <c r="X46" s="463"/>
      <c r="Y46" s="463"/>
      <c r="Z46" s="463"/>
    </row>
    <row r="47" spans="1:26" ht="20.25" customHeight="1" x14ac:dyDescent="0.8">
      <c r="A47" s="496"/>
      <c r="B47" s="497" t="s">
        <v>406</v>
      </c>
      <c r="C47" s="504">
        <v>3</v>
      </c>
      <c r="D47" s="510" t="s">
        <v>146</v>
      </c>
      <c r="E47" s="507"/>
      <c r="F47" s="524"/>
      <c r="G47" s="507"/>
      <c r="H47" s="524"/>
      <c r="I47" s="504">
        <f>F47+H47</f>
        <v>0</v>
      </c>
      <c r="J47" s="504"/>
      <c r="K47" s="473"/>
      <c r="L47" s="473"/>
      <c r="M47" s="463"/>
      <c r="N47" s="463"/>
      <c r="O47" s="463"/>
      <c r="P47" s="463"/>
      <c r="Q47" s="463"/>
      <c r="R47" s="463"/>
      <c r="S47" s="463"/>
      <c r="T47" s="463"/>
      <c r="U47" s="463"/>
      <c r="V47" s="463"/>
      <c r="W47" s="463"/>
      <c r="X47" s="463"/>
      <c r="Y47" s="463"/>
      <c r="Z47" s="463"/>
    </row>
    <row r="48" spans="1:26" ht="20.25" customHeight="1" x14ac:dyDescent="0.8">
      <c r="A48" s="496"/>
      <c r="B48" s="497" t="s">
        <v>408</v>
      </c>
      <c r="C48" s="504">
        <v>2</v>
      </c>
      <c r="D48" s="510" t="s">
        <v>146</v>
      </c>
      <c r="E48" s="507"/>
      <c r="F48" s="524"/>
      <c r="G48" s="507"/>
      <c r="H48" s="524"/>
      <c r="I48" s="504">
        <f>F48+H48</f>
        <v>0</v>
      </c>
      <c r="J48" s="526"/>
      <c r="K48" s="517">
        <f>F48+H48</f>
        <v>0</v>
      </c>
      <c r="L48" s="473"/>
      <c r="M48" s="463"/>
      <c r="N48" s="463"/>
      <c r="O48" s="463"/>
      <c r="P48" s="463"/>
      <c r="Q48" s="463"/>
      <c r="R48" s="463"/>
      <c r="S48" s="463"/>
      <c r="T48" s="463"/>
      <c r="U48" s="463"/>
      <c r="V48" s="463"/>
      <c r="W48" s="463"/>
      <c r="X48" s="463"/>
      <c r="Y48" s="463"/>
      <c r="Z48" s="463"/>
    </row>
    <row r="49" spans="1:26" ht="20.25" customHeight="1" x14ac:dyDescent="0.8">
      <c r="A49" s="496" t="s">
        <v>410</v>
      </c>
      <c r="B49" s="497" t="s">
        <v>413</v>
      </c>
      <c r="C49" s="504"/>
      <c r="D49" s="510"/>
      <c r="E49" s="507"/>
      <c r="F49" s="524"/>
      <c r="G49" s="507"/>
      <c r="H49" s="524"/>
      <c r="I49" s="504"/>
      <c r="J49" s="497"/>
      <c r="K49" s="473"/>
      <c r="L49" s="473"/>
      <c r="M49" s="463"/>
      <c r="N49" s="463"/>
      <c r="O49" s="463"/>
      <c r="P49" s="463"/>
      <c r="Q49" s="463"/>
      <c r="R49" s="463"/>
      <c r="S49" s="463"/>
      <c r="T49" s="463"/>
      <c r="U49" s="463"/>
      <c r="V49" s="463"/>
      <c r="W49" s="463"/>
      <c r="X49" s="463"/>
      <c r="Y49" s="463"/>
      <c r="Z49" s="463"/>
    </row>
    <row r="50" spans="1:26" ht="20.25" customHeight="1" x14ac:dyDescent="0.8">
      <c r="A50" s="496"/>
      <c r="B50" s="497" t="s">
        <v>406</v>
      </c>
      <c r="C50" s="504">
        <v>4</v>
      </c>
      <c r="D50" s="510" t="s">
        <v>146</v>
      </c>
      <c r="E50" s="507"/>
      <c r="F50" s="524"/>
      <c r="G50" s="507"/>
      <c r="H50" s="524"/>
      <c r="I50" s="504">
        <f>F50+H50</f>
        <v>0</v>
      </c>
      <c r="J50" s="526"/>
      <c r="K50" s="473"/>
      <c r="L50" s="473"/>
      <c r="M50" s="463"/>
      <c r="N50" s="463"/>
      <c r="O50" s="463"/>
      <c r="P50" s="463"/>
      <c r="Q50" s="463"/>
      <c r="R50" s="463"/>
      <c r="S50" s="463"/>
      <c r="T50" s="463"/>
      <c r="U50" s="463"/>
      <c r="V50" s="463"/>
      <c r="W50" s="463"/>
      <c r="X50" s="463"/>
      <c r="Y50" s="463"/>
      <c r="Z50" s="463"/>
    </row>
    <row r="51" spans="1:26" ht="20.25" customHeight="1" x14ac:dyDescent="0.8">
      <c r="A51" s="496" t="s">
        <v>412</v>
      </c>
      <c r="B51" s="497" t="s">
        <v>415</v>
      </c>
      <c r="C51" s="504"/>
      <c r="D51" s="510"/>
      <c r="E51" s="507"/>
      <c r="F51" s="524"/>
      <c r="G51" s="507"/>
      <c r="H51" s="524"/>
      <c r="I51" s="504"/>
      <c r="J51" s="526"/>
      <c r="K51" s="473"/>
      <c r="L51" s="473"/>
      <c r="M51" s="463"/>
      <c r="N51" s="463"/>
      <c r="O51" s="463"/>
      <c r="P51" s="463"/>
      <c r="Q51" s="463"/>
      <c r="R51" s="463"/>
      <c r="S51" s="463"/>
      <c r="T51" s="463"/>
      <c r="U51" s="463"/>
      <c r="V51" s="463"/>
      <c r="W51" s="463"/>
      <c r="X51" s="463"/>
      <c r="Y51" s="463"/>
      <c r="Z51" s="463"/>
    </row>
    <row r="52" spans="1:26" ht="20.25" customHeight="1" x14ac:dyDescent="0.8">
      <c r="A52" s="496"/>
      <c r="B52" s="497" t="s">
        <v>416</v>
      </c>
      <c r="C52" s="504">
        <v>50</v>
      </c>
      <c r="D52" s="510" t="s">
        <v>157</v>
      </c>
      <c r="E52" s="525"/>
      <c r="F52" s="524"/>
      <c r="G52" s="507"/>
      <c r="H52" s="524"/>
      <c r="I52" s="504">
        <f>F52+H52</f>
        <v>0</v>
      </c>
      <c r="J52" s="526"/>
      <c r="K52" s="473"/>
      <c r="L52" s="473"/>
      <c r="M52" s="463"/>
      <c r="N52" s="463"/>
      <c r="O52" s="463"/>
      <c r="P52" s="463"/>
      <c r="Q52" s="463"/>
      <c r="R52" s="463"/>
      <c r="S52" s="463"/>
      <c r="T52" s="463"/>
      <c r="U52" s="463"/>
      <c r="V52" s="463"/>
      <c r="W52" s="463"/>
      <c r="X52" s="463"/>
      <c r="Y52" s="463"/>
      <c r="Z52" s="463"/>
    </row>
    <row r="53" spans="1:26" ht="20.25" customHeight="1" x14ac:dyDescent="0.8">
      <c r="A53" s="496" t="s">
        <v>414</v>
      </c>
      <c r="B53" s="497" t="s">
        <v>418</v>
      </c>
      <c r="C53" s="504"/>
      <c r="D53" s="510"/>
      <c r="E53" s="507"/>
      <c r="F53" s="524"/>
      <c r="G53" s="507"/>
      <c r="H53" s="524"/>
      <c r="I53" s="504"/>
      <c r="J53" s="526"/>
      <c r="K53" s="517">
        <f>F53+H53</f>
        <v>0</v>
      </c>
      <c r="L53" s="473"/>
      <c r="M53" s="463"/>
      <c r="N53" s="463"/>
      <c r="O53" s="463"/>
      <c r="P53" s="463"/>
      <c r="Q53" s="463"/>
      <c r="R53" s="463"/>
      <c r="S53" s="463"/>
      <c r="T53" s="463"/>
      <c r="U53" s="463"/>
      <c r="V53" s="463"/>
      <c r="W53" s="463"/>
      <c r="X53" s="463"/>
      <c r="Y53" s="463"/>
      <c r="Z53" s="463"/>
    </row>
    <row r="54" spans="1:26" ht="20.25" customHeight="1" x14ac:dyDescent="0.8">
      <c r="A54" s="496"/>
      <c r="B54" s="497" t="s">
        <v>419</v>
      </c>
      <c r="C54" s="504">
        <v>8</v>
      </c>
      <c r="D54" s="510" t="s">
        <v>146</v>
      </c>
      <c r="E54" s="507"/>
      <c r="F54" s="524"/>
      <c r="G54" s="507"/>
      <c r="H54" s="524"/>
      <c r="I54" s="504">
        <f>F54+H54</f>
        <v>0</v>
      </c>
      <c r="J54" s="526"/>
      <c r="K54" s="473"/>
      <c r="L54" s="473"/>
      <c r="M54" s="463"/>
      <c r="N54" s="463"/>
      <c r="O54" s="463"/>
      <c r="P54" s="463"/>
      <c r="Q54" s="463"/>
      <c r="R54" s="463"/>
      <c r="S54" s="463"/>
      <c r="T54" s="463"/>
      <c r="U54" s="463"/>
      <c r="V54" s="463"/>
      <c r="W54" s="463"/>
      <c r="X54" s="463"/>
      <c r="Y54" s="463"/>
      <c r="Z54" s="463"/>
    </row>
    <row r="55" spans="1:26" ht="20.25" customHeight="1" x14ac:dyDescent="0.8">
      <c r="A55" s="496" t="s">
        <v>417</v>
      </c>
      <c r="B55" s="497" t="s">
        <v>421</v>
      </c>
      <c r="C55" s="504"/>
      <c r="D55" s="510"/>
      <c r="E55" s="507"/>
      <c r="F55" s="524"/>
      <c r="G55" s="507"/>
      <c r="H55" s="524"/>
      <c r="I55" s="504"/>
      <c r="J55" s="526"/>
      <c r="K55" s="473"/>
      <c r="L55" s="463"/>
      <c r="M55" s="463"/>
      <c r="N55" s="463"/>
      <c r="O55" s="463"/>
      <c r="P55" s="463"/>
      <c r="Q55" s="463"/>
      <c r="R55" s="463"/>
      <c r="S55" s="463"/>
      <c r="T55" s="463"/>
      <c r="U55" s="463"/>
      <c r="V55" s="463"/>
      <c r="W55" s="463"/>
      <c r="X55" s="463"/>
      <c r="Y55" s="463"/>
      <c r="Z55" s="463"/>
    </row>
    <row r="56" spans="1:26" ht="20.25" customHeight="1" x14ac:dyDescent="0.8">
      <c r="A56" s="496"/>
      <c r="B56" s="497" t="s">
        <v>422</v>
      </c>
      <c r="C56" s="504">
        <v>1</v>
      </c>
      <c r="D56" s="510" t="s">
        <v>146</v>
      </c>
      <c r="E56" s="507"/>
      <c r="F56" s="524"/>
      <c r="G56" s="507"/>
      <c r="H56" s="524"/>
      <c r="I56" s="504">
        <f>F56+H56</f>
        <v>0</v>
      </c>
      <c r="J56" s="526"/>
      <c r="K56" s="473"/>
      <c r="L56" s="463"/>
      <c r="M56" s="463"/>
      <c r="N56" s="463"/>
      <c r="O56" s="463"/>
      <c r="P56" s="463"/>
      <c r="Q56" s="463"/>
      <c r="R56" s="463"/>
      <c r="S56" s="463"/>
      <c r="T56" s="463"/>
      <c r="U56" s="463"/>
      <c r="V56" s="463"/>
      <c r="W56" s="463"/>
      <c r="X56" s="463"/>
      <c r="Y56" s="463"/>
      <c r="Z56" s="463"/>
    </row>
    <row r="57" spans="1:26" ht="20.25" customHeight="1" x14ac:dyDescent="0.8">
      <c r="A57" s="496" t="s">
        <v>420</v>
      </c>
      <c r="B57" s="497" t="s">
        <v>423</v>
      </c>
      <c r="C57" s="504"/>
      <c r="D57" s="510"/>
      <c r="E57" s="507"/>
      <c r="F57" s="524"/>
      <c r="G57" s="507"/>
      <c r="H57" s="524"/>
      <c r="I57" s="504"/>
      <c r="J57" s="497"/>
      <c r="K57" s="473"/>
      <c r="L57" s="463"/>
      <c r="M57" s="463"/>
      <c r="N57" s="463"/>
      <c r="O57" s="463"/>
      <c r="P57" s="463"/>
      <c r="Q57" s="463"/>
      <c r="R57" s="463"/>
      <c r="S57" s="463"/>
      <c r="T57" s="463"/>
      <c r="U57" s="463"/>
      <c r="V57" s="463"/>
      <c r="W57" s="463"/>
      <c r="X57" s="463"/>
      <c r="Y57" s="463"/>
      <c r="Z57" s="463"/>
    </row>
    <row r="58" spans="1:26" ht="20.25" customHeight="1" x14ac:dyDescent="0.8">
      <c r="A58" s="496"/>
      <c r="B58" s="497" t="s">
        <v>424</v>
      </c>
      <c r="C58" s="504">
        <v>1</v>
      </c>
      <c r="D58" s="510" t="s">
        <v>146</v>
      </c>
      <c r="E58" s="507"/>
      <c r="F58" s="524"/>
      <c r="G58" s="507"/>
      <c r="H58" s="524"/>
      <c r="I58" s="504">
        <f>F58+H58</f>
        <v>0</v>
      </c>
      <c r="J58" s="497"/>
      <c r="K58" s="473"/>
      <c r="L58" s="463"/>
      <c r="M58" s="463"/>
      <c r="N58" s="463"/>
      <c r="O58" s="463"/>
      <c r="P58" s="463"/>
      <c r="Q58" s="463"/>
      <c r="R58" s="463"/>
      <c r="S58" s="463"/>
      <c r="T58" s="463"/>
      <c r="U58" s="463"/>
      <c r="V58" s="463"/>
      <c r="W58" s="463"/>
      <c r="X58" s="463"/>
      <c r="Y58" s="463"/>
      <c r="Z58" s="463"/>
    </row>
    <row r="59" spans="1:26" ht="20.25" customHeight="1" x14ac:dyDescent="0.8">
      <c r="A59" s="530"/>
      <c r="B59" s="531" t="s">
        <v>425</v>
      </c>
      <c r="C59" s="532"/>
      <c r="D59" s="530"/>
      <c r="E59" s="533"/>
      <c r="F59" s="532">
        <f>SUM(F39:F58)</f>
        <v>0</v>
      </c>
      <c r="G59" s="533"/>
      <c r="H59" s="532">
        <f t="shared" ref="H59:I59" si="7">SUM(H38:H58)</f>
        <v>0</v>
      </c>
      <c r="I59" s="532">
        <f t="shared" si="7"/>
        <v>0</v>
      </c>
      <c r="J59" s="534"/>
      <c r="K59" s="473"/>
      <c r="L59" s="463"/>
      <c r="M59" s="463"/>
      <c r="N59" s="463"/>
      <c r="O59" s="463"/>
      <c r="P59" s="463"/>
      <c r="Q59" s="463"/>
      <c r="R59" s="463"/>
      <c r="S59" s="463"/>
      <c r="T59" s="463"/>
      <c r="U59" s="463"/>
      <c r="V59" s="463"/>
      <c r="W59" s="463"/>
      <c r="X59" s="463"/>
      <c r="Y59" s="463"/>
      <c r="Z59" s="463"/>
    </row>
    <row r="60" spans="1:26" ht="20.25" customHeight="1" x14ac:dyDescent="0.8">
      <c r="A60" s="484"/>
      <c r="B60" s="484"/>
      <c r="C60" s="521"/>
      <c r="D60" s="519"/>
      <c r="E60" s="520"/>
      <c r="F60" s="521"/>
      <c r="G60" s="520"/>
      <c r="H60" s="521"/>
      <c r="I60" s="521"/>
      <c r="J60" s="535"/>
      <c r="K60" s="473"/>
      <c r="L60" s="463"/>
      <c r="M60" s="463"/>
      <c r="N60" s="463"/>
      <c r="O60" s="463"/>
      <c r="P60" s="463"/>
      <c r="Q60" s="463"/>
      <c r="R60" s="463"/>
      <c r="S60" s="463"/>
      <c r="T60" s="463"/>
      <c r="U60" s="463"/>
      <c r="V60" s="463"/>
      <c r="W60" s="463"/>
      <c r="X60" s="463"/>
      <c r="Y60" s="463"/>
      <c r="Z60" s="463"/>
    </row>
    <row r="61" spans="1:26" ht="20.25" customHeight="1" x14ac:dyDescent="0.8">
      <c r="A61" s="463"/>
      <c r="B61" s="463"/>
      <c r="C61" s="463"/>
      <c r="D61" s="536"/>
      <c r="E61" s="537"/>
      <c r="F61" s="463"/>
      <c r="G61" s="537"/>
      <c r="H61" s="463"/>
      <c r="I61" s="463"/>
      <c r="J61" s="538"/>
      <c r="K61" s="473"/>
      <c r="L61" s="463"/>
      <c r="M61" s="463"/>
      <c r="N61" s="463"/>
      <c r="O61" s="463"/>
      <c r="P61" s="463"/>
      <c r="Q61" s="463"/>
      <c r="R61" s="463"/>
      <c r="S61" s="463"/>
      <c r="T61" s="463"/>
      <c r="U61" s="463"/>
      <c r="V61" s="463"/>
      <c r="W61" s="463"/>
      <c r="X61" s="463"/>
      <c r="Y61" s="463"/>
      <c r="Z61" s="463"/>
    </row>
    <row r="62" spans="1:26" ht="20.25" customHeight="1" x14ac:dyDescent="0.8">
      <c r="A62" s="463"/>
      <c r="B62" s="463"/>
      <c r="C62" s="463"/>
      <c r="D62" s="536"/>
      <c r="E62" s="537"/>
      <c r="F62" s="463"/>
      <c r="G62" s="537"/>
      <c r="H62" s="463"/>
      <c r="I62" s="463"/>
      <c r="J62" s="538"/>
      <c r="K62" s="517" t="e">
        <f>#REF!+#REF!</f>
        <v>#REF!</v>
      </c>
      <c r="L62" s="514"/>
      <c r="M62" s="514"/>
      <c r="N62" s="514"/>
      <c r="O62" s="514"/>
      <c r="P62" s="514"/>
      <c r="Q62" s="514"/>
      <c r="R62" s="514"/>
      <c r="S62" s="514"/>
      <c r="T62" s="514"/>
      <c r="U62" s="514"/>
      <c r="V62" s="514"/>
      <c r="W62" s="514"/>
      <c r="X62" s="514"/>
      <c r="Y62" s="514"/>
      <c r="Z62" s="514"/>
    </row>
    <row r="63" spans="1:26" ht="20.25" customHeight="1" x14ac:dyDescent="0.8">
      <c r="A63" s="463"/>
      <c r="B63" s="463"/>
      <c r="C63" s="463"/>
      <c r="D63" s="536"/>
      <c r="E63" s="537"/>
      <c r="F63" s="463"/>
      <c r="G63" s="537"/>
      <c r="H63" s="463"/>
      <c r="I63" s="463"/>
      <c r="J63" s="538"/>
      <c r="K63" s="473"/>
      <c r="L63" s="463"/>
      <c r="M63" s="463"/>
      <c r="N63" s="463"/>
      <c r="O63" s="463"/>
      <c r="P63" s="463"/>
      <c r="Q63" s="463"/>
      <c r="R63" s="463"/>
      <c r="S63" s="463"/>
      <c r="T63" s="463"/>
      <c r="U63" s="463"/>
      <c r="V63" s="463"/>
      <c r="W63" s="463"/>
      <c r="X63" s="463"/>
      <c r="Y63" s="463"/>
      <c r="Z63" s="463"/>
    </row>
    <row r="64" spans="1:26" ht="20.25" customHeight="1" x14ac:dyDescent="0.8">
      <c r="A64" s="463"/>
      <c r="B64" s="463"/>
      <c r="C64" s="463"/>
      <c r="D64" s="536"/>
      <c r="E64" s="537"/>
      <c r="F64" s="463"/>
      <c r="G64" s="537"/>
      <c r="H64" s="463"/>
      <c r="I64" s="463"/>
      <c r="J64" s="538"/>
      <c r="K64" s="473"/>
      <c r="L64" s="463"/>
      <c r="M64" s="463"/>
      <c r="N64" s="463"/>
      <c r="O64" s="463"/>
      <c r="P64" s="463"/>
      <c r="Q64" s="463"/>
      <c r="R64" s="463"/>
      <c r="S64" s="463"/>
      <c r="T64" s="463"/>
      <c r="U64" s="463"/>
      <c r="V64" s="463"/>
      <c r="W64" s="463"/>
      <c r="X64" s="463"/>
      <c r="Y64" s="463"/>
      <c r="Z64" s="463"/>
    </row>
    <row r="65" spans="1:26" ht="20.25" customHeight="1" x14ac:dyDescent="0.8">
      <c r="A65" s="463"/>
      <c r="B65" s="463"/>
      <c r="C65" s="463"/>
      <c r="D65" s="536"/>
      <c r="E65" s="537"/>
      <c r="F65" s="463"/>
      <c r="G65" s="537"/>
      <c r="H65" s="463"/>
      <c r="I65" s="463"/>
      <c r="J65" s="538"/>
      <c r="K65" s="517" t="e">
        <f>#REF!+#REF!</f>
        <v>#REF!</v>
      </c>
      <c r="L65" s="514"/>
      <c r="M65" s="514"/>
      <c r="N65" s="514"/>
      <c r="O65" s="514"/>
      <c r="P65" s="514"/>
      <c r="Q65" s="514"/>
      <c r="R65" s="514"/>
      <c r="S65" s="514"/>
      <c r="T65" s="514"/>
      <c r="U65" s="514"/>
      <c r="V65" s="514"/>
      <c r="W65" s="514"/>
      <c r="X65" s="514"/>
      <c r="Y65" s="514"/>
      <c r="Z65" s="514"/>
    </row>
    <row r="66" spans="1:26" ht="20.25" customHeight="1" x14ac:dyDescent="0.8">
      <c r="A66" s="463"/>
      <c r="B66" s="463"/>
      <c r="C66" s="463"/>
      <c r="D66" s="536"/>
      <c r="E66" s="537"/>
      <c r="F66" s="463"/>
      <c r="G66" s="537"/>
      <c r="H66" s="463"/>
      <c r="I66" s="463"/>
      <c r="J66" s="538"/>
      <c r="K66" s="473"/>
      <c r="L66" s="463"/>
      <c r="M66" s="463"/>
      <c r="N66" s="463"/>
      <c r="O66" s="463"/>
      <c r="P66" s="463"/>
      <c r="Q66" s="463"/>
      <c r="R66" s="463"/>
      <c r="S66" s="463"/>
      <c r="T66" s="463"/>
      <c r="U66" s="463"/>
      <c r="V66" s="463"/>
      <c r="W66" s="463"/>
      <c r="X66" s="463"/>
      <c r="Y66" s="463"/>
      <c r="Z66" s="463"/>
    </row>
    <row r="67" spans="1:26" ht="20.25" customHeight="1" x14ac:dyDescent="0.8">
      <c r="A67" s="463"/>
      <c r="B67" s="463"/>
      <c r="C67" s="463"/>
      <c r="D67" s="536"/>
      <c r="E67" s="537"/>
      <c r="F67" s="463"/>
      <c r="G67" s="537"/>
      <c r="H67" s="463"/>
      <c r="I67" s="463"/>
      <c r="J67" s="538"/>
      <c r="K67" s="473"/>
      <c r="L67" s="463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463"/>
      <c r="X67" s="463"/>
      <c r="Y67" s="463"/>
      <c r="Z67" s="463"/>
    </row>
    <row r="68" spans="1:26" ht="20.25" customHeight="1" x14ac:dyDescent="0.8">
      <c r="A68" s="463"/>
      <c r="B68" s="463"/>
      <c r="C68" s="463"/>
      <c r="D68" s="536"/>
      <c r="E68" s="537"/>
      <c r="F68" s="463"/>
      <c r="G68" s="537"/>
      <c r="H68" s="463"/>
      <c r="I68" s="463"/>
      <c r="J68" s="538"/>
      <c r="K68" s="473"/>
      <c r="L68" s="463"/>
      <c r="M68" s="463"/>
      <c r="N68" s="463"/>
      <c r="O68" s="463"/>
      <c r="P68" s="463"/>
      <c r="Q68" s="463"/>
      <c r="R68" s="463"/>
      <c r="S68" s="463"/>
      <c r="T68" s="463"/>
      <c r="U68" s="463"/>
      <c r="V68" s="463"/>
      <c r="W68" s="463"/>
      <c r="X68" s="463"/>
      <c r="Y68" s="463"/>
      <c r="Z68" s="463"/>
    </row>
    <row r="69" spans="1:26" ht="20.25" customHeight="1" x14ac:dyDescent="0.8">
      <c r="A69" s="463"/>
      <c r="B69" s="463"/>
      <c r="C69" s="463"/>
      <c r="D69" s="536"/>
      <c r="E69" s="537"/>
      <c r="F69" s="463"/>
      <c r="G69" s="537"/>
      <c r="H69" s="463"/>
      <c r="I69" s="463"/>
      <c r="J69" s="538"/>
      <c r="K69" s="473"/>
      <c r="L69" s="463"/>
      <c r="M69" s="463"/>
      <c r="N69" s="463"/>
      <c r="O69" s="463"/>
      <c r="P69" s="463"/>
      <c r="Q69" s="463"/>
      <c r="R69" s="463"/>
      <c r="S69" s="463"/>
      <c r="T69" s="463"/>
      <c r="U69" s="463"/>
      <c r="V69" s="463"/>
      <c r="W69" s="463"/>
      <c r="X69" s="463"/>
      <c r="Y69" s="463"/>
      <c r="Z69" s="463"/>
    </row>
    <row r="70" spans="1:26" ht="20.25" customHeight="1" x14ac:dyDescent="0.8">
      <c r="A70" s="463"/>
      <c r="B70" s="463"/>
      <c r="C70" s="463"/>
      <c r="D70" s="536"/>
      <c r="E70" s="537"/>
      <c r="F70" s="463"/>
      <c r="G70" s="537"/>
      <c r="H70" s="463"/>
      <c r="I70" s="463"/>
      <c r="J70" s="538"/>
      <c r="K70" s="517" t="e">
        <f>#REF!+#REF!</f>
        <v>#REF!</v>
      </c>
      <c r="L70" s="514"/>
      <c r="M70" s="514"/>
      <c r="N70" s="514"/>
      <c r="O70" s="514"/>
      <c r="P70" s="514"/>
      <c r="Q70" s="514"/>
      <c r="R70" s="514"/>
      <c r="S70" s="514"/>
      <c r="T70" s="514"/>
      <c r="U70" s="514"/>
      <c r="V70" s="514"/>
      <c r="W70" s="514"/>
      <c r="X70" s="514"/>
      <c r="Y70" s="514"/>
      <c r="Z70" s="514"/>
    </row>
    <row r="71" spans="1:26" ht="20.25" customHeight="1" x14ac:dyDescent="0.8">
      <c r="A71" s="463"/>
      <c r="B71" s="463"/>
      <c r="C71" s="463"/>
      <c r="D71" s="536"/>
      <c r="E71" s="537"/>
      <c r="F71" s="463"/>
      <c r="G71" s="537"/>
      <c r="H71" s="463"/>
      <c r="I71" s="463"/>
      <c r="J71" s="538"/>
      <c r="K71" s="473"/>
      <c r="L71" s="463"/>
      <c r="M71" s="463"/>
      <c r="N71" s="463"/>
      <c r="O71" s="463"/>
      <c r="P71" s="463"/>
      <c r="Q71" s="463"/>
      <c r="R71" s="463"/>
      <c r="S71" s="463"/>
      <c r="T71" s="463"/>
      <c r="U71" s="463"/>
      <c r="V71" s="463"/>
      <c r="W71" s="463"/>
      <c r="X71" s="463"/>
      <c r="Y71" s="463"/>
      <c r="Z71" s="463"/>
    </row>
    <row r="72" spans="1:26" ht="19.5" customHeight="1" x14ac:dyDescent="0.8">
      <c r="A72" s="463"/>
      <c r="B72" s="463"/>
      <c r="C72" s="463"/>
      <c r="D72" s="536"/>
      <c r="E72" s="537"/>
      <c r="F72" s="463"/>
      <c r="G72" s="537"/>
      <c r="H72" s="463"/>
      <c r="I72" s="463"/>
      <c r="J72" s="538"/>
      <c r="K72" s="463"/>
      <c r="L72" s="463"/>
      <c r="M72" s="463"/>
      <c r="N72" s="463"/>
      <c r="O72" s="463"/>
      <c r="P72" s="463"/>
      <c r="Q72" s="463"/>
      <c r="R72" s="463"/>
      <c r="S72" s="463"/>
      <c r="T72" s="463"/>
      <c r="U72" s="463"/>
      <c r="V72" s="463"/>
      <c r="W72" s="463"/>
      <c r="X72" s="463"/>
      <c r="Y72" s="463"/>
      <c r="Z72" s="463"/>
    </row>
    <row r="73" spans="1:26" ht="19.5" customHeight="1" x14ac:dyDescent="0.8">
      <c r="A73" s="463"/>
      <c r="B73" s="463"/>
      <c r="C73" s="463"/>
      <c r="D73" s="536"/>
      <c r="E73" s="537"/>
      <c r="F73" s="463"/>
      <c r="G73" s="537"/>
      <c r="H73" s="463"/>
      <c r="I73" s="463"/>
      <c r="J73" s="538"/>
      <c r="K73" s="463"/>
      <c r="L73" s="463"/>
      <c r="M73" s="463"/>
      <c r="N73" s="463"/>
      <c r="O73" s="463"/>
      <c r="P73" s="463"/>
      <c r="Q73" s="463"/>
      <c r="R73" s="463"/>
      <c r="S73" s="463"/>
      <c r="T73" s="463"/>
      <c r="U73" s="463"/>
      <c r="V73" s="463"/>
      <c r="W73" s="463"/>
      <c r="X73" s="463"/>
      <c r="Y73" s="463"/>
      <c r="Z73" s="463"/>
    </row>
    <row r="74" spans="1:26" ht="20.25" customHeight="1" x14ac:dyDescent="0.8">
      <c r="A74" s="463"/>
      <c r="B74" s="463"/>
      <c r="C74" s="463"/>
      <c r="D74" s="536"/>
      <c r="E74" s="537"/>
      <c r="F74" s="463"/>
      <c r="G74" s="537"/>
      <c r="H74" s="463"/>
      <c r="I74" s="463"/>
      <c r="J74" s="538"/>
      <c r="K74" s="463"/>
      <c r="L74" s="463"/>
      <c r="M74" s="463"/>
      <c r="N74" s="463"/>
      <c r="O74" s="463"/>
      <c r="P74" s="463"/>
      <c r="Q74" s="463"/>
      <c r="R74" s="463"/>
      <c r="S74" s="463"/>
      <c r="T74" s="463"/>
      <c r="U74" s="463"/>
      <c r="V74" s="463"/>
      <c r="W74" s="463"/>
      <c r="X74" s="463"/>
      <c r="Y74" s="463"/>
      <c r="Z74" s="463"/>
    </row>
    <row r="75" spans="1:26" ht="20.25" customHeight="1" x14ac:dyDescent="0.8">
      <c r="A75" s="463"/>
      <c r="B75" s="463"/>
      <c r="C75" s="463"/>
      <c r="D75" s="536"/>
      <c r="E75" s="537"/>
      <c r="F75" s="463"/>
      <c r="G75" s="537"/>
      <c r="H75" s="463"/>
      <c r="I75" s="463"/>
      <c r="J75" s="538"/>
      <c r="K75" s="463"/>
      <c r="L75" s="463"/>
      <c r="M75" s="463"/>
      <c r="N75" s="463"/>
      <c r="O75" s="463"/>
      <c r="P75" s="463"/>
      <c r="Q75" s="463"/>
      <c r="R75" s="463"/>
      <c r="S75" s="463"/>
      <c r="T75" s="463"/>
      <c r="U75" s="463"/>
      <c r="V75" s="463"/>
      <c r="W75" s="463"/>
      <c r="X75" s="463"/>
      <c r="Y75" s="463"/>
      <c r="Z75" s="463"/>
    </row>
    <row r="76" spans="1:26" ht="20.25" customHeight="1" x14ac:dyDescent="0.8">
      <c r="A76" s="463"/>
      <c r="B76" s="463"/>
      <c r="C76" s="463"/>
      <c r="D76" s="536"/>
      <c r="E76" s="537"/>
      <c r="F76" s="463"/>
      <c r="G76" s="537"/>
      <c r="H76" s="463"/>
      <c r="I76" s="463"/>
      <c r="J76" s="538"/>
      <c r="K76" s="463"/>
      <c r="L76" s="463"/>
      <c r="M76" s="463"/>
      <c r="N76" s="463"/>
      <c r="O76" s="463"/>
      <c r="P76" s="463"/>
      <c r="Q76" s="463"/>
      <c r="R76" s="463"/>
      <c r="S76" s="463"/>
      <c r="T76" s="463"/>
      <c r="U76" s="463"/>
      <c r="V76" s="463"/>
      <c r="W76" s="463"/>
      <c r="X76" s="463"/>
      <c r="Y76" s="463"/>
      <c r="Z76" s="463"/>
    </row>
    <row r="77" spans="1:26" ht="20.25" customHeight="1" x14ac:dyDescent="0.8">
      <c r="A77" s="463"/>
      <c r="B77" s="463"/>
      <c r="C77" s="463"/>
      <c r="D77" s="536"/>
      <c r="E77" s="537"/>
      <c r="F77" s="463"/>
      <c r="G77" s="537"/>
      <c r="H77" s="463"/>
      <c r="I77" s="463"/>
      <c r="J77" s="538"/>
      <c r="K77" s="463"/>
      <c r="L77" s="463"/>
      <c r="M77" s="463"/>
      <c r="N77" s="463"/>
      <c r="O77" s="463"/>
      <c r="P77" s="463"/>
      <c r="Q77" s="463"/>
      <c r="R77" s="463"/>
      <c r="S77" s="463"/>
      <c r="T77" s="463"/>
      <c r="U77" s="463"/>
      <c r="V77" s="463"/>
      <c r="W77" s="463"/>
      <c r="X77" s="463"/>
      <c r="Y77" s="463"/>
      <c r="Z77" s="463"/>
    </row>
    <row r="78" spans="1:26" ht="20.25" customHeight="1" x14ac:dyDescent="0.8">
      <c r="A78" s="463"/>
      <c r="B78" s="463"/>
      <c r="C78" s="463"/>
      <c r="D78" s="536"/>
      <c r="E78" s="537"/>
      <c r="F78" s="463"/>
      <c r="G78" s="537"/>
      <c r="H78" s="463"/>
      <c r="I78" s="463"/>
      <c r="J78" s="538"/>
      <c r="K78" s="463"/>
      <c r="L78" s="463"/>
      <c r="M78" s="463"/>
      <c r="N78" s="463"/>
      <c r="O78" s="463"/>
      <c r="P78" s="463"/>
      <c r="Q78" s="463"/>
      <c r="R78" s="463"/>
      <c r="S78" s="463"/>
      <c r="T78" s="463"/>
      <c r="U78" s="463"/>
      <c r="V78" s="463"/>
      <c r="W78" s="463"/>
      <c r="X78" s="463"/>
      <c r="Y78" s="463"/>
      <c r="Z78" s="463"/>
    </row>
    <row r="79" spans="1:26" ht="20.25" customHeight="1" x14ac:dyDescent="0.8">
      <c r="A79" s="463"/>
      <c r="B79" s="463"/>
      <c r="C79" s="463"/>
      <c r="D79" s="536"/>
      <c r="E79" s="537"/>
      <c r="F79" s="463"/>
      <c r="G79" s="537"/>
      <c r="H79" s="463"/>
      <c r="I79" s="463"/>
      <c r="J79" s="538"/>
      <c r="K79" s="463"/>
      <c r="L79" s="463"/>
      <c r="M79" s="463"/>
      <c r="N79" s="463"/>
      <c r="O79" s="463"/>
      <c r="P79" s="463"/>
      <c r="Q79" s="463"/>
      <c r="R79" s="463"/>
      <c r="S79" s="463"/>
      <c r="T79" s="463"/>
      <c r="U79" s="463"/>
      <c r="V79" s="463"/>
      <c r="W79" s="463"/>
      <c r="X79" s="463"/>
      <c r="Y79" s="463"/>
      <c r="Z79" s="463"/>
    </row>
    <row r="80" spans="1:26" ht="20.25" customHeight="1" x14ac:dyDescent="0.8">
      <c r="A80" s="463"/>
      <c r="B80" s="463"/>
      <c r="C80" s="463"/>
      <c r="D80" s="536"/>
      <c r="E80" s="537"/>
      <c r="F80" s="463"/>
      <c r="G80" s="537"/>
      <c r="H80" s="463"/>
      <c r="I80" s="463"/>
      <c r="J80" s="538"/>
      <c r="K80" s="463"/>
      <c r="L80" s="463"/>
      <c r="M80" s="463"/>
      <c r="N80" s="463"/>
      <c r="O80" s="463"/>
      <c r="P80" s="463"/>
      <c r="Q80" s="463"/>
      <c r="R80" s="463"/>
      <c r="S80" s="463"/>
      <c r="T80" s="463"/>
      <c r="U80" s="463"/>
      <c r="V80" s="463"/>
      <c r="W80" s="463"/>
      <c r="X80" s="463"/>
      <c r="Y80" s="463"/>
      <c r="Z80" s="463"/>
    </row>
    <row r="81" spans="1:26" ht="20.25" customHeight="1" x14ac:dyDescent="0.8">
      <c r="A81" s="463"/>
      <c r="B81" s="463"/>
      <c r="C81" s="463"/>
      <c r="D81" s="536"/>
      <c r="E81" s="537"/>
      <c r="F81" s="463"/>
      <c r="G81" s="537"/>
      <c r="H81" s="463"/>
      <c r="I81" s="463"/>
      <c r="J81" s="538"/>
      <c r="K81" s="463"/>
      <c r="L81" s="463"/>
      <c r="M81" s="463"/>
      <c r="N81" s="463"/>
      <c r="O81" s="463"/>
      <c r="P81" s="463"/>
      <c r="Q81" s="463"/>
      <c r="R81" s="463"/>
      <c r="S81" s="463"/>
      <c r="T81" s="463"/>
      <c r="U81" s="463"/>
      <c r="V81" s="463"/>
      <c r="W81" s="463"/>
      <c r="X81" s="463"/>
      <c r="Y81" s="463"/>
      <c r="Z81" s="463"/>
    </row>
    <row r="82" spans="1:26" ht="20.25" customHeight="1" x14ac:dyDescent="0.8">
      <c r="A82" s="463"/>
      <c r="B82" s="463"/>
      <c r="C82" s="463"/>
      <c r="D82" s="536"/>
      <c r="E82" s="537"/>
      <c r="F82" s="463"/>
      <c r="G82" s="537"/>
      <c r="H82" s="463"/>
      <c r="I82" s="463"/>
      <c r="J82" s="538"/>
      <c r="K82" s="463"/>
      <c r="L82" s="463"/>
      <c r="M82" s="463"/>
      <c r="N82" s="463"/>
      <c r="O82" s="463"/>
      <c r="P82" s="463"/>
      <c r="Q82" s="463"/>
      <c r="R82" s="463"/>
      <c r="S82" s="463"/>
      <c r="T82" s="463"/>
      <c r="U82" s="463"/>
      <c r="V82" s="463"/>
      <c r="W82" s="463"/>
      <c r="X82" s="463"/>
      <c r="Y82" s="463"/>
      <c r="Z82" s="463"/>
    </row>
    <row r="83" spans="1:26" ht="20.25" customHeight="1" x14ac:dyDescent="0.8">
      <c r="A83" s="463"/>
      <c r="B83" s="463"/>
      <c r="C83" s="463"/>
      <c r="D83" s="536"/>
      <c r="E83" s="537"/>
      <c r="F83" s="463"/>
      <c r="G83" s="537"/>
      <c r="H83" s="463"/>
      <c r="I83" s="463"/>
      <c r="J83" s="538"/>
      <c r="K83" s="463"/>
      <c r="L83" s="463"/>
      <c r="M83" s="463"/>
      <c r="N83" s="463"/>
      <c r="O83" s="463"/>
      <c r="P83" s="463"/>
      <c r="Q83" s="463"/>
      <c r="R83" s="463"/>
      <c r="S83" s="463"/>
      <c r="T83" s="463"/>
      <c r="U83" s="463"/>
      <c r="V83" s="463"/>
      <c r="W83" s="463"/>
      <c r="X83" s="463"/>
      <c r="Y83" s="463"/>
      <c r="Z83" s="463"/>
    </row>
    <row r="84" spans="1:26" ht="20.25" customHeight="1" x14ac:dyDescent="0.8">
      <c r="A84" s="463"/>
      <c r="B84" s="463"/>
      <c r="C84" s="463"/>
      <c r="D84" s="536"/>
      <c r="E84" s="537"/>
      <c r="F84" s="463"/>
      <c r="G84" s="537"/>
      <c r="H84" s="463"/>
      <c r="I84" s="463"/>
      <c r="J84" s="538"/>
      <c r="K84" s="463"/>
      <c r="L84" s="463"/>
      <c r="M84" s="463"/>
      <c r="N84" s="463"/>
      <c r="O84" s="463"/>
      <c r="P84" s="463"/>
      <c r="Q84" s="463"/>
      <c r="R84" s="463"/>
      <c r="S84" s="463"/>
      <c r="T84" s="463"/>
      <c r="U84" s="463"/>
      <c r="V84" s="463"/>
      <c r="W84" s="463"/>
      <c r="X84" s="463"/>
      <c r="Y84" s="463"/>
      <c r="Z84" s="463"/>
    </row>
    <row r="85" spans="1:26" ht="20.25" customHeight="1" x14ac:dyDescent="0.8">
      <c r="A85" s="463"/>
      <c r="B85" s="463"/>
      <c r="C85" s="463"/>
      <c r="D85" s="536"/>
      <c r="E85" s="537"/>
      <c r="F85" s="463"/>
      <c r="G85" s="537"/>
      <c r="H85" s="463"/>
      <c r="I85" s="463"/>
      <c r="J85" s="538"/>
      <c r="K85" s="463"/>
      <c r="L85" s="463"/>
      <c r="M85" s="463"/>
      <c r="N85" s="463"/>
      <c r="O85" s="463"/>
      <c r="P85" s="463"/>
      <c r="Q85" s="463"/>
      <c r="R85" s="463"/>
      <c r="S85" s="463"/>
      <c r="T85" s="463"/>
      <c r="U85" s="463"/>
      <c r="V85" s="463"/>
      <c r="W85" s="463"/>
      <c r="X85" s="463"/>
      <c r="Y85" s="463"/>
      <c r="Z85" s="463"/>
    </row>
    <row r="86" spans="1:26" ht="20.25" customHeight="1" x14ac:dyDescent="0.8">
      <c r="A86" s="463"/>
      <c r="B86" s="463"/>
      <c r="C86" s="463"/>
      <c r="D86" s="536"/>
      <c r="E86" s="537"/>
      <c r="F86" s="463"/>
      <c r="G86" s="537"/>
      <c r="H86" s="463"/>
      <c r="I86" s="463"/>
      <c r="J86" s="538"/>
      <c r="K86" s="463"/>
      <c r="L86" s="463"/>
      <c r="M86" s="463"/>
      <c r="N86" s="463"/>
      <c r="O86" s="463"/>
      <c r="P86" s="463"/>
      <c r="Q86" s="463"/>
      <c r="R86" s="463"/>
      <c r="S86" s="463"/>
      <c r="T86" s="463"/>
      <c r="U86" s="463"/>
      <c r="V86" s="463"/>
      <c r="W86" s="463"/>
      <c r="X86" s="463"/>
      <c r="Y86" s="463"/>
      <c r="Z86" s="463"/>
    </row>
    <row r="87" spans="1:26" ht="20.25" customHeight="1" x14ac:dyDescent="0.8">
      <c r="A87" s="463"/>
      <c r="B87" s="463"/>
      <c r="C87" s="463"/>
      <c r="D87" s="536"/>
      <c r="E87" s="537"/>
      <c r="F87" s="463"/>
      <c r="G87" s="537"/>
      <c r="H87" s="463"/>
      <c r="I87" s="463"/>
      <c r="J87" s="538"/>
      <c r="K87" s="463"/>
      <c r="L87" s="463"/>
      <c r="M87" s="463"/>
      <c r="N87" s="463"/>
      <c r="O87" s="463"/>
      <c r="P87" s="463"/>
      <c r="Q87" s="463"/>
      <c r="R87" s="463"/>
      <c r="S87" s="463"/>
      <c r="T87" s="463"/>
      <c r="U87" s="463"/>
      <c r="V87" s="463"/>
      <c r="W87" s="463"/>
      <c r="X87" s="463"/>
      <c r="Y87" s="463"/>
      <c r="Z87" s="463"/>
    </row>
    <row r="88" spans="1:26" ht="20.25" customHeight="1" x14ac:dyDescent="0.8">
      <c r="A88" s="463"/>
      <c r="B88" s="463"/>
      <c r="C88" s="463"/>
      <c r="D88" s="536"/>
      <c r="E88" s="537"/>
      <c r="F88" s="463"/>
      <c r="G88" s="537"/>
      <c r="H88" s="463"/>
      <c r="I88" s="463"/>
      <c r="J88" s="538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  <c r="Z88" s="463"/>
    </row>
    <row r="89" spans="1:26" ht="20.25" customHeight="1" x14ac:dyDescent="0.8">
      <c r="A89" s="463"/>
      <c r="B89" s="463"/>
      <c r="C89" s="463"/>
      <c r="D89" s="536"/>
      <c r="E89" s="537"/>
      <c r="F89" s="463"/>
      <c r="G89" s="537"/>
      <c r="H89" s="463"/>
      <c r="I89" s="463"/>
      <c r="J89" s="538"/>
      <c r="K89" s="463"/>
      <c r="L89" s="463"/>
      <c r="M89" s="463"/>
      <c r="N89" s="463"/>
      <c r="O89" s="463"/>
      <c r="P89" s="463"/>
      <c r="Q89" s="463"/>
      <c r="R89" s="463"/>
      <c r="S89" s="463"/>
      <c r="T89" s="463"/>
      <c r="U89" s="463"/>
      <c r="V89" s="463"/>
      <c r="W89" s="463"/>
      <c r="X89" s="463"/>
      <c r="Y89" s="463"/>
      <c r="Z89" s="463"/>
    </row>
    <row r="90" spans="1:26" ht="20.25" customHeight="1" x14ac:dyDescent="0.8">
      <c r="A90" s="463"/>
      <c r="B90" s="463"/>
      <c r="C90" s="463"/>
      <c r="D90" s="536"/>
      <c r="E90" s="537"/>
      <c r="F90" s="463"/>
      <c r="G90" s="537"/>
      <c r="H90" s="463"/>
      <c r="I90" s="463"/>
      <c r="J90" s="538"/>
      <c r="K90" s="463"/>
      <c r="L90" s="463"/>
      <c r="M90" s="463"/>
      <c r="N90" s="463"/>
      <c r="O90" s="463"/>
      <c r="P90" s="463"/>
      <c r="Q90" s="463"/>
      <c r="R90" s="463"/>
      <c r="S90" s="463"/>
      <c r="T90" s="463"/>
      <c r="U90" s="463"/>
      <c r="V90" s="463"/>
      <c r="W90" s="463"/>
      <c r="X90" s="463"/>
      <c r="Y90" s="463"/>
      <c r="Z90" s="463"/>
    </row>
    <row r="91" spans="1:26" ht="20.25" customHeight="1" x14ac:dyDescent="0.8">
      <c r="A91" s="463"/>
      <c r="B91" s="463"/>
      <c r="C91" s="463"/>
      <c r="D91" s="536"/>
      <c r="E91" s="537"/>
      <c r="F91" s="463"/>
      <c r="G91" s="537"/>
      <c r="H91" s="463"/>
      <c r="I91" s="463"/>
      <c r="J91" s="538"/>
      <c r="K91" s="463"/>
      <c r="L91" s="463"/>
      <c r="M91" s="463"/>
      <c r="N91" s="463"/>
      <c r="O91" s="463"/>
      <c r="P91" s="463"/>
      <c r="Q91" s="463"/>
      <c r="R91" s="463"/>
      <c r="S91" s="463"/>
      <c r="T91" s="463"/>
      <c r="U91" s="463"/>
      <c r="V91" s="463"/>
      <c r="W91" s="463"/>
      <c r="X91" s="463"/>
      <c r="Y91" s="463"/>
      <c r="Z91" s="463"/>
    </row>
    <row r="92" spans="1:26" ht="20.25" customHeight="1" x14ac:dyDescent="0.8">
      <c r="A92" s="463"/>
      <c r="B92" s="463"/>
      <c r="C92" s="463"/>
      <c r="D92" s="536"/>
      <c r="E92" s="537"/>
      <c r="F92" s="463"/>
      <c r="G92" s="537"/>
      <c r="H92" s="463"/>
      <c r="I92" s="463"/>
      <c r="J92" s="538"/>
      <c r="K92" s="463"/>
      <c r="L92" s="463"/>
      <c r="M92" s="463"/>
      <c r="N92" s="463"/>
      <c r="O92" s="463"/>
      <c r="P92" s="463"/>
      <c r="Q92" s="463"/>
      <c r="R92" s="463"/>
      <c r="S92" s="463"/>
      <c r="T92" s="463"/>
      <c r="U92" s="463"/>
      <c r="V92" s="463"/>
      <c r="W92" s="463"/>
      <c r="X92" s="463"/>
      <c r="Y92" s="463"/>
      <c r="Z92" s="463"/>
    </row>
    <row r="93" spans="1:26" ht="20.25" customHeight="1" x14ac:dyDescent="0.8">
      <c r="A93" s="463"/>
      <c r="B93" s="463"/>
      <c r="C93" s="463"/>
      <c r="D93" s="536"/>
      <c r="E93" s="537"/>
      <c r="F93" s="463"/>
      <c r="G93" s="537"/>
      <c r="H93" s="463"/>
      <c r="I93" s="463"/>
      <c r="J93" s="538"/>
      <c r="K93" s="463"/>
      <c r="L93" s="463"/>
      <c r="M93" s="463"/>
      <c r="N93" s="463"/>
      <c r="O93" s="463"/>
      <c r="P93" s="463"/>
      <c r="Q93" s="463"/>
      <c r="R93" s="463"/>
      <c r="S93" s="463"/>
      <c r="T93" s="463"/>
      <c r="U93" s="463"/>
      <c r="V93" s="463"/>
      <c r="W93" s="463"/>
      <c r="X93" s="463"/>
      <c r="Y93" s="463"/>
      <c r="Z93" s="463"/>
    </row>
    <row r="94" spans="1:26" ht="20.25" customHeight="1" x14ac:dyDescent="0.8">
      <c r="A94" s="463"/>
      <c r="B94" s="463"/>
      <c r="C94" s="463"/>
      <c r="D94" s="536"/>
      <c r="E94" s="537"/>
      <c r="F94" s="463"/>
      <c r="G94" s="537"/>
      <c r="H94" s="463"/>
      <c r="I94" s="463"/>
      <c r="J94" s="538"/>
      <c r="K94" s="463"/>
      <c r="L94" s="463"/>
      <c r="M94" s="463"/>
      <c r="N94" s="463"/>
      <c r="O94" s="463"/>
      <c r="P94" s="463"/>
      <c r="Q94" s="463"/>
      <c r="R94" s="463"/>
      <c r="S94" s="463"/>
      <c r="T94" s="463"/>
      <c r="U94" s="463"/>
      <c r="V94" s="463"/>
      <c r="W94" s="463"/>
      <c r="X94" s="463"/>
      <c r="Y94" s="463"/>
      <c r="Z94" s="463"/>
    </row>
    <row r="95" spans="1:26" ht="20.25" customHeight="1" x14ac:dyDescent="0.8">
      <c r="A95" s="463"/>
      <c r="B95" s="463"/>
      <c r="C95" s="463"/>
      <c r="D95" s="536"/>
      <c r="E95" s="537"/>
      <c r="F95" s="463"/>
      <c r="G95" s="537"/>
      <c r="H95" s="463"/>
      <c r="I95" s="463"/>
      <c r="J95" s="538"/>
      <c r="K95" s="463"/>
      <c r="L95" s="463"/>
      <c r="M95" s="463"/>
      <c r="N95" s="463"/>
      <c r="O95" s="463"/>
      <c r="P95" s="463"/>
      <c r="Q95" s="463"/>
      <c r="R95" s="463"/>
      <c r="S95" s="463"/>
      <c r="T95" s="463"/>
      <c r="U95" s="463"/>
      <c r="V95" s="463"/>
      <c r="W95" s="463"/>
      <c r="X95" s="463"/>
      <c r="Y95" s="463"/>
      <c r="Z95" s="463"/>
    </row>
    <row r="96" spans="1:26" ht="20.25" customHeight="1" x14ac:dyDescent="0.8">
      <c r="A96" s="463"/>
      <c r="B96" s="463"/>
      <c r="C96" s="463"/>
      <c r="D96" s="536"/>
      <c r="E96" s="537"/>
      <c r="F96" s="463"/>
      <c r="G96" s="537"/>
      <c r="H96" s="463"/>
      <c r="I96" s="463"/>
      <c r="J96" s="538"/>
      <c r="K96" s="463"/>
      <c r="L96" s="463"/>
      <c r="M96" s="463"/>
      <c r="N96" s="463"/>
      <c r="O96" s="463"/>
      <c r="P96" s="463"/>
      <c r="Q96" s="463"/>
      <c r="R96" s="463"/>
      <c r="S96" s="463"/>
      <c r="T96" s="463"/>
      <c r="U96" s="463"/>
      <c r="V96" s="463"/>
      <c r="W96" s="463"/>
      <c r="X96" s="463"/>
      <c r="Y96" s="463"/>
      <c r="Z96" s="463"/>
    </row>
    <row r="97" spans="1:26" ht="20.25" customHeight="1" x14ac:dyDescent="0.8">
      <c r="A97" s="463"/>
      <c r="B97" s="463"/>
      <c r="C97" s="463"/>
      <c r="D97" s="536"/>
      <c r="E97" s="537"/>
      <c r="F97" s="463"/>
      <c r="G97" s="537"/>
      <c r="H97" s="463"/>
      <c r="I97" s="463"/>
      <c r="J97" s="538"/>
      <c r="K97" s="463"/>
      <c r="L97" s="463"/>
      <c r="M97" s="463"/>
      <c r="N97" s="463"/>
      <c r="O97" s="463"/>
      <c r="P97" s="463"/>
      <c r="Q97" s="463"/>
      <c r="R97" s="463"/>
      <c r="S97" s="463"/>
      <c r="T97" s="463"/>
      <c r="U97" s="463"/>
      <c r="V97" s="463"/>
      <c r="W97" s="463"/>
      <c r="X97" s="463"/>
      <c r="Y97" s="463"/>
      <c r="Z97" s="463"/>
    </row>
    <row r="98" spans="1:26" ht="20.25" customHeight="1" x14ac:dyDescent="0.8">
      <c r="A98" s="463"/>
      <c r="B98" s="463"/>
      <c r="C98" s="463"/>
      <c r="D98" s="536"/>
      <c r="E98" s="537"/>
      <c r="F98" s="463"/>
      <c r="G98" s="537"/>
      <c r="H98" s="463"/>
      <c r="I98" s="463"/>
      <c r="J98" s="538"/>
      <c r="K98" s="463"/>
      <c r="L98" s="463"/>
      <c r="M98" s="463"/>
      <c r="N98" s="463"/>
      <c r="O98" s="463"/>
      <c r="P98" s="463"/>
      <c r="Q98" s="463"/>
      <c r="R98" s="463"/>
      <c r="S98" s="463"/>
      <c r="T98" s="463"/>
      <c r="U98" s="463"/>
      <c r="V98" s="463"/>
      <c r="W98" s="463"/>
      <c r="X98" s="463"/>
      <c r="Y98" s="463"/>
      <c r="Z98" s="463"/>
    </row>
    <row r="99" spans="1:26" ht="20.25" customHeight="1" x14ac:dyDescent="0.8">
      <c r="A99" s="463"/>
      <c r="B99" s="463"/>
      <c r="C99" s="463"/>
      <c r="D99" s="536"/>
      <c r="E99" s="537"/>
      <c r="F99" s="463"/>
      <c r="G99" s="537"/>
      <c r="H99" s="463"/>
      <c r="I99" s="463"/>
      <c r="J99" s="538"/>
      <c r="K99" s="463"/>
      <c r="L99" s="463"/>
      <c r="M99" s="463"/>
      <c r="N99" s="463"/>
      <c r="O99" s="463"/>
      <c r="P99" s="463"/>
      <c r="Q99" s="463"/>
      <c r="R99" s="463"/>
      <c r="S99" s="463"/>
      <c r="T99" s="463"/>
      <c r="U99" s="463"/>
      <c r="V99" s="463"/>
      <c r="W99" s="463"/>
      <c r="X99" s="463"/>
      <c r="Y99" s="463"/>
      <c r="Z99" s="463"/>
    </row>
    <row r="100" spans="1:26" ht="20.25" customHeight="1" x14ac:dyDescent="0.8">
      <c r="A100" s="463"/>
      <c r="B100" s="463"/>
      <c r="C100" s="463"/>
      <c r="D100" s="536"/>
      <c r="E100" s="537"/>
      <c r="F100" s="463"/>
      <c r="G100" s="537"/>
      <c r="H100" s="463"/>
      <c r="I100" s="463"/>
      <c r="J100" s="538"/>
      <c r="K100" s="463"/>
      <c r="L100" s="463"/>
      <c r="M100" s="463"/>
      <c r="N100" s="463"/>
      <c r="O100" s="463"/>
      <c r="P100" s="463"/>
      <c r="Q100" s="463"/>
      <c r="R100" s="463"/>
      <c r="S100" s="463"/>
      <c r="T100" s="463"/>
      <c r="U100" s="463"/>
      <c r="V100" s="463"/>
      <c r="W100" s="463"/>
      <c r="X100" s="463"/>
      <c r="Y100" s="463"/>
      <c r="Z100" s="463"/>
    </row>
    <row r="101" spans="1:26" ht="20.25" customHeight="1" x14ac:dyDescent="0.8">
      <c r="A101" s="463"/>
      <c r="B101" s="463"/>
      <c r="C101" s="463"/>
      <c r="D101" s="536"/>
      <c r="E101" s="537"/>
      <c r="F101" s="463"/>
      <c r="G101" s="537"/>
      <c r="H101" s="463"/>
      <c r="I101" s="463"/>
      <c r="J101" s="538"/>
      <c r="K101" s="463"/>
      <c r="L101" s="463"/>
      <c r="M101" s="463"/>
      <c r="N101" s="463"/>
      <c r="O101" s="463"/>
      <c r="P101" s="463"/>
      <c r="Q101" s="463"/>
      <c r="R101" s="463"/>
      <c r="S101" s="463"/>
      <c r="T101" s="463"/>
      <c r="U101" s="463"/>
      <c r="V101" s="463"/>
      <c r="W101" s="463"/>
      <c r="X101" s="463"/>
      <c r="Y101" s="463"/>
      <c r="Z101" s="463"/>
    </row>
    <row r="102" spans="1:26" ht="20.25" customHeight="1" x14ac:dyDescent="0.8">
      <c r="A102" s="463"/>
      <c r="B102" s="463"/>
      <c r="C102" s="463"/>
      <c r="D102" s="536"/>
      <c r="E102" s="537"/>
      <c r="F102" s="463"/>
      <c r="G102" s="537"/>
      <c r="H102" s="463"/>
      <c r="I102" s="463"/>
      <c r="J102" s="538"/>
      <c r="K102" s="463"/>
      <c r="L102" s="463"/>
      <c r="M102" s="463"/>
      <c r="N102" s="463"/>
      <c r="O102" s="463"/>
      <c r="P102" s="463"/>
      <c r="Q102" s="463"/>
      <c r="R102" s="463"/>
      <c r="S102" s="463"/>
      <c r="T102" s="463"/>
      <c r="U102" s="463"/>
      <c r="V102" s="463"/>
      <c r="W102" s="463"/>
      <c r="X102" s="463"/>
      <c r="Y102" s="463"/>
      <c r="Z102" s="463"/>
    </row>
    <row r="103" spans="1:26" ht="20.25" customHeight="1" x14ac:dyDescent="0.8">
      <c r="A103" s="463"/>
      <c r="B103" s="463"/>
      <c r="C103" s="463"/>
      <c r="D103" s="536"/>
      <c r="E103" s="537"/>
      <c r="F103" s="463"/>
      <c r="G103" s="537"/>
      <c r="H103" s="463"/>
      <c r="I103" s="463"/>
      <c r="J103" s="538"/>
      <c r="K103" s="463"/>
      <c r="L103" s="463"/>
      <c r="M103" s="463"/>
      <c r="N103" s="463"/>
      <c r="O103" s="463"/>
      <c r="P103" s="463"/>
      <c r="Q103" s="463"/>
      <c r="R103" s="463"/>
      <c r="S103" s="463"/>
      <c r="T103" s="463"/>
      <c r="U103" s="463"/>
      <c r="V103" s="463"/>
      <c r="W103" s="463"/>
      <c r="X103" s="463"/>
      <c r="Y103" s="463"/>
      <c r="Z103" s="463"/>
    </row>
    <row r="104" spans="1:26" ht="20.25" customHeight="1" x14ac:dyDescent="0.8">
      <c r="A104" s="463"/>
      <c r="B104" s="463"/>
      <c r="C104" s="463"/>
      <c r="D104" s="536"/>
      <c r="E104" s="537"/>
      <c r="F104" s="463"/>
      <c r="G104" s="537"/>
      <c r="H104" s="463"/>
      <c r="I104" s="463"/>
      <c r="J104" s="538"/>
      <c r="K104" s="463"/>
      <c r="L104" s="463"/>
      <c r="M104" s="463"/>
      <c r="N104" s="463"/>
      <c r="O104" s="463"/>
      <c r="P104" s="463"/>
      <c r="Q104" s="463"/>
      <c r="R104" s="463"/>
      <c r="S104" s="463"/>
      <c r="T104" s="463"/>
      <c r="U104" s="463"/>
      <c r="V104" s="463"/>
      <c r="W104" s="463"/>
      <c r="X104" s="463"/>
      <c r="Y104" s="463"/>
      <c r="Z104" s="463"/>
    </row>
    <row r="105" spans="1:26" ht="20.25" customHeight="1" x14ac:dyDescent="0.8">
      <c r="A105" s="463"/>
      <c r="B105" s="463"/>
      <c r="C105" s="463"/>
      <c r="D105" s="536"/>
      <c r="E105" s="537"/>
      <c r="F105" s="463"/>
      <c r="G105" s="537"/>
      <c r="H105" s="463"/>
      <c r="I105" s="463"/>
      <c r="J105" s="538"/>
      <c r="K105" s="463"/>
      <c r="L105" s="463"/>
      <c r="M105" s="463"/>
      <c r="N105" s="463"/>
      <c r="O105" s="463"/>
      <c r="P105" s="463"/>
      <c r="Q105" s="463"/>
      <c r="R105" s="463"/>
      <c r="S105" s="463"/>
      <c r="T105" s="463"/>
      <c r="U105" s="463"/>
      <c r="V105" s="463"/>
      <c r="W105" s="463"/>
      <c r="X105" s="463"/>
      <c r="Y105" s="463"/>
      <c r="Z105" s="463"/>
    </row>
    <row r="106" spans="1:26" ht="20.25" customHeight="1" x14ac:dyDescent="0.8">
      <c r="A106" s="463"/>
      <c r="B106" s="463"/>
      <c r="C106" s="463"/>
      <c r="D106" s="536"/>
      <c r="E106" s="537"/>
      <c r="F106" s="463"/>
      <c r="G106" s="537"/>
      <c r="H106" s="463"/>
      <c r="I106" s="463"/>
      <c r="J106" s="538"/>
      <c r="K106" s="463"/>
      <c r="L106" s="463"/>
      <c r="M106" s="463"/>
      <c r="N106" s="463"/>
      <c r="O106" s="463"/>
      <c r="P106" s="463"/>
      <c r="Q106" s="463"/>
      <c r="R106" s="463"/>
      <c r="S106" s="463"/>
      <c r="T106" s="463"/>
      <c r="U106" s="463"/>
      <c r="V106" s="463"/>
      <c r="W106" s="463"/>
      <c r="X106" s="463"/>
      <c r="Y106" s="463"/>
      <c r="Z106" s="463"/>
    </row>
    <row r="107" spans="1:26" ht="20.25" customHeight="1" x14ac:dyDescent="0.8">
      <c r="A107" s="463"/>
      <c r="B107" s="463"/>
      <c r="C107" s="463"/>
      <c r="D107" s="536"/>
      <c r="E107" s="537"/>
      <c r="F107" s="463"/>
      <c r="G107" s="537"/>
      <c r="H107" s="463"/>
      <c r="I107" s="463"/>
      <c r="J107" s="538"/>
      <c r="K107" s="463"/>
      <c r="L107" s="463"/>
      <c r="M107" s="463"/>
      <c r="N107" s="463"/>
      <c r="O107" s="463"/>
      <c r="P107" s="463"/>
      <c r="Q107" s="463"/>
      <c r="R107" s="463"/>
      <c r="S107" s="463"/>
      <c r="T107" s="463"/>
      <c r="U107" s="463"/>
      <c r="V107" s="463"/>
      <c r="W107" s="463"/>
      <c r="X107" s="463"/>
      <c r="Y107" s="463"/>
      <c r="Z107" s="463"/>
    </row>
    <row r="108" spans="1:26" ht="20.25" customHeight="1" x14ac:dyDescent="0.8">
      <c r="A108" s="463"/>
      <c r="B108" s="463"/>
      <c r="C108" s="463"/>
      <c r="D108" s="536"/>
      <c r="E108" s="537"/>
      <c r="F108" s="463"/>
      <c r="G108" s="537"/>
      <c r="H108" s="463"/>
      <c r="I108" s="463"/>
      <c r="J108" s="538"/>
      <c r="K108" s="463"/>
      <c r="L108" s="463"/>
      <c r="M108" s="463"/>
      <c r="N108" s="463"/>
      <c r="O108" s="463"/>
      <c r="P108" s="463"/>
      <c r="Q108" s="463"/>
      <c r="R108" s="463"/>
      <c r="S108" s="463"/>
      <c r="T108" s="463"/>
      <c r="U108" s="463"/>
      <c r="V108" s="463"/>
      <c r="W108" s="463"/>
      <c r="X108" s="463"/>
      <c r="Y108" s="463"/>
      <c r="Z108" s="463"/>
    </row>
    <row r="109" spans="1:26" ht="20.25" customHeight="1" x14ac:dyDescent="0.8">
      <c r="A109" s="463"/>
      <c r="B109" s="463"/>
      <c r="C109" s="463"/>
      <c r="D109" s="536"/>
      <c r="E109" s="537"/>
      <c r="F109" s="463"/>
      <c r="G109" s="537"/>
      <c r="H109" s="463"/>
      <c r="I109" s="463"/>
      <c r="J109" s="538"/>
      <c r="K109" s="463"/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3"/>
      <c r="Y109" s="463"/>
      <c r="Z109" s="463"/>
    </row>
    <row r="110" spans="1:26" ht="20.25" customHeight="1" x14ac:dyDescent="0.8">
      <c r="A110" s="463"/>
      <c r="B110" s="463"/>
      <c r="C110" s="463"/>
      <c r="D110" s="536"/>
      <c r="E110" s="537"/>
      <c r="F110" s="463"/>
      <c r="G110" s="537"/>
      <c r="H110" s="463"/>
      <c r="I110" s="463"/>
      <c r="J110" s="538"/>
      <c r="K110" s="463"/>
      <c r="L110" s="463"/>
      <c r="M110" s="463"/>
      <c r="N110" s="463"/>
      <c r="O110" s="463"/>
      <c r="P110" s="463"/>
      <c r="Q110" s="463"/>
      <c r="R110" s="463"/>
      <c r="S110" s="463"/>
      <c r="T110" s="463"/>
      <c r="U110" s="463"/>
      <c r="V110" s="463"/>
      <c r="W110" s="463"/>
      <c r="X110" s="463"/>
      <c r="Y110" s="463"/>
      <c r="Z110" s="463"/>
    </row>
    <row r="111" spans="1:26" ht="20.25" customHeight="1" x14ac:dyDescent="0.8">
      <c r="A111" s="463"/>
      <c r="B111" s="463"/>
      <c r="C111" s="463"/>
      <c r="D111" s="536"/>
      <c r="E111" s="537"/>
      <c r="F111" s="463"/>
      <c r="G111" s="537"/>
      <c r="H111" s="463"/>
      <c r="I111" s="463"/>
      <c r="J111" s="538"/>
      <c r="K111" s="463"/>
      <c r="L111" s="463"/>
      <c r="M111" s="463"/>
      <c r="N111" s="463"/>
      <c r="O111" s="463"/>
      <c r="P111" s="463"/>
      <c r="Q111" s="463"/>
      <c r="R111" s="463"/>
      <c r="S111" s="463"/>
      <c r="T111" s="463"/>
      <c r="U111" s="463"/>
      <c r="V111" s="463"/>
      <c r="W111" s="463"/>
      <c r="X111" s="463"/>
      <c r="Y111" s="463"/>
      <c r="Z111" s="463"/>
    </row>
    <row r="112" spans="1:26" ht="20.25" customHeight="1" x14ac:dyDescent="0.8">
      <c r="A112" s="463"/>
      <c r="B112" s="463"/>
      <c r="C112" s="463"/>
      <c r="D112" s="536"/>
      <c r="E112" s="537"/>
      <c r="F112" s="463"/>
      <c r="G112" s="537"/>
      <c r="H112" s="463"/>
      <c r="I112" s="463"/>
      <c r="J112" s="538"/>
      <c r="K112" s="463"/>
      <c r="L112" s="463"/>
      <c r="M112" s="463"/>
      <c r="N112" s="463"/>
      <c r="O112" s="463"/>
      <c r="P112" s="463"/>
      <c r="Q112" s="463"/>
      <c r="R112" s="463"/>
      <c r="S112" s="463"/>
      <c r="T112" s="463"/>
      <c r="U112" s="463"/>
      <c r="V112" s="463"/>
      <c r="W112" s="463"/>
      <c r="X112" s="463"/>
      <c r="Y112" s="463"/>
      <c r="Z112" s="463"/>
    </row>
    <row r="113" spans="1:26" ht="20.25" customHeight="1" x14ac:dyDescent="0.8">
      <c r="A113" s="463"/>
      <c r="B113" s="463"/>
      <c r="C113" s="463"/>
      <c r="D113" s="536"/>
      <c r="E113" s="537"/>
      <c r="F113" s="463"/>
      <c r="G113" s="537"/>
      <c r="H113" s="463"/>
      <c r="I113" s="463"/>
      <c r="J113" s="538"/>
      <c r="K113" s="463"/>
      <c r="L113" s="463"/>
      <c r="M113" s="463"/>
      <c r="N113" s="463"/>
      <c r="O113" s="463"/>
      <c r="P113" s="463"/>
      <c r="Q113" s="463"/>
      <c r="R113" s="463"/>
      <c r="S113" s="463"/>
      <c r="T113" s="463"/>
      <c r="U113" s="463"/>
      <c r="V113" s="463"/>
      <c r="W113" s="463"/>
      <c r="X113" s="463"/>
      <c r="Y113" s="463"/>
      <c r="Z113" s="463"/>
    </row>
    <row r="114" spans="1:26" ht="20.25" customHeight="1" x14ac:dyDescent="0.8">
      <c r="A114" s="463"/>
      <c r="B114" s="463"/>
      <c r="C114" s="463"/>
      <c r="D114" s="536"/>
      <c r="E114" s="537"/>
      <c r="F114" s="463"/>
      <c r="G114" s="537"/>
      <c r="H114" s="463"/>
      <c r="I114" s="463"/>
      <c r="J114" s="538"/>
      <c r="K114" s="463"/>
      <c r="L114" s="463"/>
      <c r="M114" s="463"/>
      <c r="N114" s="463"/>
      <c r="O114" s="463"/>
      <c r="P114" s="463"/>
      <c r="Q114" s="463"/>
      <c r="R114" s="463"/>
      <c r="S114" s="463"/>
      <c r="T114" s="463"/>
      <c r="U114" s="463"/>
      <c r="V114" s="463"/>
      <c r="W114" s="463"/>
      <c r="X114" s="463"/>
      <c r="Y114" s="463"/>
      <c r="Z114" s="463"/>
    </row>
    <row r="115" spans="1:26" ht="20.25" customHeight="1" x14ac:dyDescent="0.8">
      <c r="A115" s="463"/>
      <c r="B115" s="463"/>
      <c r="C115" s="463"/>
      <c r="D115" s="536"/>
      <c r="E115" s="537"/>
      <c r="F115" s="463"/>
      <c r="G115" s="537"/>
      <c r="H115" s="463"/>
      <c r="I115" s="463"/>
      <c r="J115" s="538"/>
      <c r="K115" s="463"/>
      <c r="L115" s="463"/>
      <c r="M115" s="463"/>
      <c r="N115" s="463"/>
      <c r="O115" s="463"/>
      <c r="P115" s="463"/>
      <c r="Q115" s="463"/>
      <c r="R115" s="463"/>
      <c r="S115" s="463"/>
      <c r="T115" s="463"/>
      <c r="U115" s="463"/>
      <c r="V115" s="463"/>
      <c r="W115" s="463"/>
      <c r="X115" s="463"/>
      <c r="Y115" s="463"/>
      <c r="Z115" s="463"/>
    </row>
    <row r="116" spans="1:26" ht="20.25" customHeight="1" x14ac:dyDescent="0.8">
      <c r="A116" s="463"/>
      <c r="B116" s="463"/>
      <c r="C116" s="463"/>
      <c r="D116" s="536"/>
      <c r="E116" s="537"/>
      <c r="F116" s="463"/>
      <c r="G116" s="537"/>
      <c r="H116" s="463"/>
      <c r="I116" s="463"/>
      <c r="J116" s="538"/>
      <c r="K116" s="463"/>
      <c r="L116" s="463"/>
      <c r="M116" s="463"/>
      <c r="N116" s="463"/>
      <c r="O116" s="463"/>
      <c r="P116" s="463"/>
      <c r="Q116" s="463"/>
      <c r="R116" s="463"/>
      <c r="S116" s="463"/>
      <c r="T116" s="463"/>
      <c r="U116" s="463"/>
      <c r="V116" s="463"/>
      <c r="W116" s="463"/>
      <c r="X116" s="463"/>
      <c r="Y116" s="463"/>
      <c r="Z116" s="463"/>
    </row>
    <row r="117" spans="1:26" ht="20.25" customHeight="1" x14ac:dyDescent="0.8">
      <c r="A117" s="463"/>
      <c r="B117" s="463"/>
      <c r="C117" s="463"/>
      <c r="D117" s="536"/>
      <c r="E117" s="537"/>
      <c r="F117" s="463"/>
      <c r="G117" s="537"/>
      <c r="H117" s="463"/>
      <c r="I117" s="463"/>
      <c r="J117" s="538"/>
      <c r="K117" s="463"/>
      <c r="L117" s="463"/>
      <c r="M117" s="463"/>
      <c r="N117" s="463"/>
      <c r="O117" s="463"/>
      <c r="P117" s="463"/>
      <c r="Q117" s="463"/>
      <c r="R117" s="463"/>
      <c r="S117" s="463"/>
      <c r="T117" s="463"/>
      <c r="U117" s="463"/>
      <c r="V117" s="463"/>
      <c r="W117" s="463"/>
      <c r="X117" s="463"/>
      <c r="Y117" s="463"/>
      <c r="Z117" s="463"/>
    </row>
    <row r="118" spans="1:26" ht="20.25" customHeight="1" x14ac:dyDescent="0.8">
      <c r="A118" s="463"/>
      <c r="B118" s="463"/>
      <c r="C118" s="463"/>
      <c r="D118" s="536"/>
      <c r="E118" s="537"/>
      <c r="F118" s="463"/>
      <c r="G118" s="537"/>
      <c r="H118" s="463"/>
      <c r="I118" s="463"/>
      <c r="J118" s="538"/>
      <c r="K118" s="463"/>
      <c r="L118" s="463"/>
      <c r="M118" s="463"/>
      <c r="N118" s="463"/>
      <c r="O118" s="463"/>
      <c r="P118" s="463"/>
      <c r="Q118" s="463"/>
      <c r="R118" s="463"/>
      <c r="S118" s="463"/>
      <c r="T118" s="463"/>
      <c r="U118" s="463"/>
      <c r="V118" s="463"/>
      <c r="W118" s="463"/>
      <c r="X118" s="463"/>
      <c r="Y118" s="463"/>
      <c r="Z118" s="463"/>
    </row>
    <row r="119" spans="1:26" ht="20.25" customHeight="1" x14ac:dyDescent="0.8">
      <c r="A119" s="463"/>
      <c r="B119" s="463"/>
      <c r="C119" s="463"/>
      <c r="D119" s="536"/>
      <c r="E119" s="537"/>
      <c r="F119" s="463"/>
      <c r="G119" s="537"/>
      <c r="H119" s="463"/>
      <c r="I119" s="463"/>
      <c r="J119" s="538"/>
      <c r="K119" s="463"/>
      <c r="L119" s="463"/>
      <c r="M119" s="463"/>
      <c r="N119" s="463"/>
      <c r="O119" s="463"/>
      <c r="P119" s="463"/>
      <c r="Q119" s="463"/>
      <c r="R119" s="463"/>
      <c r="S119" s="463"/>
      <c r="T119" s="463"/>
      <c r="U119" s="463"/>
      <c r="V119" s="463"/>
      <c r="W119" s="463"/>
      <c r="X119" s="463"/>
      <c r="Y119" s="463"/>
      <c r="Z119" s="463"/>
    </row>
    <row r="120" spans="1:26" ht="20.25" customHeight="1" x14ac:dyDescent="0.8">
      <c r="A120" s="463"/>
      <c r="B120" s="463"/>
      <c r="C120" s="463"/>
      <c r="D120" s="536"/>
      <c r="E120" s="537"/>
      <c r="F120" s="463"/>
      <c r="G120" s="537"/>
      <c r="H120" s="463"/>
      <c r="I120" s="463"/>
      <c r="J120" s="538"/>
      <c r="K120" s="463"/>
      <c r="L120" s="463"/>
      <c r="M120" s="463"/>
      <c r="N120" s="463"/>
      <c r="O120" s="463"/>
      <c r="P120" s="463"/>
      <c r="Q120" s="463"/>
      <c r="R120" s="463"/>
      <c r="S120" s="463"/>
      <c r="T120" s="463"/>
      <c r="U120" s="463"/>
      <c r="V120" s="463"/>
      <c r="W120" s="463"/>
      <c r="X120" s="463"/>
      <c r="Y120" s="463"/>
      <c r="Z120" s="463"/>
    </row>
    <row r="121" spans="1:26" ht="20.25" customHeight="1" x14ac:dyDescent="0.8">
      <c r="A121" s="463"/>
      <c r="B121" s="463"/>
      <c r="C121" s="463"/>
      <c r="D121" s="536"/>
      <c r="E121" s="537"/>
      <c r="F121" s="463"/>
      <c r="G121" s="537"/>
      <c r="H121" s="463"/>
      <c r="I121" s="463"/>
      <c r="J121" s="538"/>
      <c r="K121" s="463"/>
      <c r="L121" s="463"/>
      <c r="M121" s="463"/>
      <c r="N121" s="463"/>
      <c r="O121" s="463"/>
      <c r="P121" s="463"/>
      <c r="Q121" s="463"/>
      <c r="R121" s="463"/>
      <c r="S121" s="463"/>
      <c r="T121" s="463"/>
      <c r="U121" s="463"/>
      <c r="V121" s="463"/>
      <c r="W121" s="463"/>
      <c r="X121" s="463"/>
      <c r="Y121" s="463"/>
      <c r="Z121" s="463"/>
    </row>
    <row r="122" spans="1:26" ht="20.25" customHeight="1" x14ac:dyDescent="0.8">
      <c r="A122" s="463"/>
      <c r="B122" s="463"/>
      <c r="C122" s="463"/>
      <c r="D122" s="536"/>
      <c r="E122" s="537"/>
      <c r="F122" s="463"/>
      <c r="G122" s="537"/>
      <c r="H122" s="463"/>
      <c r="I122" s="463"/>
      <c r="J122" s="538"/>
      <c r="K122" s="463"/>
      <c r="L122" s="463"/>
      <c r="M122" s="463"/>
      <c r="N122" s="463"/>
      <c r="O122" s="463"/>
      <c r="P122" s="463"/>
      <c r="Q122" s="463"/>
      <c r="R122" s="463"/>
      <c r="S122" s="463"/>
      <c r="T122" s="463"/>
      <c r="U122" s="463"/>
      <c r="V122" s="463"/>
      <c r="W122" s="463"/>
      <c r="X122" s="463"/>
      <c r="Y122" s="463"/>
      <c r="Z122" s="463"/>
    </row>
    <row r="123" spans="1:26" ht="20.25" customHeight="1" x14ac:dyDescent="0.8">
      <c r="A123" s="463"/>
      <c r="B123" s="463"/>
      <c r="C123" s="463"/>
      <c r="D123" s="536"/>
      <c r="E123" s="537"/>
      <c r="F123" s="463"/>
      <c r="G123" s="537"/>
      <c r="H123" s="463"/>
      <c r="I123" s="463"/>
      <c r="J123" s="538"/>
      <c r="K123" s="463"/>
      <c r="L123" s="463"/>
      <c r="M123" s="463"/>
      <c r="N123" s="463"/>
      <c r="O123" s="463"/>
      <c r="P123" s="463"/>
      <c r="Q123" s="463"/>
      <c r="R123" s="463"/>
      <c r="S123" s="463"/>
      <c r="T123" s="463"/>
      <c r="U123" s="463"/>
      <c r="V123" s="463"/>
      <c r="W123" s="463"/>
      <c r="X123" s="463"/>
      <c r="Y123" s="463"/>
      <c r="Z123" s="463"/>
    </row>
    <row r="124" spans="1:26" ht="20.25" customHeight="1" x14ac:dyDescent="0.8">
      <c r="A124" s="463"/>
      <c r="B124" s="463"/>
      <c r="C124" s="463"/>
      <c r="D124" s="536"/>
      <c r="E124" s="537"/>
      <c r="F124" s="463"/>
      <c r="G124" s="537"/>
      <c r="H124" s="463"/>
      <c r="I124" s="463"/>
      <c r="J124" s="538"/>
      <c r="K124" s="463"/>
      <c r="L124" s="463"/>
      <c r="M124" s="463"/>
      <c r="N124" s="463"/>
      <c r="O124" s="463"/>
      <c r="P124" s="463"/>
      <c r="Q124" s="463"/>
      <c r="R124" s="463"/>
      <c r="S124" s="463"/>
      <c r="T124" s="463"/>
      <c r="U124" s="463"/>
      <c r="V124" s="463"/>
      <c r="W124" s="463"/>
      <c r="X124" s="463"/>
      <c r="Y124" s="463"/>
      <c r="Z124" s="463"/>
    </row>
    <row r="125" spans="1:26" ht="20.25" customHeight="1" x14ac:dyDescent="0.8">
      <c r="A125" s="463"/>
      <c r="B125" s="463"/>
      <c r="C125" s="463"/>
      <c r="D125" s="536"/>
      <c r="E125" s="537"/>
      <c r="F125" s="463"/>
      <c r="G125" s="537"/>
      <c r="H125" s="463"/>
      <c r="I125" s="463"/>
      <c r="J125" s="538"/>
      <c r="K125" s="463"/>
      <c r="L125" s="463"/>
      <c r="M125" s="463"/>
      <c r="N125" s="463"/>
      <c r="O125" s="463"/>
      <c r="P125" s="463"/>
      <c r="Q125" s="463"/>
      <c r="R125" s="463"/>
      <c r="S125" s="463"/>
      <c r="T125" s="463"/>
      <c r="U125" s="463"/>
      <c r="V125" s="463"/>
      <c r="W125" s="463"/>
      <c r="X125" s="463"/>
      <c r="Y125" s="463"/>
      <c r="Z125" s="463"/>
    </row>
    <row r="126" spans="1:26" ht="20.25" customHeight="1" x14ac:dyDescent="0.8">
      <c r="A126" s="463"/>
      <c r="B126" s="463"/>
      <c r="C126" s="463"/>
      <c r="D126" s="536"/>
      <c r="E126" s="537"/>
      <c r="F126" s="463"/>
      <c r="G126" s="537"/>
      <c r="H126" s="463"/>
      <c r="I126" s="463"/>
      <c r="J126" s="538"/>
      <c r="K126" s="463"/>
      <c r="L126" s="463"/>
      <c r="M126" s="463"/>
      <c r="N126" s="463"/>
      <c r="O126" s="463"/>
      <c r="P126" s="463"/>
      <c r="Q126" s="463"/>
      <c r="R126" s="463"/>
      <c r="S126" s="463"/>
      <c r="T126" s="463"/>
      <c r="U126" s="463"/>
      <c r="V126" s="463"/>
      <c r="W126" s="463"/>
      <c r="X126" s="463"/>
      <c r="Y126" s="463"/>
      <c r="Z126" s="463"/>
    </row>
    <row r="127" spans="1:26" ht="20.25" customHeight="1" x14ac:dyDescent="0.8">
      <c r="A127" s="463"/>
      <c r="B127" s="463"/>
      <c r="C127" s="463"/>
      <c r="D127" s="536"/>
      <c r="E127" s="537"/>
      <c r="F127" s="463"/>
      <c r="G127" s="537"/>
      <c r="H127" s="463"/>
      <c r="I127" s="463"/>
      <c r="J127" s="538"/>
      <c r="K127" s="463"/>
      <c r="L127" s="463"/>
      <c r="M127" s="463"/>
      <c r="N127" s="463"/>
      <c r="O127" s="463"/>
      <c r="P127" s="463"/>
      <c r="Q127" s="463"/>
      <c r="R127" s="463"/>
      <c r="S127" s="463"/>
      <c r="T127" s="463"/>
      <c r="U127" s="463"/>
      <c r="V127" s="463"/>
      <c r="W127" s="463"/>
      <c r="X127" s="463"/>
      <c r="Y127" s="463"/>
      <c r="Z127" s="463"/>
    </row>
    <row r="128" spans="1:26" ht="20.25" customHeight="1" x14ac:dyDescent="0.8">
      <c r="A128" s="463"/>
      <c r="B128" s="463"/>
      <c r="C128" s="463"/>
      <c r="D128" s="536"/>
      <c r="E128" s="537"/>
      <c r="F128" s="463"/>
      <c r="G128" s="537"/>
      <c r="H128" s="463"/>
      <c r="I128" s="463"/>
      <c r="J128" s="538"/>
      <c r="K128" s="463"/>
      <c r="L128" s="463"/>
      <c r="M128" s="463"/>
      <c r="N128" s="463"/>
      <c r="O128" s="463"/>
      <c r="P128" s="463"/>
      <c r="Q128" s="463"/>
      <c r="R128" s="463"/>
      <c r="S128" s="463"/>
      <c r="T128" s="463"/>
      <c r="U128" s="463"/>
      <c r="V128" s="463"/>
      <c r="W128" s="463"/>
      <c r="X128" s="463"/>
      <c r="Y128" s="463"/>
      <c r="Z128" s="463"/>
    </row>
    <row r="129" spans="1:26" ht="20.25" customHeight="1" x14ac:dyDescent="0.8">
      <c r="A129" s="463"/>
      <c r="B129" s="463"/>
      <c r="C129" s="463"/>
      <c r="D129" s="536"/>
      <c r="E129" s="537"/>
      <c r="F129" s="463"/>
      <c r="G129" s="537"/>
      <c r="H129" s="463"/>
      <c r="I129" s="463"/>
      <c r="J129" s="538"/>
      <c r="K129" s="463"/>
      <c r="L129" s="463"/>
      <c r="M129" s="463"/>
      <c r="N129" s="463"/>
      <c r="O129" s="463"/>
      <c r="P129" s="463"/>
      <c r="Q129" s="463"/>
      <c r="R129" s="463"/>
      <c r="S129" s="463"/>
      <c r="T129" s="463"/>
      <c r="U129" s="463"/>
      <c r="V129" s="463"/>
      <c r="W129" s="463"/>
      <c r="X129" s="463"/>
      <c r="Y129" s="463"/>
      <c r="Z129" s="463"/>
    </row>
    <row r="130" spans="1:26" ht="20.25" customHeight="1" x14ac:dyDescent="0.8">
      <c r="A130" s="463"/>
      <c r="B130" s="463"/>
      <c r="C130" s="463"/>
      <c r="D130" s="536"/>
      <c r="E130" s="537"/>
      <c r="F130" s="463"/>
      <c r="G130" s="537"/>
      <c r="H130" s="463"/>
      <c r="I130" s="463"/>
      <c r="J130" s="538"/>
      <c r="K130" s="463"/>
      <c r="L130" s="463"/>
      <c r="M130" s="463"/>
      <c r="N130" s="463"/>
      <c r="O130" s="463"/>
      <c r="P130" s="463"/>
      <c r="Q130" s="463"/>
      <c r="R130" s="463"/>
      <c r="S130" s="463"/>
      <c r="T130" s="463"/>
      <c r="U130" s="463"/>
      <c r="V130" s="463"/>
      <c r="W130" s="463"/>
      <c r="X130" s="463"/>
      <c r="Y130" s="463"/>
      <c r="Z130" s="463"/>
    </row>
    <row r="131" spans="1:26" ht="20.25" customHeight="1" x14ac:dyDescent="0.8">
      <c r="A131" s="463"/>
      <c r="B131" s="463"/>
      <c r="C131" s="463"/>
      <c r="D131" s="536"/>
      <c r="E131" s="537"/>
      <c r="F131" s="463"/>
      <c r="G131" s="537"/>
      <c r="H131" s="463"/>
      <c r="I131" s="463"/>
      <c r="J131" s="538"/>
      <c r="K131" s="463"/>
      <c r="L131" s="463"/>
      <c r="M131" s="463"/>
      <c r="N131" s="463"/>
      <c r="O131" s="463"/>
      <c r="P131" s="463"/>
      <c r="Q131" s="463"/>
      <c r="R131" s="463"/>
      <c r="S131" s="463"/>
      <c r="T131" s="463"/>
      <c r="U131" s="463"/>
      <c r="V131" s="463"/>
      <c r="W131" s="463"/>
      <c r="X131" s="463"/>
      <c r="Y131" s="463"/>
      <c r="Z131" s="463"/>
    </row>
    <row r="132" spans="1:26" ht="20.25" customHeight="1" x14ac:dyDescent="0.8">
      <c r="A132" s="463"/>
      <c r="B132" s="463"/>
      <c r="C132" s="463"/>
      <c r="D132" s="536"/>
      <c r="E132" s="537"/>
      <c r="F132" s="463"/>
      <c r="G132" s="537"/>
      <c r="H132" s="463"/>
      <c r="I132" s="463"/>
      <c r="J132" s="538"/>
      <c r="K132" s="463"/>
      <c r="L132" s="463"/>
      <c r="M132" s="463"/>
      <c r="N132" s="463"/>
      <c r="O132" s="463"/>
      <c r="P132" s="463"/>
      <c r="Q132" s="463"/>
      <c r="R132" s="463"/>
      <c r="S132" s="463"/>
      <c r="T132" s="463"/>
      <c r="U132" s="463"/>
      <c r="V132" s="463"/>
      <c r="W132" s="463"/>
      <c r="X132" s="463"/>
      <c r="Y132" s="463"/>
      <c r="Z132" s="463"/>
    </row>
    <row r="133" spans="1:26" ht="20.25" customHeight="1" x14ac:dyDescent="0.8">
      <c r="A133" s="463"/>
      <c r="B133" s="463"/>
      <c r="C133" s="463"/>
      <c r="D133" s="536"/>
      <c r="E133" s="537"/>
      <c r="F133" s="463"/>
      <c r="G133" s="537"/>
      <c r="H133" s="463"/>
      <c r="I133" s="463"/>
      <c r="J133" s="538"/>
      <c r="K133" s="463"/>
      <c r="L133" s="463"/>
      <c r="M133" s="463"/>
      <c r="N133" s="463"/>
      <c r="O133" s="463"/>
      <c r="P133" s="463"/>
      <c r="Q133" s="463"/>
      <c r="R133" s="463"/>
      <c r="S133" s="463"/>
      <c r="T133" s="463"/>
      <c r="U133" s="463"/>
      <c r="V133" s="463"/>
      <c r="W133" s="463"/>
      <c r="X133" s="463"/>
      <c r="Y133" s="463"/>
      <c r="Z133" s="463"/>
    </row>
    <row r="134" spans="1:26" ht="20.25" customHeight="1" x14ac:dyDescent="0.8">
      <c r="A134" s="463"/>
      <c r="B134" s="463"/>
      <c r="C134" s="463"/>
      <c r="D134" s="536"/>
      <c r="E134" s="537"/>
      <c r="F134" s="463"/>
      <c r="G134" s="537"/>
      <c r="H134" s="463"/>
      <c r="I134" s="463"/>
      <c r="J134" s="538"/>
      <c r="K134" s="463"/>
      <c r="L134" s="463"/>
      <c r="M134" s="463"/>
      <c r="N134" s="463"/>
      <c r="O134" s="463"/>
      <c r="P134" s="463"/>
      <c r="Q134" s="463"/>
      <c r="R134" s="463"/>
      <c r="S134" s="463"/>
      <c r="T134" s="463"/>
      <c r="U134" s="463"/>
      <c r="V134" s="463"/>
      <c r="W134" s="463"/>
      <c r="X134" s="463"/>
      <c r="Y134" s="463"/>
      <c r="Z134" s="463"/>
    </row>
    <row r="135" spans="1:26" ht="20.25" customHeight="1" x14ac:dyDescent="0.8">
      <c r="A135" s="463"/>
      <c r="B135" s="463"/>
      <c r="C135" s="463"/>
      <c r="D135" s="536"/>
      <c r="E135" s="537"/>
      <c r="F135" s="463"/>
      <c r="G135" s="537"/>
      <c r="H135" s="463"/>
      <c r="I135" s="463"/>
      <c r="J135" s="538"/>
      <c r="K135" s="463"/>
      <c r="L135" s="463"/>
      <c r="M135" s="463"/>
      <c r="N135" s="463"/>
      <c r="O135" s="463"/>
      <c r="P135" s="463"/>
      <c r="Q135" s="463"/>
      <c r="R135" s="463"/>
      <c r="S135" s="463"/>
      <c r="T135" s="463"/>
      <c r="U135" s="463"/>
      <c r="V135" s="463"/>
      <c r="W135" s="463"/>
      <c r="X135" s="463"/>
      <c r="Y135" s="463"/>
      <c r="Z135" s="463"/>
    </row>
    <row r="136" spans="1:26" ht="20.25" customHeight="1" x14ac:dyDescent="0.8">
      <c r="A136" s="463"/>
      <c r="B136" s="463"/>
      <c r="C136" s="463"/>
      <c r="D136" s="536"/>
      <c r="E136" s="537"/>
      <c r="F136" s="463"/>
      <c r="G136" s="537"/>
      <c r="H136" s="463"/>
      <c r="I136" s="463"/>
      <c r="J136" s="538"/>
      <c r="K136" s="463"/>
      <c r="L136" s="463"/>
      <c r="M136" s="463"/>
      <c r="N136" s="463"/>
      <c r="O136" s="463"/>
      <c r="P136" s="463"/>
      <c r="Q136" s="463"/>
      <c r="R136" s="463"/>
      <c r="S136" s="463"/>
      <c r="T136" s="463"/>
      <c r="U136" s="463"/>
      <c r="V136" s="463"/>
      <c r="W136" s="463"/>
      <c r="X136" s="463"/>
      <c r="Y136" s="463"/>
      <c r="Z136" s="463"/>
    </row>
    <row r="137" spans="1:26" ht="20.25" customHeight="1" x14ac:dyDescent="0.8">
      <c r="A137" s="463"/>
      <c r="B137" s="463"/>
      <c r="C137" s="463"/>
      <c r="D137" s="536"/>
      <c r="E137" s="537"/>
      <c r="F137" s="463"/>
      <c r="G137" s="537"/>
      <c r="H137" s="463"/>
      <c r="I137" s="463"/>
      <c r="J137" s="538"/>
      <c r="K137" s="463"/>
      <c r="L137" s="463"/>
      <c r="M137" s="463"/>
      <c r="N137" s="463"/>
      <c r="O137" s="463"/>
      <c r="P137" s="463"/>
      <c r="Q137" s="463"/>
      <c r="R137" s="463"/>
      <c r="S137" s="463"/>
      <c r="T137" s="463"/>
      <c r="U137" s="463"/>
      <c r="V137" s="463"/>
      <c r="W137" s="463"/>
      <c r="X137" s="463"/>
      <c r="Y137" s="463"/>
      <c r="Z137" s="463"/>
    </row>
    <row r="138" spans="1:26" ht="20.25" customHeight="1" x14ac:dyDescent="0.8">
      <c r="A138" s="463"/>
      <c r="B138" s="463"/>
      <c r="C138" s="463"/>
      <c r="D138" s="536"/>
      <c r="E138" s="537"/>
      <c r="F138" s="463"/>
      <c r="G138" s="537"/>
      <c r="H138" s="463"/>
      <c r="I138" s="463"/>
      <c r="J138" s="538"/>
      <c r="K138" s="463"/>
      <c r="L138" s="463"/>
      <c r="M138" s="463"/>
      <c r="N138" s="463"/>
      <c r="O138" s="463"/>
      <c r="P138" s="463"/>
      <c r="Q138" s="463"/>
      <c r="R138" s="463"/>
      <c r="S138" s="463"/>
      <c r="T138" s="463"/>
      <c r="U138" s="463"/>
      <c r="V138" s="463"/>
      <c r="W138" s="463"/>
      <c r="X138" s="463"/>
      <c r="Y138" s="463"/>
      <c r="Z138" s="463"/>
    </row>
    <row r="139" spans="1:26" ht="20.25" customHeight="1" x14ac:dyDescent="0.8">
      <c r="A139" s="463"/>
      <c r="B139" s="463"/>
      <c r="C139" s="463"/>
      <c r="D139" s="536"/>
      <c r="E139" s="537"/>
      <c r="F139" s="463"/>
      <c r="G139" s="537"/>
      <c r="H139" s="463"/>
      <c r="I139" s="463"/>
      <c r="J139" s="538"/>
      <c r="K139" s="463"/>
      <c r="L139" s="463"/>
      <c r="M139" s="463"/>
      <c r="N139" s="463"/>
      <c r="O139" s="463"/>
      <c r="P139" s="463"/>
      <c r="Q139" s="463"/>
      <c r="R139" s="463"/>
      <c r="S139" s="463"/>
      <c r="T139" s="463"/>
      <c r="U139" s="463"/>
      <c r="V139" s="463"/>
      <c r="W139" s="463"/>
      <c r="X139" s="463"/>
      <c r="Y139" s="463"/>
      <c r="Z139" s="463"/>
    </row>
    <row r="140" spans="1:26" ht="20.25" customHeight="1" x14ac:dyDescent="0.8">
      <c r="A140" s="463"/>
      <c r="B140" s="463"/>
      <c r="C140" s="463"/>
      <c r="D140" s="536"/>
      <c r="E140" s="537"/>
      <c r="F140" s="463"/>
      <c r="G140" s="537"/>
      <c r="H140" s="463"/>
      <c r="I140" s="463"/>
      <c r="J140" s="538"/>
      <c r="K140" s="463"/>
      <c r="L140" s="463"/>
      <c r="M140" s="463"/>
      <c r="N140" s="463"/>
      <c r="O140" s="463"/>
      <c r="P140" s="463"/>
      <c r="Q140" s="463"/>
      <c r="R140" s="463"/>
      <c r="S140" s="463"/>
      <c r="T140" s="463"/>
      <c r="U140" s="463"/>
      <c r="V140" s="463"/>
      <c r="W140" s="463"/>
      <c r="X140" s="463"/>
      <c r="Y140" s="463"/>
      <c r="Z140" s="463"/>
    </row>
    <row r="141" spans="1:26" ht="20.25" customHeight="1" x14ac:dyDescent="0.8">
      <c r="A141" s="463"/>
      <c r="B141" s="463"/>
      <c r="C141" s="463"/>
      <c r="D141" s="536"/>
      <c r="E141" s="537"/>
      <c r="F141" s="463"/>
      <c r="G141" s="537"/>
      <c r="H141" s="463"/>
      <c r="I141" s="463"/>
      <c r="J141" s="538"/>
      <c r="K141" s="463"/>
      <c r="L141" s="463"/>
      <c r="M141" s="463"/>
      <c r="N141" s="463"/>
      <c r="O141" s="463"/>
      <c r="P141" s="463"/>
      <c r="Q141" s="463"/>
      <c r="R141" s="463"/>
      <c r="S141" s="463"/>
      <c r="T141" s="463"/>
      <c r="U141" s="463"/>
      <c r="V141" s="463"/>
      <c r="W141" s="463"/>
      <c r="X141" s="463"/>
      <c r="Y141" s="463"/>
      <c r="Z141" s="463"/>
    </row>
    <row r="142" spans="1:26" ht="20.25" customHeight="1" x14ac:dyDescent="0.8">
      <c r="A142" s="463"/>
      <c r="B142" s="463"/>
      <c r="C142" s="463"/>
      <c r="D142" s="536"/>
      <c r="E142" s="537"/>
      <c r="F142" s="463"/>
      <c r="G142" s="537"/>
      <c r="H142" s="463"/>
      <c r="I142" s="463"/>
      <c r="J142" s="538"/>
      <c r="K142" s="463"/>
      <c r="L142" s="463"/>
      <c r="M142" s="463"/>
      <c r="N142" s="463"/>
      <c r="O142" s="463"/>
      <c r="P142" s="463"/>
      <c r="Q142" s="463"/>
      <c r="R142" s="463"/>
      <c r="S142" s="463"/>
      <c r="T142" s="463"/>
      <c r="U142" s="463"/>
      <c r="V142" s="463"/>
      <c r="W142" s="463"/>
      <c r="X142" s="463"/>
      <c r="Y142" s="463"/>
      <c r="Z142" s="463"/>
    </row>
    <row r="143" spans="1:26" ht="20.25" customHeight="1" x14ac:dyDescent="0.8">
      <c r="A143" s="463"/>
      <c r="B143" s="463"/>
      <c r="C143" s="463"/>
      <c r="D143" s="536"/>
      <c r="E143" s="537"/>
      <c r="F143" s="463"/>
      <c r="G143" s="537"/>
      <c r="H143" s="463"/>
      <c r="I143" s="463"/>
      <c r="J143" s="538"/>
      <c r="K143" s="463"/>
      <c r="L143" s="463"/>
      <c r="M143" s="463"/>
      <c r="N143" s="463"/>
      <c r="O143" s="463"/>
      <c r="P143" s="463"/>
      <c r="Q143" s="463"/>
      <c r="R143" s="463"/>
      <c r="S143" s="463"/>
      <c r="T143" s="463"/>
      <c r="U143" s="463"/>
      <c r="V143" s="463"/>
      <c r="W143" s="463"/>
      <c r="X143" s="463"/>
      <c r="Y143" s="463"/>
      <c r="Z143" s="463"/>
    </row>
    <row r="144" spans="1:26" ht="20.25" customHeight="1" x14ac:dyDescent="0.8">
      <c r="A144" s="463"/>
      <c r="B144" s="463"/>
      <c r="C144" s="463"/>
      <c r="D144" s="536"/>
      <c r="E144" s="537"/>
      <c r="F144" s="463"/>
      <c r="G144" s="537"/>
      <c r="H144" s="463"/>
      <c r="I144" s="463"/>
      <c r="J144" s="538"/>
      <c r="K144" s="463"/>
      <c r="L144" s="463"/>
      <c r="M144" s="463"/>
      <c r="N144" s="463"/>
      <c r="O144" s="463"/>
      <c r="P144" s="463"/>
      <c r="Q144" s="463"/>
      <c r="R144" s="463"/>
      <c r="S144" s="463"/>
      <c r="T144" s="463"/>
      <c r="U144" s="463"/>
      <c r="V144" s="463"/>
      <c r="W144" s="463"/>
      <c r="X144" s="463"/>
      <c r="Y144" s="463"/>
      <c r="Z144" s="463"/>
    </row>
    <row r="145" spans="1:26" ht="20.25" customHeight="1" x14ac:dyDescent="0.8">
      <c r="A145" s="463"/>
      <c r="B145" s="463"/>
      <c r="C145" s="463"/>
      <c r="D145" s="536"/>
      <c r="E145" s="537"/>
      <c r="F145" s="463"/>
      <c r="G145" s="537"/>
      <c r="H145" s="463"/>
      <c r="I145" s="463"/>
      <c r="J145" s="538"/>
      <c r="K145" s="463"/>
      <c r="L145" s="463"/>
      <c r="M145" s="463"/>
      <c r="N145" s="463"/>
      <c r="O145" s="463"/>
      <c r="P145" s="463"/>
      <c r="Q145" s="463"/>
      <c r="R145" s="463"/>
      <c r="S145" s="463"/>
      <c r="T145" s="463"/>
      <c r="U145" s="463"/>
      <c r="V145" s="463"/>
      <c r="W145" s="463"/>
      <c r="X145" s="463"/>
      <c r="Y145" s="463"/>
      <c r="Z145" s="463"/>
    </row>
    <row r="146" spans="1:26" ht="20.25" customHeight="1" x14ac:dyDescent="0.8">
      <c r="A146" s="463"/>
      <c r="B146" s="463"/>
      <c r="C146" s="463"/>
      <c r="D146" s="536"/>
      <c r="E146" s="537"/>
      <c r="F146" s="463"/>
      <c r="G146" s="537"/>
      <c r="H146" s="463"/>
      <c r="I146" s="463"/>
      <c r="J146" s="538"/>
      <c r="K146" s="463"/>
      <c r="L146" s="463"/>
      <c r="M146" s="463"/>
      <c r="N146" s="463"/>
      <c r="O146" s="463"/>
      <c r="P146" s="463"/>
      <c r="Q146" s="463"/>
      <c r="R146" s="463"/>
      <c r="S146" s="463"/>
      <c r="T146" s="463"/>
      <c r="U146" s="463"/>
      <c r="V146" s="463"/>
      <c r="W146" s="463"/>
      <c r="X146" s="463"/>
      <c r="Y146" s="463"/>
      <c r="Z146" s="463"/>
    </row>
    <row r="147" spans="1:26" ht="20.25" customHeight="1" x14ac:dyDescent="0.8">
      <c r="A147" s="463"/>
      <c r="B147" s="463"/>
      <c r="C147" s="463"/>
      <c r="D147" s="536"/>
      <c r="E147" s="537"/>
      <c r="F147" s="463"/>
      <c r="G147" s="537"/>
      <c r="H147" s="463"/>
      <c r="I147" s="463"/>
      <c r="J147" s="538"/>
      <c r="K147" s="463"/>
      <c r="L147" s="463"/>
      <c r="M147" s="463"/>
      <c r="N147" s="463"/>
      <c r="O147" s="463"/>
      <c r="P147" s="463"/>
      <c r="Q147" s="463"/>
      <c r="R147" s="463"/>
      <c r="S147" s="463"/>
      <c r="T147" s="463"/>
      <c r="U147" s="463"/>
      <c r="V147" s="463"/>
      <c r="W147" s="463"/>
      <c r="X147" s="463"/>
      <c r="Y147" s="463"/>
      <c r="Z147" s="463"/>
    </row>
    <row r="148" spans="1:26" ht="20.25" customHeight="1" x14ac:dyDescent="0.8">
      <c r="A148" s="463"/>
      <c r="B148" s="463"/>
      <c r="C148" s="463"/>
      <c r="D148" s="536"/>
      <c r="E148" s="537"/>
      <c r="F148" s="463"/>
      <c r="G148" s="537"/>
      <c r="H148" s="463"/>
      <c r="I148" s="463"/>
      <c r="J148" s="538"/>
      <c r="K148" s="463"/>
      <c r="L148" s="463"/>
      <c r="M148" s="463"/>
      <c r="N148" s="463"/>
      <c r="O148" s="463"/>
      <c r="P148" s="463"/>
      <c r="Q148" s="463"/>
      <c r="R148" s="463"/>
      <c r="S148" s="463"/>
      <c r="T148" s="463"/>
      <c r="U148" s="463"/>
      <c r="V148" s="463"/>
      <c r="W148" s="463"/>
      <c r="X148" s="463"/>
      <c r="Y148" s="463"/>
      <c r="Z148" s="463"/>
    </row>
    <row r="149" spans="1:26" ht="20.25" customHeight="1" x14ac:dyDescent="0.8">
      <c r="A149" s="463"/>
      <c r="B149" s="463"/>
      <c r="C149" s="463"/>
      <c r="D149" s="536"/>
      <c r="E149" s="537"/>
      <c r="F149" s="463"/>
      <c r="G149" s="537"/>
      <c r="H149" s="463"/>
      <c r="I149" s="463"/>
      <c r="J149" s="538"/>
      <c r="K149" s="463"/>
      <c r="L149" s="463"/>
      <c r="M149" s="463"/>
      <c r="N149" s="463"/>
      <c r="O149" s="463"/>
      <c r="P149" s="463"/>
      <c r="Q149" s="463"/>
      <c r="R149" s="463"/>
      <c r="S149" s="463"/>
      <c r="T149" s="463"/>
      <c r="U149" s="463"/>
      <c r="V149" s="463"/>
      <c r="W149" s="463"/>
      <c r="X149" s="463"/>
      <c r="Y149" s="463"/>
      <c r="Z149" s="463"/>
    </row>
    <row r="150" spans="1:26" ht="20.25" customHeight="1" x14ac:dyDescent="0.8">
      <c r="A150" s="463"/>
      <c r="B150" s="463"/>
      <c r="C150" s="463"/>
      <c r="D150" s="536"/>
      <c r="E150" s="537"/>
      <c r="F150" s="463"/>
      <c r="G150" s="537"/>
      <c r="H150" s="463"/>
      <c r="I150" s="463"/>
      <c r="J150" s="538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3"/>
      <c r="Z150" s="463"/>
    </row>
    <row r="151" spans="1:26" ht="20.25" customHeight="1" x14ac:dyDescent="0.8">
      <c r="A151" s="463"/>
      <c r="B151" s="463"/>
      <c r="C151" s="463"/>
      <c r="D151" s="536"/>
      <c r="E151" s="537"/>
      <c r="F151" s="463"/>
      <c r="G151" s="537"/>
      <c r="H151" s="463"/>
      <c r="I151" s="463"/>
      <c r="J151" s="538"/>
      <c r="K151" s="463"/>
      <c r="L151" s="463"/>
      <c r="M151" s="463"/>
      <c r="N151" s="463"/>
      <c r="O151" s="463"/>
      <c r="P151" s="463"/>
      <c r="Q151" s="463"/>
      <c r="R151" s="463"/>
      <c r="S151" s="463"/>
      <c r="T151" s="463"/>
      <c r="U151" s="463"/>
      <c r="V151" s="463"/>
      <c r="W151" s="463"/>
      <c r="X151" s="463"/>
      <c r="Y151" s="463"/>
      <c r="Z151" s="463"/>
    </row>
    <row r="152" spans="1:26" ht="20.25" customHeight="1" x14ac:dyDescent="0.8">
      <c r="A152" s="463"/>
      <c r="B152" s="463"/>
      <c r="C152" s="463"/>
      <c r="D152" s="536"/>
      <c r="E152" s="537"/>
      <c r="F152" s="463"/>
      <c r="G152" s="537"/>
      <c r="H152" s="463"/>
      <c r="I152" s="463"/>
      <c r="J152" s="538"/>
      <c r="K152" s="463"/>
      <c r="L152" s="463"/>
      <c r="M152" s="463"/>
      <c r="N152" s="463"/>
      <c r="O152" s="463"/>
      <c r="P152" s="463"/>
      <c r="Q152" s="463"/>
      <c r="R152" s="463"/>
      <c r="S152" s="463"/>
      <c r="T152" s="463"/>
      <c r="U152" s="463"/>
      <c r="V152" s="463"/>
      <c r="W152" s="463"/>
      <c r="X152" s="463"/>
      <c r="Y152" s="463"/>
      <c r="Z152" s="463"/>
    </row>
    <row r="153" spans="1:26" ht="20.25" customHeight="1" x14ac:dyDescent="0.8">
      <c r="A153" s="463"/>
      <c r="B153" s="463"/>
      <c r="C153" s="463"/>
      <c r="D153" s="536"/>
      <c r="E153" s="537"/>
      <c r="F153" s="463"/>
      <c r="G153" s="537"/>
      <c r="H153" s="463"/>
      <c r="I153" s="463"/>
      <c r="J153" s="538"/>
      <c r="K153" s="463"/>
      <c r="L153" s="463"/>
      <c r="M153" s="463"/>
      <c r="N153" s="463"/>
      <c r="O153" s="463"/>
      <c r="P153" s="463"/>
      <c r="Q153" s="463"/>
      <c r="R153" s="463"/>
      <c r="S153" s="463"/>
      <c r="T153" s="463"/>
      <c r="U153" s="463"/>
      <c r="V153" s="463"/>
      <c r="W153" s="463"/>
      <c r="X153" s="463"/>
      <c r="Y153" s="463"/>
      <c r="Z153" s="463"/>
    </row>
    <row r="154" spans="1:26" ht="20.25" customHeight="1" x14ac:dyDescent="0.8">
      <c r="A154" s="463"/>
      <c r="B154" s="463"/>
      <c r="C154" s="463"/>
      <c r="D154" s="536"/>
      <c r="E154" s="537"/>
      <c r="F154" s="463"/>
      <c r="G154" s="537"/>
      <c r="H154" s="463"/>
      <c r="I154" s="463"/>
      <c r="J154" s="538"/>
      <c r="K154" s="463"/>
      <c r="L154" s="463"/>
      <c r="M154" s="463"/>
      <c r="N154" s="463"/>
      <c r="O154" s="463"/>
      <c r="P154" s="463"/>
      <c r="Q154" s="463"/>
      <c r="R154" s="463"/>
      <c r="S154" s="463"/>
      <c r="T154" s="463"/>
      <c r="U154" s="463"/>
      <c r="V154" s="463"/>
      <c r="W154" s="463"/>
      <c r="X154" s="463"/>
      <c r="Y154" s="463"/>
      <c r="Z154" s="463"/>
    </row>
    <row r="155" spans="1:26" ht="20.25" customHeight="1" x14ac:dyDescent="0.8">
      <c r="A155" s="463"/>
      <c r="B155" s="463"/>
      <c r="C155" s="463"/>
      <c r="D155" s="536"/>
      <c r="E155" s="537"/>
      <c r="F155" s="463"/>
      <c r="G155" s="537"/>
      <c r="H155" s="463"/>
      <c r="I155" s="463"/>
      <c r="J155" s="538"/>
      <c r="K155" s="463"/>
      <c r="L155" s="463"/>
      <c r="M155" s="463"/>
      <c r="N155" s="463"/>
      <c r="O155" s="463"/>
      <c r="P155" s="463"/>
      <c r="Q155" s="463"/>
      <c r="R155" s="463"/>
      <c r="S155" s="463"/>
      <c r="T155" s="463"/>
      <c r="U155" s="463"/>
      <c r="V155" s="463"/>
      <c r="W155" s="463"/>
      <c r="X155" s="463"/>
      <c r="Y155" s="463"/>
      <c r="Z155" s="463"/>
    </row>
    <row r="156" spans="1:26" ht="20.25" customHeight="1" x14ac:dyDescent="0.8">
      <c r="A156" s="463"/>
      <c r="B156" s="463"/>
      <c r="C156" s="463"/>
      <c r="D156" s="536"/>
      <c r="E156" s="537"/>
      <c r="F156" s="463"/>
      <c r="G156" s="537"/>
      <c r="H156" s="463"/>
      <c r="I156" s="463"/>
      <c r="J156" s="538"/>
      <c r="K156" s="463"/>
      <c r="L156" s="463"/>
      <c r="M156" s="463"/>
      <c r="N156" s="463"/>
      <c r="O156" s="463"/>
      <c r="P156" s="463"/>
      <c r="Q156" s="463"/>
      <c r="R156" s="463"/>
      <c r="S156" s="463"/>
      <c r="T156" s="463"/>
      <c r="U156" s="463"/>
      <c r="V156" s="463"/>
      <c r="W156" s="463"/>
      <c r="X156" s="463"/>
      <c r="Y156" s="463"/>
      <c r="Z156" s="463"/>
    </row>
    <row r="157" spans="1:26" ht="20.25" customHeight="1" x14ac:dyDescent="0.8">
      <c r="A157" s="463"/>
      <c r="B157" s="463"/>
      <c r="C157" s="463"/>
      <c r="D157" s="536"/>
      <c r="E157" s="537"/>
      <c r="F157" s="463"/>
      <c r="G157" s="537"/>
      <c r="H157" s="463"/>
      <c r="I157" s="463"/>
      <c r="J157" s="538"/>
      <c r="K157" s="463"/>
      <c r="L157" s="463"/>
      <c r="M157" s="463"/>
      <c r="N157" s="463"/>
      <c r="O157" s="463"/>
      <c r="P157" s="463"/>
      <c r="Q157" s="463"/>
      <c r="R157" s="463"/>
      <c r="S157" s="463"/>
      <c r="T157" s="463"/>
      <c r="U157" s="463"/>
      <c r="V157" s="463"/>
      <c r="W157" s="463"/>
      <c r="X157" s="463"/>
      <c r="Y157" s="463"/>
      <c r="Z157" s="463"/>
    </row>
    <row r="158" spans="1:26" ht="20.25" customHeight="1" x14ac:dyDescent="0.8">
      <c r="A158" s="463"/>
      <c r="B158" s="463"/>
      <c r="C158" s="463"/>
      <c r="D158" s="536"/>
      <c r="E158" s="537"/>
      <c r="F158" s="463"/>
      <c r="G158" s="537"/>
      <c r="H158" s="463"/>
      <c r="I158" s="463"/>
      <c r="J158" s="538"/>
      <c r="K158" s="463"/>
      <c r="L158" s="463"/>
      <c r="M158" s="463"/>
      <c r="N158" s="463"/>
      <c r="O158" s="463"/>
      <c r="P158" s="463"/>
      <c r="Q158" s="463"/>
      <c r="R158" s="463"/>
      <c r="S158" s="463"/>
      <c r="T158" s="463"/>
      <c r="U158" s="463"/>
      <c r="V158" s="463"/>
      <c r="W158" s="463"/>
      <c r="X158" s="463"/>
      <c r="Y158" s="463"/>
      <c r="Z158" s="463"/>
    </row>
    <row r="159" spans="1:26" ht="20.25" customHeight="1" x14ac:dyDescent="0.8">
      <c r="A159" s="463"/>
      <c r="B159" s="463"/>
      <c r="C159" s="463"/>
      <c r="D159" s="536"/>
      <c r="E159" s="537"/>
      <c r="F159" s="463"/>
      <c r="G159" s="537"/>
      <c r="H159" s="463"/>
      <c r="I159" s="463"/>
      <c r="J159" s="538"/>
      <c r="K159" s="463"/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3"/>
      <c r="Y159" s="463"/>
      <c r="Z159" s="463"/>
    </row>
    <row r="160" spans="1:26" ht="20.25" customHeight="1" x14ac:dyDescent="0.8">
      <c r="A160" s="463"/>
      <c r="B160" s="463"/>
      <c r="C160" s="463"/>
      <c r="D160" s="536"/>
      <c r="E160" s="537"/>
      <c r="F160" s="463"/>
      <c r="G160" s="537"/>
      <c r="H160" s="463"/>
      <c r="I160" s="463"/>
      <c r="J160" s="538"/>
      <c r="K160" s="463"/>
      <c r="L160" s="463"/>
      <c r="M160" s="463"/>
      <c r="N160" s="463"/>
      <c r="O160" s="463"/>
      <c r="P160" s="463"/>
      <c r="Q160" s="463"/>
      <c r="R160" s="463"/>
      <c r="S160" s="463"/>
      <c r="T160" s="463"/>
      <c r="U160" s="463"/>
      <c r="V160" s="463"/>
      <c r="W160" s="463"/>
      <c r="X160" s="463"/>
      <c r="Y160" s="463"/>
      <c r="Z160" s="463"/>
    </row>
    <row r="161" spans="1:26" ht="20.25" customHeight="1" x14ac:dyDescent="0.8">
      <c r="A161" s="463"/>
      <c r="B161" s="463"/>
      <c r="C161" s="463"/>
      <c r="D161" s="536"/>
      <c r="E161" s="537"/>
      <c r="F161" s="463"/>
      <c r="G161" s="537"/>
      <c r="H161" s="463"/>
      <c r="I161" s="463"/>
      <c r="J161" s="538"/>
      <c r="K161" s="463"/>
      <c r="L161" s="463"/>
      <c r="M161" s="463"/>
      <c r="N161" s="463"/>
      <c r="O161" s="463"/>
      <c r="P161" s="463"/>
      <c r="Q161" s="463"/>
      <c r="R161" s="463"/>
      <c r="S161" s="463"/>
      <c r="T161" s="463"/>
      <c r="U161" s="463"/>
      <c r="V161" s="463"/>
      <c r="W161" s="463"/>
      <c r="X161" s="463"/>
      <c r="Y161" s="463"/>
      <c r="Z161" s="463"/>
    </row>
    <row r="162" spans="1:26" ht="20.25" customHeight="1" x14ac:dyDescent="0.8">
      <c r="A162" s="463"/>
      <c r="B162" s="463"/>
      <c r="C162" s="463"/>
      <c r="D162" s="536"/>
      <c r="E162" s="537"/>
      <c r="F162" s="463"/>
      <c r="G162" s="537"/>
      <c r="H162" s="463"/>
      <c r="I162" s="463"/>
      <c r="J162" s="538"/>
      <c r="K162" s="463"/>
      <c r="L162" s="463"/>
      <c r="M162" s="463"/>
      <c r="N162" s="463"/>
      <c r="O162" s="463"/>
      <c r="P162" s="463"/>
      <c r="Q162" s="463"/>
      <c r="R162" s="463"/>
      <c r="S162" s="463"/>
      <c r="T162" s="463"/>
      <c r="U162" s="463"/>
      <c r="V162" s="463"/>
      <c r="W162" s="463"/>
      <c r="X162" s="463"/>
      <c r="Y162" s="463"/>
      <c r="Z162" s="463"/>
    </row>
    <row r="163" spans="1:26" ht="20.25" customHeight="1" x14ac:dyDescent="0.8">
      <c r="A163" s="463"/>
      <c r="B163" s="463"/>
      <c r="C163" s="463"/>
      <c r="D163" s="536"/>
      <c r="E163" s="537"/>
      <c r="F163" s="463"/>
      <c r="G163" s="537"/>
      <c r="H163" s="463"/>
      <c r="I163" s="463"/>
      <c r="J163" s="538"/>
      <c r="K163" s="463"/>
      <c r="L163" s="463"/>
      <c r="M163" s="463"/>
      <c r="N163" s="463"/>
      <c r="O163" s="463"/>
      <c r="P163" s="463"/>
      <c r="Q163" s="463"/>
      <c r="R163" s="463"/>
      <c r="S163" s="463"/>
      <c r="T163" s="463"/>
      <c r="U163" s="463"/>
      <c r="V163" s="463"/>
      <c r="W163" s="463"/>
      <c r="X163" s="463"/>
      <c r="Y163" s="463"/>
      <c r="Z163" s="463"/>
    </row>
    <row r="164" spans="1:26" ht="20.25" customHeight="1" x14ac:dyDescent="0.8">
      <c r="A164" s="463"/>
      <c r="B164" s="463"/>
      <c r="C164" s="463"/>
      <c r="D164" s="536"/>
      <c r="E164" s="537"/>
      <c r="F164" s="463"/>
      <c r="G164" s="537"/>
      <c r="H164" s="463"/>
      <c r="I164" s="463"/>
      <c r="J164" s="538"/>
      <c r="K164" s="463"/>
      <c r="L164" s="463"/>
      <c r="M164" s="463"/>
      <c r="N164" s="463"/>
      <c r="O164" s="463"/>
      <c r="P164" s="463"/>
      <c r="Q164" s="463"/>
      <c r="R164" s="463"/>
      <c r="S164" s="463"/>
      <c r="T164" s="463"/>
      <c r="U164" s="463"/>
      <c r="V164" s="463"/>
      <c r="W164" s="463"/>
      <c r="X164" s="463"/>
      <c r="Y164" s="463"/>
      <c r="Z164" s="463"/>
    </row>
    <row r="165" spans="1:26" ht="20.25" customHeight="1" x14ac:dyDescent="0.8">
      <c r="A165" s="463"/>
      <c r="B165" s="463"/>
      <c r="C165" s="463"/>
      <c r="D165" s="536"/>
      <c r="E165" s="537"/>
      <c r="F165" s="463"/>
      <c r="G165" s="537"/>
      <c r="H165" s="463"/>
      <c r="I165" s="463"/>
      <c r="J165" s="538"/>
      <c r="K165" s="463"/>
      <c r="L165" s="463"/>
      <c r="M165" s="463"/>
      <c r="N165" s="463"/>
      <c r="O165" s="463"/>
      <c r="P165" s="463"/>
      <c r="Q165" s="463"/>
      <c r="R165" s="463"/>
      <c r="S165" s="463"/>
      <c r="T165" s="463"/>
      <c r="U165" s="463"/>
      <c r="V165" s="463"/>
      <c r="W165" s="463"/>
      <c r="X165" s="463"/>
      <c r="Y165" s="463"/>
      <c r="Z165" s="463"/>
    </row>
    <row r="166" spans="1:26" ht="20.25" customHeight="1" x14ac:dyDescent="0.8">
      <c r="A166" s="463"/>
      <c r="B166" s="463"/>
      <c r="C166" s="463"/>
      <c r="D166" s="536"/>
      <c r="E166" s="537"/>
      <c r="F166" s="463"/>
      <c r="G166" s="537"/>
      <c r="H166" s="463"/>
      <c r="I166" s="463"/>
      <c r="J166" s="538"/>
      <c r="K166" s="463"/>
      <c r="L166" s="463"/>
      <c r="M166" s="463"/>
      <c r="N166" s="463"/>
      <c r="O166" s="463"/>
      <c r="P166" s="463"/>
      <c r="Q166" s="463"/>
      <c r="R166" s="463"/>
      <c r="S166" s="463"/>
      <c r="T166" s="463"/>
      <c r="U166" s="463"/>
      <c r="V166" s="463"/>
      <c r="W166" s="463"/>
      <c r="X166" s="463"/>
      <c r="Y166" s="463"/>
      <c r="Z166" s="463"/>
    </row>
    <row r="167" spans="1:26" ht="20.25" customHeight="1" x14ac:dyDescent="0.8">
      <c r="A167" s="463"/>
      <c r="B167" s="463"/>
      <c r="C167" s="463"/>
      <c r="D167" s="536"/>
      <c r="E167" s="537"/>
      <c r="F167" s="463"/>
      <c r="G167" s="537"/>
      <c r="H167" s="463"/>
      <c r="I167" s="463"/>
      <c r="J167" s="538"/>
      <c r="K167" s="463"/>
      <c r="L167" s="463"/>
      <c r="M167" s="463"/>
      <c r="N167" s="463"/>
      <c r="O167" s="463"/>
      <c r="P167" s="463"/>
      <c r="Q167" s="463"/>
      <c r="R167" s="463"/>
      <c r="S167" s="463"/>
      <c r="T167" s="463"/>
      <c r="U167" s="463"/>
      <c r="V167" s="463"/>
      <c r="W167" s="463"/>
      <c r="X167" s="463"/>
      <c r="Y167" s="463"/>
      <c r="Z167" s="463"/>
    </row>
    <row r="168" spans="1:26" ht="20.25" customHeight="1" x14ac:dyDescent="0.8">
      <c r="A168" s="463"/>
      <c r="B168" s="463"/>
      <c r="C168" s="463"/>
      <c r="D168" s="536"/>
      <c r="E168" s="537"/>
      <c r="F168" s="463"/>
      <c r="G168" s="537"/>
      <c r="H168" s="463"/>
      <c r="I168" s="463"/>
      <c r="J168" s="538"/>
      <c r="K168" s="463"/>
      <c r="L168" s="463"/>
      <c r="M168" s="463"/>
      <c r="N168" s="463"/>
      <c r="O168" s="463"/>
      <c r="P168" s="463"/>
      <c r="Q168" s="463"/>
      <c r="R168" s="463"/>
      <c r="S168" s="463"/>
      <c r="T168" s="463"/>
      <c r="U168" s="463"/>
      <c r="V168" s="463"/>
      <c r="W168" s="463"/>
      <c r="X168" s="463"/>
      <c r="Y168" s="463"/>
      <c r="Z168" s="463"/>
    </row>
    <row r="169" spans="1:26" ht="20.25" customHeight="1" x14ac:dyDescent="0.8">
      <c r="A169" s="463"/>
      <c r="B169" s="463"/>
      <c r="C169" s="463"/>
      <c r="D169" s="536"/>
      <c r="E169" s="537"/>
      <c r="F169" s="463"/>
      <c r="G169" s="537"/>
      <c r="H169" s="463"/>
      <c r="I169" s="463"/>
      <c r="J169" s="538"/>
      <c r="K169" s="463"/>
      <c r="L169" s="463"/>
      <c r="M169" s="463"/>
      <c r="N169" s="463"/>
      <c r="O169" s="463"/>
      <c r="P169" s="463"/>
      <c r="Q169" s="463"/>
      <c r="R169" s="463"/>
      <c r="S169" s="463"/>
      <c r="T169" s="463"/>
      <c r="U169" s="463"/>
      <c r="V169" s="463"/>
      <c r="W169" s="463"/>
      <c r="X169" s="463"/>
      <c r="Y169" s="463"/>
      <c r="Z169" s="463"/>
    </row>
    <row r="170" spans="1:26" ht="20.25" customHeight="1" x14ac:dyDescent="0.8">
      <c r="A170" s="463"/>
      <c r="B170" s="463"/>
      <c r="C170" s="463"/>
      <c r="D170" s="536"/>
      <c r="E170" s="537"/>
      <c r="F170" s="463"/>
      <c r="G170" s="537"/>
      <c r="H170" s="463"/>
      <c r="I170" s="463"/>
      <c r="J170" s="538"/>
      <c r="K170" s="463"/>
      <c r="L170" s="463"/>
      <c r="M170" s="463"/>
      <c r="N170" s="463"/>
      <c r="O170" s="463"/>
      <c r="P170" s="463"/>
      <c r="Q170" s="463"/>
      <c r="R170" s="463"/>
      <c r="S170" s="463"/>
      <c r="T170" s="463"/>
      <c r="U170" s="463"/>
      <c r="V170" s="463"/>
      <c r="W170" s="463"/>
      <c r="X170" s="463"/>
      <c r="Y170" s="463"/>
      <c r="Z170" s="463"/>
    </row>
    <row r="171" spans="1:26" ht="20.25" customHeight="1" x14ac:dyDescent="0.8">
      <c r="A171" s="463"/>
      <c r="B171" s="463"/>
      <c r="C171" s="463"/>
      <c r="D171" s="536"/>
      <c r="E171" s="537"/>
      <c r="F171" s="463"/>
      <c r="G171" s="537"/>
      <c r="H171" s="463"/>
      <c r="I171" s="463"/>
      <c r="J171" s="538"/>
      <c r="K171" s="463"/>
      <c r="L171" s="463"/>
      <c r="M171" s="463"/>
      <c r="N171" s="463"/>
      <c r="O171" s="463"/>
      <c r="P171" s="463"/>
      <c r="Q171" s="463"/>
      <c r="R171" s="463"/>
      <c r="S171" s="463"/>
      <c r="T171" s="463"/>
      <c r="U171" s="463"/>
      <c r="V171" s="463"/>
      <c r="W171" s="463"/>
      <c r="X171" s="463"/>
      <c r="Y171" s="463"/>
      <c r="Z171" s="463"/>
    </row>
    <row r="172" spans="1:26" ht="20.25" customHeight="1" x14ac:dyDescent="0.8">
      <c r="A172" s="463"/>
      <c r="B172" s="463"/>
      <c r="C172" s="463"/>
      <c r="D172" s="536"/>
      <c r="E172" s="537"/>
      <c r="F172" s="463"/>
      <c r="G172" s="537"/>
      <c r="H172" s="463"/>
      <c r="I172" s="463"/>
      <c r="J172" s="538"/>
      <c r="K172" s="463"/>
      <c r="L172" s="463"/>
      <c r="M172" s="463"/>
      <c r="N172" s="463"/>
      <c r="O172" s="463"/>
      <c r="P172" s="463"/>
      <c r="Q172" s="463"/>
      <c r="R172" s="463"/>
      <c r="S172" s="463"/>
      <c r="T172" s="463"/>
      <c r="U172" s="463"/>
      <c r="V172" s="463"/>
      <c r="W172" s="463"/>
      <c r="X172" s="463"/>
      <c r="Y172" s="463"/>
      <c r="Z172" s="463"/>
    </row>
    <row r="173" spans="1:26" ht="20.25" customHeight="1" x14ac:dyDescent="0.8">
      <c r="A173" s="463"/>
      <c r="B173" s="463"/>
      <c r="C173" s="463"/>
      <c r="D173" s="536"/>
      <c r="E173" s="537"/>
      <c r="F173" s="463"/>
      <c r="G173" s="537"/>
      <c r="H173" s="463"/>
      <c r="I173" s="463"/>
      <c r="J173" s="538"/>
      <c r="K173" s="463"/>
      <c r="L173" s="463"/>
      <c r="M173" s="463"/>
      <c r="N173" s="463"/>
      <c r="O173" s="463"/>
      <c r="P173" s="463"/>
      <c r="Q173" s="463"/>
      <c r="R173" s="463"/>
      <c r="S173" s="463"/>
      <c r="T173" s="463"/>
      <c r="U173" s="463"/>
      <c r="V173" s="463"/>
      <c r="W173" s="463"/>
      <c r="X173" s="463"/>
      <c r="Y173" s="463"/>
      <c r="Z173" s="463"/>
    </row>
    <row r="174" spans="1:26" ht="20.25" customHeight="1" x14ac:dyDescent="0.8">
      <c r="A174" s="463"/>
      <c r="B174" s="463"/>
      <c r="C174" s="463"/>
      <c r="D174" s="536"/>
      <c r="E174" s="537"/>
      <c r="F174" s="463"/>
      <c r="G174" s="537"/>
      <c r="H174" s="463"/>
      <c r="I174" s="463"/>
      <c r="J174" s="538"/>
      <c r="K174" s="463"/>
      <c r="L174" s="463"/>
      <c r="M174" s="463"/>
      <c r="N174" s="463"/>
      <c r="O174" s="463"/>
      <c r="P174" s="463"/>
      <c r="Q174" s="463"/>
      <c r="R174" s="463"/>
      <c r="S174" s="463"/>
      <c r="T174" s="463"/>
      <c r="U174" s="463"/>
      <c r="V174" s="463"/>
      <c r="W174" s="463"/>
      <c r="X174" s="463"/>
      <c r="Y174" s="463"/>
      <c r="Z174" s="463"/>
    </row>
    <row r="175" spans="1:26" ht="20.25" customHeight="1" x14ac:dyDescent="0.8">
      <c r="A175" s="463"/>
      <c r="B175" s="463"/>
      <c r="C175" s="463"/>
      <c r="D175" s="536"/>
      <c r="E175" s="537"/>
      <c r="F175" s="463"/>
      <c r="G175" s="537"/>
      <c r="H175" s="463"/>
      <c r="I175" s="463"/>
      <c r="J175" s="538"/>
      <c r="K175" s="463"/>
      <c r="L175" s="463"/>
      <c r="M175" s="463"/>
      <c r="N175" s="463"/>
      <c r="O175" s="463"/>
      <c r="P175" s="463"/>
      <c r="Q175" s="463"/>
      <c r="R175" s="463"/>
      <c r="S175" s="463"/>
      <c r="T175" s="463"/>
      <c r="U175" s="463"/>
      <c r="V175" s="463"/>
      <c r="W175" s="463"/>
      <c r="X175" s="463"/>
      <c r="Y175" s="463"/>
      <c r="Z175" s="463"/>
    </row>
    <row r="176" spans="1:26" ht="20.25" customHeight="1" x14ac:dyDescent="0.8">
      <c r="A176" s="463"/>
      <c r="B176" s="463"/>
      <c r="C176" s="463"/>
      <c r="D176" s="536"/>
      <c r="E176" s="537"/>
      <c r="F176" s="463"/>
      <c r="G176" s="537"/>
      <c r="H176" s="463"/>
      <c r="I176" s="463"/>
      <c r="J176" s="538"/>
      <c r="K176" s="463"/>
      <c r="L176" s="463"/>
      <c r="M176" s="463"/>
      <c r="N176" s="463"/>
      <c r="O176" s="463"/>
      <c r="P176" s="463"/>
      <c r="Q176" s="463"/>
      <c r="R176" s="463"/>
      <c r="S176" s="463"/>
      <c r="T176" s="463"/>
      <c r="U176" s="463"/>
      <c r="V176" s="463"/>
      <c r="W176" s="463"/>
      <c r="X176" s="463"/>
      <c r="Y176" s="463"/>
      <c r="Z176" s="463"/>
    </row>
    <row r="177" spans="1:26" ht="20.25" customHeight="1" x14ac:dyDescent="0.8">
      <c r="A177" s="463"/>
      <c r="B177" s="463"/>
      <c r="C177" s="463"/>
      <c r="D177" s="536"/>
      <c r="E177" s="537"/>
      <c r="F177" s="463"/>
      <c r="G177" s="537"/>
      <c r="H177" s="463"/>
      <c r="I177" s="463"/>
      <c r="J177" s="538"/>
      <c r="K177" s="463"/>
      <c r="L177" s="463"/>
      <c r="M177" s="463"/>
      <c r="N177" s="463"/>
      <c r="O177" s="463"/>
      <c r="P177" s="463"/>
      <c r="Q177" s="463"/>
      <c r="R177" s="463"/>
      <c r="S177" s="463"/>
      <c r="T177" s="463"/>
      <c r="U177" s="463"/>
      <c r="V177" s="463"/>
      <c r="W177" s="463"/>
      <c r="X177" s="463"/>
      <c r="Y177" s="463"/>
      <c r="Z177" s="463"/>
    </row>
    <row r="178" spans="1:26" ht="20.25" customHeight="1" x14ac:dyDescent="0.8">
      <c r="A178" s="463"/>
      <c r="B178" s="463"/>
      <c r="C178" s="463"/>
      <c r="D178" s="536"/>
      <c r="E178" s="537"/>
      <c r="F178" s="463"/>
      <c r="G178" s="537"/>
      <c r="H178" s="463"/>
      <c r="I178" s="463"/>
      <c r="J178" s="538"/>
      <c r="K178" s="463"/>
      <c r="L178" s="463"/>
      <c r="M178" s="463"/>
      <c r="N178" s="463"/>
      <c r="O178" s="463"/>
      <c r="P178" s="463"/>
      <c r="Q178" s="463"/>
      <c r="R178" s="463"/>
      <c r="S178" s="463"/>
      <c r="T178" s="463"/>
      <c r="U178" s="463"/>
      <c r="V178" s="463"/>
      <c r="W178" s="463"/>
      <c r="X178" s="463"/>
      <c r="Y178" s="463"/>
      <c r="Z178" s="463"/>
    </row>
    <row r="179" spans="1:26" ht="20.25" customHeight="1" x14ac:dyDescent="0.8">
      <c r="A179" s="463"/>
      <c r="B179" s="463"/>
      <c r="C179" s="463"/>
      <c r="D179" s="536"/>
      <c r="E179" s="537"/>
      <c r="F179" s="463"/>
      <c r="G179" s="537"/>
      <c r="H179" s="463"/>
      <c r="I179" s="463"/>
      <c r="J179" s="538"/>
      <c r="K179" s="463"/>
      <c r="L179" s="463"/>
      <c r="M179" s="463"/>
      <c r="N179" s="463"/>
      <c r="O179" s="463"/>
      <c r="P179" s="463"/>
      <c r="Q179" s="463"/>
      <c r="R179" s="463"/>
      <c r="S179" s="463"/>
      <c r="T179" s="463"/>
      <c r="U179" s="463"/>
      <c r="V179" s="463"/>
      <c r="W179" s="463"/>
      <c r="X179" s="463"/>
      <c r="Y179" s="463"/>
      <c r="Z179" s="463"/>
    </row>
    <row r="180" spans="1:26" ht="20.25" customHeight="1" x14ac:dyDescent="0.8">
      <c r="A180" s="463"/>
      <c r="B180" s="463"/>
      <c r="C180" s="463"/>
      <c r="D180" s="536"/>
      <c r="E180" s="537"/>
      <c r="F180" s="463"/>
      <c r="G180" s="537"/>
      <c r="H180" s="463"/>
      <c r="I180" s="463"/>
      <c r="J180" s="538"/>
      <c r="K180" s="463"/>
      <c r="L180" s="463"/>
      <c r="M180" s="463"/>
      <c r="N180" s="463"/>
      <c r="O180" s="463"/>
      <c r="P180" s="463"/>
      <c r="Q180" s="463"/>
      <c r="R180" s="463"/>
      <c r="S180" s="463"/>
      <c r="T180" s="463"/>
      <c r="U180" s="463"/>
      <c r="V180" s="463"/>
      <c r="W180" s="463"/>
      <c r="X180" s="463"/>
      <c r="Y180" s="463"/>
      <c r="Z180" s="463"/>
    </row>
    <row r="181" spans="1:26" ht="20.25" customHeight="1" x14ac:dyDescent="0.8">
      <c r="A181" s="463"/>
      <c r="B181" s="463"/>
      <c r="C181" s="463"/>
      <c r="D181" s="536"/>
      <c r="E181" s="537"/>
      <c r="F181" s="463"/>
      <c r="G181" s="537"/>
      <c r="H181" s="463"/>
      <c r="I181" s="463"/>
      <c r="J181" s="538"/>
      <c r="K181" s="463"/>
      <c r="L181" s="463"/>
      <c r="M181" s="463"/>
      <c r="N181" s="463"/>
      <c r="O181" s="463"/>
      <c r="P181" s="463"/>
      <c r="Q181" s="463"/>
      <c r="R181" s="463"/>
      <c r="S181" s="463"/>
      <c r="T181" s="463"/>
      <c r="U181" s="463"/>
      <c r="V181" s="463"/>
      <c r="W181" s="463"/>
      <c r="X181" s="463"/>
      <c r="Y181" s="463"/>
      <c r="Z181" s="463"/>
    </row>
    <row r="182" spans="1:26" ht="20.25" customHeight="1" x14ac:dyDescent="0.8">
      <c r="A182" s="463"/>
      <c r="B182" s="463"/>
      <c r="C182" s="463"/>
      <c r="D182" s="536"/>
      <c r="E182" s="537"/>
      <c r="F182" s="463"/>
      <c r="G182" s="537"/>
      <c r="H182" s="463"/>
      <c r="I182" s="463"/>
      <c r="J182" s="538"/>
      <c r="K182" s="463"/>
      <c r="L182" s="463"/>
      <c r="M182" s="463"/>
      <c r="N182" s="463"/>
      <c r="O182" s="463"/>
      <c r="P182" s="463"/>
      <c r="Q182" s="463"/>
      <c r="R182" s="463"/>
      <c r="S182" s="463"/>
      <c r="T182" s="463"/>
      <c r="U182" s="463"/>
      <c r="V182" s="463"/>
      <c r="W182" s="463"/>
      <c r="X182" s="463"/>
      <c r="Y182" s="463"/>
      <c r="Z182" s="463"/>
    </row>
    <row r="183" spans="1:26" ht="20.25" customHeight="1" x14ac:dyDescent="0.8">
      <c r="A183" s="463"/>
      <c r="B183" s="463"/>
      <c r="C183" s="463"/>
      <c r="D183" s="536"/>
      <c r="E183" s="537"/>
      <c r="F183" s="463"/>
      <c r="G183" s="537"/>
      <c r="H183" s="463"/>
      <c r="I183" s="463"/>
      <c r="J183" s="538"/>
      <c r="K183" s="463"/>
      <c r="L183" s="463"/>
      <c r="M183" s="463"/>
      <c r="N183" s="463"/>
      <c r="O183" s="463"/>
      <c r="P183" s="463"/>
      <c r="Q183" s="463"/>
      <c r="R183" s="463"/>
      <c r="S183" s="463"/>
      <c r="T183" s="463"/>
      <c r="U183" s="463"/>
      <c r="V183" s="463"/>
      <c r="W183" s="463"/>
      <c r="X183" s="463"/>
      <c r="Y183" s="463"/>
      <c r="Z183" s="463"/>
    </row>
    <row r="184" spans="1:26" ht="20.25" customHeight="1" x14ac:dyDescent="0.8">
      <c r="A184" s="463"/>
      <c r="B184" s="463"/>
      <c r="C184" s="463"/>
      <c r="D184" s="536"/>
      <c r="E184" s="537"/>
      <c r="F184" s="463"/>
      <c r="G184" s="537"/>
      <c r="H184" s="463"/>
      <c r="I184" s="463"/>
      <c r="J184" s="538"/>
      <c r="K184" s="463"/>
      <c r="L184" s="463"/>
      <c r="M184" s="463"/>
      <c r="N184" s="463"/>
      <c r="O184" s="463"/>
      <c r="P184" s="463"/>
      <c r="Q184" s="463"/>
      <c r="R184" s="463"/>
      <c r="S184" s="463"/>
      <c r="T184" s="463"/>
      <c r="U184" s="463"/>
      <c r="V184" s="463"/>
      <c r="W184" s="463"/>
      <c r="X184" s="463"/>
      <c r="Y184" s="463"/>
      <c r="Z184" s="463"/>
    </row>
    <row r="185" spans="1:26" ht="20.25" customHeight="1" x14ac:dyDescent="0.8">
      <c r="A185" s="463"/>
      <c r="B185" s="463"/>
      <c r="C185" s="463"/>
      <c r="D185" s="536"/>
      <c r="E185" s="537"/>
      <c r="F185" s="463"/>
      <c r="G185" s="537"/>
      <c r="H185" s="463"/>
      <c r="I185" s="463"/>
      <c r="J185" s="538"/>
      <c r="K185" s="463"/>
      <c r="L185" s="463"/>
      <c r="M185" s="463"/>
      <c r="N185" s="463"/>
      <c r="O185" s="463"/>
      <c r="P185" s="463"/>
      <c r="Q185" s="463"/>
      <c r="R185" s="463"/>
      <c r="S185" s="463"/>
      <c r="T185" s="463"/>
      <c r="U185" s="463"/>
      <c r="V185" s="463"/>
      <c r="W185" s="463"/>
      <c r="X185" s="463"/>
      <c r="Y185" s="463"/>
      <c r="Z185" s="463"/>
    </row>
    <row r="186" spans="1:26" ht="20.25" customHeight="1" x14ac:dyDescent="0.8">
      <c r="A186" s="463"/>
      <c r="B186" s="463"/>
      <c r="C186" s="463"/>
      <c r="D186" s="536"/>
      <c r="E186" s="537"/>
      <c r="F186" s="463"/>
      <c r="G186" s="537"/>
      <c r="H186" s="463"/>
      <c r="I186" s="463"/>
      <c r="J186" s="538"/>
      <c r="K186" s="463"/>
      <c r="L186" s="463"/>
      <c r="M186" s="463"/>
      <c r="N186" s="463"/>
      <c r="O186" s="463"/>
      <c r="P186" s="463"/>
      <c r="Q186" s="463"/>
      <c r="R186" s="463"/>
      <c r="S186" s="463"/>
      <c r="T186" s="463"/>
      <c r="U186" s="463"/>
      <c r="V186" s="463"/>
      <c r="W186" s="463"/>
      <c r="X186" s="463"/>
      <c r="Y186" s="463"/>
      <c r="Z186" s="463"/>
    </row>
    <row r="187" spans="1:26" ht="20.25" customHeight="1" x14ac:dyDescent="0.8">
      <c r="A187" s="463"/>
      <c r="B187" s="463"/>
      <c r="C187" s="463"/>
      <c r="D187" s="536"/>
      <c r="E187" s="537"/>
      <c r="F187" s="463"/>
      <c r="G187" s="537"/>
      <c r="H187" s="463"/>
      <c r="I187" s="463"/>
      <c r="J187" s="538"/>
      <c r="K187" s="463"/>
      <c r="L187" s="463"/>
      <c r="M187" s="463"/>
      <c r="N187" s="463"/>
      <c r="O187" s="463"/>
      <c r="P187" s="463"/>
      <c r="Q187" s="463"/>
      <c r="R187" s="463"/>
      <c r="S187" s="463"/>
      <c r="T187" s="463"/>
      <c r="U187" s="463"/>
      <c r="V187" s="463"/>
      <c r="W187" s="463"/>
      <c r="X187" s="463"/>
      <c r="Y187" s="463"/>
      <c r="Z187" s="463"/>
    </row>
    <row r="188" spans="1:26" ht="20.25" customHeight="1" x14ac:dyDescent="0.8">
      <c r="A188" s="463"/>
      <c r="B188" s="463"/>
      <c r="C188" s="463"/>
      <c r="D188" s="536"/>
      <c r="E188" s="537"/>
      <c r="F188" s="463"/>
      <c r="G188" s="537"/>
      <c r="H188" s="463"/>
      <c r="I188" s="463"/>
      <c r="J188" s="538"/>
      <c r="K188" s="463"/>
      <c r="L188" s="463"/>
      <c r="M188" s="463"/>
      <c r="N188" s="463"/>
      <c r="O188" s="463"/>
      <c r="P188" s="463"/>
      <c r="Q188" s="463"/>
      <c r="R188" s="463"/>
      <c r="S188" s="463"/>
      <c r="T188" s="463"/>
      <c r="U188" s="463"/>
      <c r="V188" s="463"/>
      <c r="W188" s="463"/>
      <c r="X188" s="463"/>
      <c r="Y188" s="463"/>
      <c r="Z188" s="463"/>
    </row>
    <row r="189" spans="1:26" ht="20.25" customHeight="1" x14ac:dyDescent="0.8">
      <c r="A189" s="463"/>
      <c r="B189" s="463"/>
      <c r="C189" s="463"/>
      <c r="D189" s="536"/>
      <c r="E189" s="537"/>
      <c r="F189" s="463"/>
      <c r="G189" s="537"/>
      <c r="H189" s="463"/>
      <c r="I189" s="463"/>
      <c r="J189" s="538"/>
      <c r="K189" s="463"/>
      <c r="L189" s="463"/>
      <c r="M189" s="463"/>
      <c r="N189" s="463"/>
      <c r="O189" s="463"/>
      <c r="P189" s="463"/>
      <c r="Q189" s="463"/>
      <c r="R189" s="463"/>
      <c r="S189" s="463"/>
      <c r="T189" s="463"/>
      <c r="U189" s="463"/>
      <c r="V189" s="463"/>
      <c r="W189" s="463"/>
      <c r="X189" s="463"/>
      <c r="Y189" s="463"/>
      <c r="Z189" s="463"/>
    </row>
    <row r="190" spans="1:26" ht="20.25" customHeight="1" x14ac:dyDescent="0.8">
      <c r="A190" s="463"/>
      <c r="B190" s="463"/>
      <c r="C190" s="463"/>
      <c r="D190" s="536"/>
      <c r="E190" s="537"/>
      <c r="F190" s="463"/>
      <c r="G190" s="537"/>
      <c r="H190" s="463"/>
      <c r="I190" s="463"/>
      <c r="J190" s="538"/>
      <c r="K190" s="463"/>
      <c r="L190" s="463"/>
      <c r="M190" s="463"/>
      <c r="N190" s="463"/>
      <c r="O190" s="463"/>
      <c r="P190" s="463"/>
      <c r="Q190" s="463"/>
      <c r="R190" s="463"/>
      <c r="S190" s="463"/>
      <c r="T190" s="463"/>
      <c r="U190" s="463"/>
      <c r="V190" s="463"/>
      <c r="W190" s="463"/>
      <c r="X190" s="463"/>
      <c r="Y190" s="463"/>
      <c r="Z190" s="463"/>
    </row>
    <row r="191" spans="1:26" ht="20.25" customHeight="1" x14ac:dyDescent="0.8">
      <c r="A191" s="463"/>
      <c r="B191" s="463"/>
      <c r="C191" s="463"/>
      <c r="D191" s="536"/>
      <c r="E191" s="537"/>
      <c r="F191" s="463"/>
      <c r="G191" s="537"/>
      <c r="H191" s="463"/>
      <c r="I191" s="463"/>
      <c r="J191" s="538"/>
      <c r="K191" s="463"/>
      <c r="L191" s="463"/>
      <c r="M191" s="463"/>
      <c r="N191" s="463"/>
      <c r="O191" s="463"/>
      <c r="P191" s="463"/>
      <c r="Q191" s="463"/>
      <c r="R191" s="463"/>
      <c r="S191" s="463"/>
      <c r="T191" s="463"/>
      <c r="U191" s="463"/>
      <c r="V191" s="463"/>
      <c r="W191" s="463"/>
      <c r="X191" s="463"/>
      <c r="Y191" s="463"/>
      <c r="Z191" s="463"/>
    </row>
    <row r="192" spans="1:26" ht="20.25" customHeight="1" x14ac:dyDescent="0.8">
      <c r="A192" s="463"/>
      <c r="B192" s="463"/>
      <c r="C192" s="463"/>
      <c r="D192" s="536"/>
      <c r="E192" s="537"/>
      <c r="F192" s="463"/>
      <c r="G192" s="537"/>
      <c r="H192" s="463"/>
      <c r="I192" s="463"/>
      <c r="J192" s="538"/>
      <c r="K192" s="463"/>
      <c r="L192" s="463"/>
      <c r="M192" s="463"/>
      <c r="N192" s="463"/>
      <c r="O192" s="463"/>
      <c r="P192" s="463"/>
      <c r="Q192" s="463"/>
      <c r="R192" s="463"/>
      <c r="S192" s="463"/>
      <c r="T192" s="463"/>
      <c r="U192" s="463"/>
      <c r="V192" s="463"/>
      <c r="W192" s="463"/>
      <c r="X192" s="463"/>
      <c r="Y192" s="463"/>
      <c r="Z192" s="463"/>
    </row>
    <row r="193" spans="1:26" ht="20.25" customHeight="1" x14ac:dyDescent="0.8">
      <c r="A193" s="463"/>
      <c r="B193" s="463"/>
      <c r="C193" s="463"/>
      <c r="D193" s="536"/>
      <c r="E193" s="537"/>
      <c r="F193" s="463"/>
      <c r="G193" s="537"/>
      <c r="H193" s="463"/>
      <c r="I193" s="463"/>
      <c r="J193" s="538"/>
      <c r="K193" s="463"/>
      <c r="L193" s="463"/>
      <c r="M193" s="463"/>
      <c r="N193" s="463"/>
      <c r="O193" s="463"/>
      <c r="P193" s="463"/>
      <c r="Q193" s="463"/>
      <c r="R193" s="463"/>
      <c r="S193" s="463"/>
      <c r="T193" s="463"/>
      <c r="U193" s="463"/>
      <c r="V193" s="463"/>
      <c r="W193" s="463"/>
      <c r="X193" s="463"/>
      <c r="Y193" s="463"/>
      <c r="Z193" s="463"/>
    </row>
    <row r="194" spans="1:26" ht="20.25" customHeight="1" x14ac:dyDescent="0.8">
      <c r="A194" s="463"/>
      <c r="B194" s="463"/>
      <c r="C194" s="463"/>
      <c r="D194" s="536"/>
      <c r="E194" s="537"/>
      <c r="F194" s="463"/>
      <c r="G194" s="537"/>
      <c r="H194" s="463"/>
      <c r="I194" s="463"/>
      <c r="J194" s="538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  <c r="Z194" s="463"/>
    </row>
    <row r="195" spans="1:26" ht="20.25" customHeight="1" x14ac:dyDescent="0.8">
      <c r="A195" s="463"/>
      <c r="B195" s="463"/>
      <c r="C195" s="463"/>
      <c r="D195" s="536"/>
      <c r="E195" s="537"/>
      <c r="F195" s="463"/>
      <c r="G195" s="537"/>
      <c r="H195" s="463"/>
      <c r="I195" s="463"/>
      <c r="J195" s="538"/>
      <c r="K195" s="463"/>
      <c r="L195" s="463"/>
      <c r="M195" s="463"/>
      <c r="N195" s="463"/>
      <c r="O195" s="463"/>
      <c r="P195" s="463"/>
      <c r="Q195" s="463"/>
      <c r="R195" s="463"/>
      <c r="S195" s="463"/>
      <c r="T195" s="463"/>
      <c r="U195" s="463"/>
      <c r="V195" s="463"/>
      <c r="W195" s="463"/>
      <c r="X195" s="463"/>
      <c r="Y195" s="463"/>
      <c r="Z195" s="463"/>
    </row>
    <row r="196" spans="1:26" ht="20.25" customHeight="1" x14ac:dyDescent="0.8">
      <c r="A196" s="463"/>
      <c r="B196" s="463"/>
      <c r="C196" s="463"/>
      <c r="D196" s="536"/>
      <c r="E196" s="537"/>
      <c r="F196" s="463"/>
      <c r="G196" s="537"/>
      <c r="H196" s="463"/>
      <c r="I196" s="463"/>
      <c r="J196" s="538"/>
      <c r="K196" s="463"/>
      <c r="L196" s="463"/>
      <c r="M196" s="463"/>
      <c r="N196" s="463"/>
      <c r="O196" s="463"/>
      <c r="P196" s="463"/>
      <c r="Q196" s="463"/>
      <c r="R196" s="463"/>
      <c r="S196" s="463"/>
      <c r="T196" s="463"/>
      <c r="U196" s="463"/>
      <c r="V196" s="463"/>
      <c r="W196" s="463"/>
      <c r="X196" s="463"/>
      <c r="Y196" s="463"/>
      <c r="Z196" s="463"/>
    </row>
    <row r="197" spans="1:26" ht="20.25" customHeight="1" x14ac:dyDescent="0.8">
      <c r="A197" s="463"/>
      <c r="B197" s="463"/>
      <c r="C197" s="463"/>
      <c r="D197" s="536"/>
      <c r="E197" s="537"/>
      <c r="F197" s="463"/>
      <c r="G197" s="537"/>
      <c r="H197" s="463"/>
      <c r="I197" s="463"/>
      <c r="J197" s="538"/>
      <c r="K197" s="463"/>
      <c r="L197" s="463"/>
      <c r="M197" s="463"/>
      <c r="N197" s="463"/>
      <c r="O197" s="463"/>
      <c r="P197" s="463"/>
      <c r="Q197" s="463"/>
      <c r="R197" s="463"/>
      <c r="S197" s="463"/>
      <c r="T197" s="463"/>
      <c r="U197" s="463"/>
      <c r="V197" s="463"/>
      <c r="W197" s="463"/>
      <c r="X197" s="463"/>
      <c r="Y197" s="463"/>
      <c r="Z197" s="463"/>
    </row>
    <row r="198" spans="1:26" ht="20.25" customHeight="1" x14ac:dyDescent="0.8">
      <c r="A198" s="463"/>
      <c r="B198" s="463"/>
      <c r="C198" s="463"/>
      <c r="D198" s="536"/>
      <c r="E198" s="537"/>
      <c r="F198" s="463"/>
      <c r="G198" s="537"/>
      <c r="H198" s="463"/>
      <c r="I198" s="463"/>
      <c r="J198" s="538"/>
      <c r="K198" s="463"/>
      <c r="L198" s="463"/>
      <c r="M198" s="463"/>
      <c r="N198" s="463"/>
      <c r="O198" s="463"/>
      <c r="P198" s="463"/>
      <c r="Q198" s="463"/>
      <c r="R198" s="463"/>
      <c r="S198" s="463"/>
      <c r="T198" s="463"/>
      <c r="U198" s="463"/>
      <c r="V198" s="463"/>
      <c r="W198" s="463"/>
      <c r="X198" s="463"/>
      <c r="Y198" s="463"/>
      <c r="Z198" s="463"/>
    </row>
    <row r="199" spans="1:26" ht="20.25" customHeight="1" x14ac:dyDescent="0.8">
      <c r="A199" s="463"/>
      <c r="B199" s="463"/>
      <c r="C199" s="463"/>
      <c r="D199" s="536"/>
      <c r="E199" s="537"/>
      <c r="F199" s="463"/>
      <c r="G199" s="537"/>
      <c r="H199" s="463"/>
      <c r="I199" s="463"/>
      <c r="J199" s="538"/>
      <c r="K199" s="463"/>
      <c r="L199" s="463"/>
      <c r="M199" s="463"/>
      <c r="N199" s="463"/>
      <c r="O199" s="463"/>
      <c r="P199" s="463"/>
      <c r="Q199" s="463"/>
      <c r="R199" s="463"/>
      <c r="S199" s="463"/>
      <c r="T199" s="463"/>
      <c r="U199" s="463"/>
      <c r="V199" s="463"/>
      <c r="W199" s="463"/>
      <c r="X199" s="463"/>
      <c r="Y199" s="463"/>
      <c r="Z199" s="463"/>
    </row>
    <row r="200" spans="1:26" ht="20.25" customHeight="1" x14ac:dyDescent="0.8">
      <c r="A200" s="463"/>
      <c r="B200" s="463"/>
      <c r="C200" s="463"/>
      <c r="D200" s="536"/>
      <c r="E200" s="537"/>
      <c r="F200" s="463"/>
      <c r="G200" s="537"/>
      <c r="H200" s="463"/>
      <c r="I200" s="463"/>
      <c r="J200" s="538"/>
      <c r="K200" s="463"/>
      <c r="L200" s="463"/>
      <c r="M200" s="463"/>
      <c r="N200" s="463"/>
      <c r="O200" s="463"/>
      <c r="P200" s="463"/>
      <c r="Q200" s="463"/>
      <c r="R200" s="463"/>
      <c r="S200" s="463"/>
      <c r="T200" s="463"/>
      <c r="U200" s="463"/>
      <c r="V200" s="463"/>
      <c r="W200" s="463"/>
      <c r="X200" s="463"/>
      <c r="Y200" s="463"/>
      <c r="Z200" s="463"/>
    </row>
    <row r="201" spans="1:26" ht="20.25" customHeight="1" x14ac:dyDescent="0.8">
      <c r="A201" s="463"/>
      <c r="B201" s="463"/>
      <c r="C201" s="463"/>
      <c r="D201" s="536"/>
      <c r="E201" s="537"/>
      <c r="F201" s="463"/>
      <c r="G201" s="537"/>
      <c r="H201" s="463"/>
      <c r="I201" s="463"/>
      <c r="J201" s="538"/>
      <c r="K201" s="463"/>
      <c r="L201" s="463"/>
      <c r="M201" s="463"/>
      <c r="N201" s="463"/>
      <c r="O201" s="463"/>
      <c r="P201" s="463"/>
      <c r="Q201" s="463"/>
      <c r="R201" s="463"/>
      <c r="S201" s="463"/>
      <c r="T201" s="463"/>
      <c r="U201" s="463"/>
      <c r="V201" s="463"/>
      <c r="W201" s="463"/>
      <c r="X201" s="463"/>
      <c r="Y201" s="463"/>
      <c r="Z201" s="463"/>
    </row>
    <row r="202" spans="1:26" ht="20.25" customHeight="1" x14ac:dyDescent="0.8">
      <c r="A202" s="463"/>
      <c r="B202" s="463"/>
      <c r="C202" s="463"/>
      <c r="D202" s="536"/>
      <c r="E202" s="537"/>
      <c r="F202" s="463"/>
      <c r="G202" s="537"/>
      <c r="H202" s="463"/>
      <c r="I202" s="463"/>
      <c r="J202" s="538"/>
      <c r="K202" s="463"/>
      <c r="L202" s="463"/>
      <c r="M202" s="463"/>
      <c r="N202" s="463"/>
      <c r="O202" s="463"/>
      <c r="P202" s="463"/>
      <c r="Q202" s="463"/>
      <c r="R202" s="463"/>
      <c r="S202" s="463"/>
      <c r="T202" s="463"/>
      <c r="U202" s="463"/>
      <c r="V202" s="463"/>
      <c r="W202" s="463"/>
      <c r="X202" s="463"/>
      <c r="Y202" s="463"/>
      <c r="Z202" s="463"/>
    </row>
    <row r="203" spans="1:26" ht="20.25" customHeight="1" x14ac:dyDescent="0.8">
      <c r="A203" s="463"/>
      <c r="B203" s="463"/>
      <c r="C203" s="463"/>
      <c r="D203" s="536"/>
      <c r="E203" s="537"/>
      <c r="F203" s="463"/>
      <c r="G203" s="537"/>
      <c r="H203" s="463"/>
      <c r="I203" s="463"/>
      <c r="J203" s="538"/>
      <c r="K203" s="463"/>
      <c r="L203" s="463"/>
      <c r="M203" s="463"/>
      <c r="N203" s="463"/>
      <c r="O203" s="463"/>
      <c r="P203" s="463"/>
      <c r="Q203" s="463"/>
      <c r="R203" s="463"/>
      <c r="S203" s="463"/>
      <c r="T203" s="463"/>
      <c r="U203" s="463"/>
      <c r="V203" s="463"/>
      <c r="W203" s="463"/>
      <c r="X203" s="463"/>
      <c r="Y203" s="463"/>
      <c r="Z203" s="463"/>
    </row>
    <row r="204" spans="1:26" ht="20.25" customHeight="1" x14ac:dyDescent="0.8">
      <c r="A204" s="463"/>
      <c r="B204" s="463"/>
      <c r="C204" s="463"/>
      <c r="D204" s="536"/>
      <c r="E204" s="537"/>
      <c r="F204" s="463"/>
      <c r="G204" s="537"/>
      <c r="H204" s="463"/>
      <c r="I204" s="463"/>
      <c r="J204" s="538"/>
      <c r="K204" s="463"/>
      <c r="L204" s="463"/>
      <c r="M204" s="463"/>
      <c r="N204" s="463"/>
      <c r="O204" s="463"/>
      <c r="P204" s="463"/>
      <c r="Q204" s="463"/>
      <c r="R204" s="463"/>
      <c r="S204" s="463"/>
      <c r="T204" s="463"/>
      <c r="U204" s="463"/>
      <c r="V204" s="463"/>
      <c r="W204" s="463"/>
      <c r="X204" s="463"/>
      <c r="Y204" s="463"/>
      <c r="Z204" s="463"/>
    </row>
    <row r="205" spans="1:26" ht="20.25" customHeight="1" x14ac:dyDescent="0.8">
      <c r="A205" s="463"/>
      <c r="B205" s="463"/>
      <c r="C205" s="463"/>
      <c r="D205" s="536"/>
      <c r="E205" s="537"/>
      <c r="F205" s="463"/>
      <c r="G205" s="537"/>
      <c r="H205" s="463"/>
      <c r="I205" s="463"/>
      <c r="J205" s="538"/>
      <c r="K205" s="463"/>
      <c r="L205" s="463"/>
      <c r="M205" s="463"/>
      <c r="N205" s="463"/>
      <c r="O205" s="463"/>
      <c r="P205" s="463"/>
      <c r="Q205" s="463"/>
      <c r="R205" s="463"/>
      <c r="S205" s="463"/>
      <c r="T205" s="463"/>
      <c r="U205" s="463"/>
      <c r="V205" s="463"/>
      <c r="W205" s="463"/>
      <c r="X205" s="463"/>
      <c r="Y205" s="463"/>
      <c r="Z205" s="463"/>
    </row>
    <row r="206" spans="1:26" ht="20.25" customHeight="1" x14ac:dyDescent="0.8">
      <c r="A206" s="463"/>
      <c r="B206" s="463"/>
      <c r="C206" s="463"/>
      <c r="D206" s="536"/>
      <c r="E206" s="537"/>
      <c r="F206" s="463"/>
      <c r="G206" s="537"/>
      <c r="H206" s="463"/>
      <c r="I206" s="463"/>
      <c r="J206" s="538"/>
      <c r="K206" s="463"/>
      <c r="L206" s="463"/>
      <c r="M206" s="463"/>
      <c r="N206" s="463"/>
      <c r="O206" s="463"/>
      <c r="P206" s="463"/>
      <c r="Q206" s="463"/>
      <c r="R206" s="463"/>
      <c r="S206" s="463"/>
      <c r="T206" s="463"/>
      <c r="U206" s="463"/>
      <c r="V206" s="463"/>
      <c r="W206" s="463"/>
      <c r="X206" s="463"/>
      <c r="Y206" s="463"/>
      <c r="Z206" s="463"/>
    </row>
    <row r="207" spans="1:26" ht="20.25" customHeight="1" x14ac:dyDescent="0.8">
      <c r="A207" s="463"/>
      <c r="B207" s="463"/>
      <c r="C207" s="463"/>
      <c r="D207" s="536"/>
      <c r="E207" s="537"/>
      <c r="F207" s="463"/>
      <c r="G207" s="537"/>
      <c r="H207" s="463"/>
      <c r="I207" s="463"/>
      <c r="J207" s="538"/>
      <c r="K207" s="463"/>
      <c r="L207" s="463"/>
      <c r="M207" s="463"/>
      <c r="N207" s="463"/>
      <c r="O207" s="463"/>
      <c r="P207" s="463"/>
      <c r="Q207" s="463"/>
      <c r="R207" s="463"/>
      <c r="S207" s="463"/>
      <c r="T207" s="463"/>
      <c r="U207" s="463"/>
      <c r="V207" s="463"/>
      <c r="W207" s="463"/>
      <c r="X207" s="463"/>
      <c r="Y207" s="463"/>
      <c r="Z207" s="463"/>
    </row>
    <row r="208" spans="1:26" ht="20.25" customHeight="1" x14ac:dyDescent="0.8">
      <c r="A208" s="463"/>
      <c r="B208" s="463"/>
      <c r="C208" s="463"/>
      <c r="D208" s="536"/>
      <c r="E208" s="537"/>
      <c r="F208" s="463"/>
      <c r="G208" s="537"/>
      <c r="H208" s="463"/>
      <c r="I208" s="463"/>
      <c r="J208" s="538"/>
      <c r="K208" s="463"/>
      <c r="L208" s="463"/>
      <c r="M208" s="463"/>
      <c r="N208" s="463"/>
      <c r="O208" s="463"/>
      <c r="P208" s="463"/>
      <c r="Q208" s="463"/>
      <c r="R208" s="463"/>
      <c r="S208" s="463"/>
      <c r="T208" s="463"/>
      <c r="U208" s="463"/>
      <c r="V208" s="463"/>
      <c r="W208" s="463"/>
      <c r="X208" s="463"/>
      <c r="Y208" s="463"/>
      <c r="Z208" s="463"/>
    </row>
    <row r="209" spans="1:26" ht="20.25" customHeight="1" x14ac:dyDescent="0.8">
      <c r="A209" s="463"/>
      <c r="B209" s="463"/>
      <c r="C209" s="463"/>
      <c r="D209" s="536"/>
      <c r="E209" s="537"/>
      <c r="F209" s="463"/>
      <c r="G209" s="537"/>
      <c r="H209" s="463"/>
      <c r="I209" s="463"/>
      <c r="J209" s="538"/>
      <c r="K209" s="463"/>
      <c r="L209" s="463"/>
      <c r="M209" s="463"/>
      <c r="N209" s="463"/>
      <c r="O209" s="463"/>
      <c r="P209" s="463"/>
      <c r="Q209" s="463"/>
      <c r="R209" s="463"/>
      <c r="S209" s="463"/>
      <c r="T209" s="463"/>
      <c r="U209" s="463"/>
      <c r="V209" s="463"/>
      <c r="W209" s="463"/>
      <c r="X209" s="463"/>
      <c r="Y209" s="463"/>
      <c r="Z209" s="463"/>
    </row>
    <row r="210" spans="1:26" ht="20.25" customHeight="1" x14ac:dyDescent="0.8">
      <c r="A210" s="463"/>
      <c r="B210" s="463"/>
      <c r="C210" s="463"/>
      <c r="D210" s="536"/>
      <c r="E210" s="537"/>
      <c r="F210" s="463"/>
      <c r="G210" s="537"/>
      <c r="H210" s="463"/>
      <c r="I210" s="463"/>
      <c r="J210" s="538"/>
      <c r="K210" s="463"/>
      <c r="L210" s="463"/>
      <c r="M210" s="463"/>
      <c r="N210" s="463"/>
      <c r="O210" s="463"/>
      <c r="P210" s="463"/>
      <c r="Q210" s="463"/>
      <c r="R210" s="463"/>
      <c r="S210" s="463"/>
      <c r="T210" s="463"/>
      <c r="U210" s="463"/>
      <c r="V210" s="463"/>
      <c r="W210" s="463"/>
      <c r="X210" s="463"/>
      <c r="Y210" s="463"/>
      <c r="Z210" s="463"/>
    </row>
    <row r="211" spans="1:26" ht="20.25" customHeight="1" x14ac:dyDescent="0.8">
      <c r="A211" s="463"/>
      <c r="B211" s="463"/>
      <c r="C211" s="463"/>
      <c r="D211" s="536"/>
      <c r="E211" s="537"/>
      <c r="F211" s="463"/>
      <c r="G211" s="537"/>
      <c r="H211" s="463"/>
      <c r="I211" s="463"/>
      <c r="J211" s="538"/>
      <c r="K211" s="463"/>
      <c r="L211" s="463"/>
      <c r="M211" s="463"/>
      <c r="N211" s="463"/>
      <c r="O211" s="463"/>
      <c r="P211" s="463"/>
      <c r="Q211" s="463"/>
      <c r="R211" s="463"/>
      <c r="S211" s="463"/>
      <c r="T211" s="463"/>
      <c r="U211" s="463"/>
      <c r="V211" s="463"/>
      <c r="W211" s="463"/>
      <c r="X211" s="463"/>
      <c r="Y211" s="463"/>
      <c r="Z211" s="463"/>
    </row>
    <row r="212" spans="1:26" ht="20.25" customHeight="1" x14ac:dyDescent="0.8">
      <c r="A212" s="463"/>
      <c r="B212" s="463"/>
      <c r="C212" s="463"/>
      <c r="D212" s="536"/>
      <c r="E212" s="537"/>
      <c r="F212" s="463"/>
      <c r="G212" s="537"/>
      <c r="H212" s="463"/>
      <c r="I212" s="463"/>
      <c r="J212" s="538"/>
      <c r="K212" s="463"/>
      <c r="L212" s="463"/>
      <c r="M212" s="463"/>
      <c r="N212" s="463"/>
      <c r="O212" s="463"/>
      <c r="P212" s="463"/>
      <c r="Q212" s="463"/>
      <c r="R212" s="463"/>
      <c r="S212" s="463"/>
      <c r="T212" s="463"/>
      <c r="U212" s="463"/>
      <c r="V212" s="463"/>
      <c r="W212" s="463"/>
      <c r="X212" s="463"/>
      <c r="Y212" s="463"/>
      <c r="Z212" s="463"/>
    </row>
    <row r="213" spans="1:26" ht="20.25" customHeight="1" x14ac:dyDescent="0.8">
      <c r="A213" s="463"/>
      <c r="B213" s="463"/>
      <c r="C213" s="463"/>
      <c r="D213" s="536"/>
      <c r="E213" s="537"/>
      <c r="F213" s="463"/>
      <c r="G213" s="537"/>
      <c r="H213" s="463"/>
      <c r="I213" s="463"/>
      <c r="J213" s="538"/>
      <c r="K213" s="463"/>
      <c r="L213" s="463"/>
      <c r="M213" s="463"/>
      <c r="N213" s="463"/>
      <c r="O213" s="463"/>
      <c r="P213" s="463"/>
      <c r="Q213" s="463"/>
      <c r="R213" s="463"/>
      <c r="S213" s="463"/>
      <c r="T213" s="463"/>
      <c r="U213" s="463"/>
      <c r="V213" s="463"/>
      <c r="W213" s="463"/>
      <c r="X213" s="463"/>
      <c r="Y213" s="463"/>
      <c r="Z213" s="463"/>
    </row>
    <row r="214" spans="1:26" ht="20.25" customHeight="1" x14ac:dyDescent="0.8">
      <c r="A214" s="463"/>
      <c r="B214" s="463"/>
      <c r="C214" s="463"/>
      <c r="D214" s="536"/>
      <c r="E214" s="537"/>
      <c r="F214" s="463"/>
      <c r="G214" s="537"/>
      <c r="H214" s="463"/>
      <c r="I214" s="463"/>
      <c r="J214" s="538"/>
      <c r="K214" s="463"/>
      <c r="L214" s="463"/>
      <c r="M214" s="463"/>
      <c r="N214" s="463"/>
      <c r="O214" s="463"/>
      <c r="P214" s="463"/>
      <c r="Q214" s="463"/>
      <c r="R214" s="463"/>
      <c r="S214" s="463"/>
      <c r="T214" s="463"/>
      <c r="U214" s="463"/>
      <c r="V214" s="463"/>
      <c r="W214" s="463"/>
      <c r="X214" s="463"/>
      <c r="Y214" s="463"/>
      <c r="Z214" s="463"/>
    </row>
    <row r="215" spans="1:26" ht="20.25" customHeight="1" x14ac:dyDescent="0.8">
      <c r="A215" s="463"/>
      <c r="B215" s="463"/>
      <c r="C215" s="463"/>
      <c r="D215" s="536"/>
      <c r="E215" s="537"/>
      <c r="F215" s="463"/>
      <c r="G215" s="537"/>
      <c r="H215" s="463"/>
      <c r="I215" s="463"/>
      <c r="J215" s="538"/>
      <c r="K215" s="463"/>
      <c r="L215" s="463"/>
      <c r="M215" s="463"/>
      <c r="N215" s="463"/>
      <c r="O215" s="463"/>
      <c r="P215" s="463"/>
      <c r="Q215" s="463"/>
      <c r="R215" s="463"/>
      <c r="S215" s="463"/>
      <c r="T215" s="463"/>
      <c r="U215" s="463"/>
      <c r="V215" s="463"/>
      <c r="W215" s="463"/>
      <c r="X215" s="463"/>
      <c r="Y215" s="463"/>
      <c r="Z215" s="463"/>
    </row>
    <row r="216" spans="1:26" ht="20.25" customHeight="1" x14ac:dyDescent="0.8">
      <c r="A216" s="463"/>
      <c r="B216" s="463"/>
      <c r="C216" s="463"/>
      <c r="D216" s="536"/>
      <c r="E216" s="537"/>
      <c r="F216" s="463"/>
      <c r="G216" s="537"/>
      <c r="H216" s="463"/>
      <c r="I216" s="463"/>
      <c r="J216" s="538"/>
      <c r="K216" s="463"/>
      <c r="L216" s="463"/>
      <c r="M216" s="463"/>
      <c r="N216" s="463"/>
      <c r="O216" s="463"/>
      <c r="P216" s="463"/>
      <c r="Q216" s="463"/>
      <c r="R216" s="463"/>
      <c r="S216" s="463"/>
      <c r="T216" s="463"/>
      <c r="U216" s="463"/>
      <c r="V216" s="463"/>
      <c r="W216" s="463"/>
      <c r="X216" s="463"/>
      <c r="Y216" s="463"/>
      <c r="Z216" s="463"/>
    </row>
    <row r="217" spans="1:26" ht="20.25" customHeight="1" x14ac:dyDescent="0.8">
      <c r="A217" s="463"/>
      <c r="B217" s="463"/>
      <c r="C217" s="463"/>
      <c r="D217" s="536"/>
      <c r="E217" s="537"/>
      <c r="F217" s="463"/>
      <c r="G217" s="537"/>
      <c r="H217" s="463"/>
      <c r="I217" s="463"/>
      <c r="J217" s="538"/>
      <c r="K217" s="463"/>
      <c r="L217" s="463"/>
      <c r="M217" s="463"/>
      <c r="N217" s="463"/>
      <c r="O217" s="463"/>
      <c r="P217" s="463"/>
      <c r="Q217" s="463"/>
      <c r="R217" s="463"/>
      <c r="S217" s="463"/>
      <c r="T217" s="463"/>
      <c r="U217" s="463"/>
      <c r="V217" s="463"/>
      <c r="W217" s="463"/>
      <c r="X217" s="463"/>
      <c r="Y217" s="463"/>
      <c r="Z217" s="463"/>
    </row>
    <row r="218" spans="1:26" ht="20.25" customHeight="1" x14ac:dyDescent="0.8">
      <c r="A218" s="463"/>
      <c r="B218" s="463"/>
      <c r="C218" s="463"/>
      <c r="D218" s="536"/>
      <c r="E218" s="537"/>
      <c r="F218" s="463"/>
      <c r="G218" s="537"/>
      <c r="H218" s="463"/>
      <c r="I218" s="463"/>
      <c r="J218" s="538"/>
      <c r="K218" s="463"/>
      <c r="L218" s="463"/>
      <c r="M218" s="463"/>
      <c r="N218" s="463"/>
      <c r="O218" s="463"/>
      <c r="P218" s="463"/>
      <c r="Q218" s="463"/>
      <c r="R218" s="463"/>
      <c r="S218" s="463"/>
      <c r="T218" s="463"/>
      <c r="U218" s="463"/>
      <c r="V218" s="463"/>
      <c r="W218" s="463"/>
      <c r="X218" s="463"/>
      <c r="Y218" s="463"/>
      <c r="Z218" s="463"/>
    </row>
    <row r="219" spans="1:26" ht="20.25" customHeight="1" x14ac:dyDescent="0.8">
      <c r="A219" s="463"/>
      <c r="B219" s="463"/>
      <c r="C219" s="463"/>
      <c r="D219" s="536"/>
      <c r="E219" s="537"/>
      <c r="F219" s="463"/>
      <c r="G219" s="537"/>
      <c r="H219" s="463"/>
      <c r="I219" s="463"/>
      <c r="J219" s="538"/>
      <c r="K219" s="463"/>
      <c r="L219" s="463"/>
      <c r="M219" s="463"/>
      <c r="N219" s="463"/>
      <c r="O219" s="463"/>
      <c r="P219" s="463"/>
      <c r="Q219" s="463"/>
      <c r="R219" s="463"/>
      <c r="S219" s="463"/>
      <c r="T219" s="463"/>
      <c r="U219" s="463"/>
      <c r="V219" s="463"/>
      <c r="W219" s="463"/>
      <c r="X219" s="463"/>
      <c r="Y219" s="463"/>
      <c r="Z219" s="463"/>
    </row>
    <row r="220" spans="1:26" ht="20.25" customHeight="1" x14ac:dyDescent="0.8">
      <c r="A220" s="463"/>
      <c r="B220" s="463"/>
      <c r="C220" s="463"/>
      <c r="D220" s="536"/>
      <c r="E220" s="537"/>
      <c r="F220" s="463"/>
      <c r="G220" s="537"/>
      <c r="H220" s="463"/>
      <c r="I220" s="463"/>
      <c r="J220" s="538"/>
      <c r="K220" s="463"/>
      <c r="L220" s="463"/>
      <c r="M220" s="463"/>
      <c r="N220" s="463"/>
      <c r="O220" s="463"/>
      <c r="P220" s="463"/>
      <c r="Q220" s="463"/>
      <c r="R220" s="463"/>
      <c r="S220" s="463"/>
      <c r="T220" s="463"/>
      <c r="U220" s="463"/>
      <c r="V220" s="463"/>
      <c r="W220" s="463"/>
      <c r="X220" s="463"/>
      <c r="Y220" s="463"/>
      <c r="Z220" s="463"/>
    </row>
    <row r="221" spans="1:26" ht="20.25" customHeight="1" x14ac:dyDescent="0.8">
      <c r="A221" s="463"/>
      <c r="B221" s="463"/>
      <c r="C221" s="463"/>
      <c r="D221" s="536"/>
      <c r="E221" s="537"/>
      <c r="F221" s="463"/>
      <c r="G221" s="537"/>
      <c r="H221" s="463"/>
      <c r="I221" s="463"/>
      <c r="J221" s="538"/>
      <c r="K221" s="463"/>
      <c r="L221" s="463"/>
      <c r="M221" s="463"/>
      <c r="N221" s="463"/>
      <c r="O221" s="463"/>
      <c r="P221" s="463"/>
      <c r="Q221" s="463"/>
      <c r="R221" s="463"/>
      <c r="S221" s="463"/>
      <c r="T221" s="463"/>
      <c r="U221" s="463"/>
      <c r="V221" s="463"/>
      <c r="W221" s="463"/>
      <c r="X221" s="463"/>
      <c r="Y221" s="463"/>
      <c r="Z221" s="463"/>
    </row>
    <row r="222" spans="1:26" ht="20.25" customHeight="1" x14ac:dyDescent="0.8">
      <c r="A222" s="463"/>
      <c r="B222" s="463"/>
      <c r="C222" s="463"/>
      <c r="D222" s="536"/>
      <c r="E222" s="537"/>
      <c r="F222" s="463"/>
      <c r="G222" s="537"/>
      <c r="H222" s="463"/>
      <c r="I222" s="463"/>
      <c r="J222" s="538"/>
      <c r="K222" s="463"/>
      <c r="L222" s="463"/>
      <c r="M222" s="463"/>
      <c r="N222" s="463"/>
      <c r="O222" s="463"/>
      <c r="P222" s="463"/>
      <c r="Q222" s="463"/>
      <c r="R222" s="463"/>
      <c r="S222" s="463"/>
      <c r="T222" s="463"/>
      <c r="U222" s="463"/>
      <c r="V222" s="463"/>
      <c r="W222" s="463"/>
      <c r="X222" s="463"/>
      <c r="Y222" s="463"/>
      <c r="Z222" s="463"/>
    </row>
    <row r="223" spans="1:26" ht="20.25" customHeight="1" x14ac:dyDescent="0.8">
      <c r="A223" s="463"/>
      <c r="B223" s="463"/>
      <c r="C223" s="463"/>
      <c r="D223" s="536"/>
      <c r="E223" s="537"/>
      <c r="F223" s="463"/>
      <c r="G223" s="537"/>
      <c r="H223" s="463"/>
      <c r="I223" s="463"/>
      <c r="J223" s="538"/>
      <c r="K223" s="463"/>
      <c r="L223" s="463"/>
      <c r="M223" s="463"/>
      <c r="N223" s="463"/>
      <c r="O223" s="463"/>
      <c r="P223" s="463"/>
      <c r="Q223" s="463"/>
      <c r="R223" s="463"/>
      <c r="S223" s="463"/>
      <c r="T223" s="463"/>
      <c r="U223" s="463"/>
      <c r="V223" s="463"/>
      <c r="W223" s="463"/>
      <c r="X223" s="463"/>
      <c r="Y223" s="463"/>
      <c r="Z223" s="463"/>
    </row>
    <row r="224" spans="1:26" ht="20.25" customHeight="1" x14ac:dyDescent="0.8">
      <c r="A224" s="463"/>
      <c r="B224" s="463"/>
      <c r="C224" s="463"/>
      <c r="D224" s="536"/>
      <c r="E224" s="537"/>
      <c r="F224" s="463"/>
      <c r="G224" s="537"/>
      <c r="H224" s="463"/>
      <c r="I224" s="463"/>
      <c r="J224" s="538"/>
      <c r="K224" s="463"/>
      <c r="L224" s="463"/>
      <c r="M224" s="463"/>
      <c r="N224" s="463"/>
      <c r="O224" s="463"/>
      <c r="P224" s="463"/>
      <c r="Q224" s="463"/>
      <c r="R224" s="463"/>
      <c r="S224" s="463"/>
      <c r="T224" s="463"/>
      <c r="U224" s="463"/>
      <c r="V224" s="463"/>
      <c r="W224" s="463"/>
      <c r="X224" s="463"/>
      <c r="Y224" s="463"/>
      <c r="Z224" s="463"/>
    </row>
    <row r="225" spans="1:26" ht="20.25" customHeight="1" x14ac:dyDescent="0.8">
      <c r="A225" s="463"/>
      <c r="B225" s="463"/>
      <c r="C225" s="463"/>
      <c r="D225" s="536"/>
      <c r="E225" s="537"/>
      <c r="F225" s="463"/>
      <c r="G225" s="537"/>
      <c r="H225" s="463"/>
      <c r="I225" s="463"/>
      <c r="J225" s="538"/>
      <c r="K225" s="463"/>
      <c r="L225" s="463"/>
      <c r="M225" s="463"/>
      <c r="N225" s="463"/>
      <c r="O225" s="463"/>
      <c r="P225" s="463"/>
      <c r="Q225" s="463"/>
      <c r="R225" s="463"/>
      <c r="S225" s="463"/>
      <c r="T225" s="463"/>
      <c r="U225" s="463"/>
      <c r="V225" s="463"/>
      <c r="W225" s="463"/>
      <c r="X225" s="463"/>
      <c r="Y225" s="463"/>
      <c r="Z225" s="463"/>
    </row>
    <row r="226" spans="1:26" ht="20.25" customHeight="1" x14ac:dyDescent="0.8">
      <c r="A226" s="463"/>
      <c r="B226" s="463"/>
      <c r="C226" s="463"/>
      <c r="D226" s="536"/>
      <c r="E226" s="537"/>
      <c r="F226" s="463"/>
      <c r="G226" s="537"/>
      <c r="H226" s="463"/>
      <c r="I226" s="463"/>
      <c r="J226" s="538"/>
      <c r="K226" s="463"/>
      <c r="L226" s="463"/>
      <c r="M226" s="463"/>
      <c r="N226" s="463"/>
      <c r="O226" s="463"/>
      <c r="P226" s="463"/>
      <c r="Q226" s="463"/>
      <c r="R226" s="463"/>
      <c r="S226" s="463"/>
      <c r="T226" s="463"/>
      <c r="U226" s="463"/>
      <c r="V226" s="463"/>
      <c r="W226" s="463"/>
      <c r="X226" s="463"/>
      <c r="Y226" s="463"/>
      <c r="Z226" s="463"/>
    </row>
    <row r="227" spans="1:26" ht="20.25" customHeight="1" x14ac:dyDescent="0.8">
      <c r="A227" s="463"/>
      <c r="B227" s="463"/>
      <c r="C227" s="463"/>
      <c r="D227" s="536"/>
      <c r="E227" s="537"/>
      <c r="F227" s="463"/>
      <c r="G227" s="537"/>
      <c r="H227" s="463"/>
      <c r="I227" s="463"/>
      <c r="J227" s="538"/>
      <c r="K227" s="463"/>
      <c r="L227" s="463"/>
      <c r="M227" s="463"/>
      <c r="N227" s="463"/>
      <c r="O227" s="463"/>
      <c r="P227" s="463"/>
      <c r="Q227" s="463"/>
      <c r="R227" s="463"/>
      <c r="S227" s="463"/>
      <c r="T227" s="463"/>
      <c r="U227" s="463"/>
      <c r="V227" s="463"/>
      <c r="W227" s="463"/>
      <c r="X227" s="463"/>
      <c r="Y227" s="463"/>
      <c r="Z227" s="463"/>
    </row>
    <row r="228" spans="1:26" ht="20.25" customHeight="1" x14ac:dyDescent="0.8">
      <c r="A228" s="463"/>
      <c r="B228" s="463"/>
      <c r="C228" s="463"/>
      <c r="D228" s="536"/>
      <c r="E228" s="537"/>
      <c r="F228" s="463"/>
      <c r="G228" s="537"/>
      <c r="H228" s="463"/>
      <c r="I228" s="463"/>
      <c r="J228" s="538"/>
      <c r="K228" s="463"/>
      <c r="L228" s="463"/>
      <c r="M228" s="463"/>
      <c r="N228" s="463"/>
      <c r="O228" s="463"/>
      <c r="P228" s="463"/>
      <c r="Q228" s="463"/>
      <c r="R228" s="463"/>
      <c r="S228" s="463"/>
      <c r="T228" s="463"/>
      <c r="U228" s="463"/>
      <c r="V228" s="463"/>
      <c r="W228" s="463"/>
      <c r="X228" s="463"/>
      <c r="Y228" s="463"/>
      <c r="Z228" s="463"/>
    </row>
    <row r="229" spans="1:26" ht="20.25" customHeight="1" x14ac:dyDescent="0.8">
      <c r="A229" s="463"/>
      <c r="B229" s="463"/>
      <c r="C229" s="463"/>
      <c r="D229" s="536"/>
      <c r="E229" s="537"/>
      <c r="F229" s="463"/>
      <c r="G229" s="537"/>
      <c r="H229" s="463"/>
      <c r="I229" s="463"/>
      <c r="J229" s="538"/>
      <c r="K229" s="463"/>
      <c r="L229" s="463"/>
      <c r="M229" s="463"/>
      <c r="N229" s="463"/>
      <c r="O229" s="463"/>
      <c r="P229" s="463"/>
      <c r="Q229" s="463"/>
      <c r="R229" s="463"/>
      <c r="S229" s="463"/>
      <c r="T229" s="463"/>
      <c r="U229" s="463"/>
      <c r="V229" s="463"/>
      <c r="W229" s="463"/>
      <c r="X229" s="463"/>
      <c r="Y229" s="463"/>
      <c r="Z229" s="463"/>
    </row>
    <row r="230" spans="1:26" ht="20.25" customHeight="1" x14ac:dyDescent="0.8">
      <c r="A230" s="463"/>
      <c r="B230" s="463"/>
      <c r="C230" s="463"/>
      <c r="D230" s="536"/>
      <c r="E230" s="537"/>
      <c r="F230" s="463"/>
      <c r="G230" s="537"/>
      <c r="H230" s="463"/>
      <c r="I230" s="463"/>
      <c r="J230" s="538"/>
      <c r="K230" s="463"/>
      <c r="L230" s="463"/>
      <c r="M230" s="463"/>
      <c r="N230" s="463"/>
      <c r="O230" s="463"/>
      <c r="P230" s="463"/>
      <c r="Q230" s="463"/>
      <c r="R230" s="463"/>
      <c r="S230" s="463"/>
      <c r="T230" s="463"/>
      <c r="U230" s="463"/>
      <c r="V230" s="463"/>
      <c r="W230" s="463"/>
      <c r="X230" s="463"/>
      <c r="Y230" s="463"/>
      <c r="Z230" s="463"/>
    </row>
    <row r="231" spans="1:26" ht="20.25" customHeight="1" x14ac:dyDescent="0.8">
      <c r="A231" s="463"/>
      <c r="B231" s="463"/>
      <c r="C231" s="463"/>
      <c r="D231" s="536"/>
      <c r="E231" s="537"/>
      <c r="F231" s="463"/>
      <c r="G231" s="537"/>
      <c r="H231" s="463"/>
      <c r="I231" s="463"/>
      <c r="J231" s="538"/>
      <c r="K231" s="463"/>
      <c r="L231" s="463"/>
      <c r="M231" s="463"/>
      <c r="N231" s="463"/>
      <c r="O231" s="463"/>
      <c r="P231" s="463"/>
      <c r="Q231" s="463"/>
      <c r="R231" s="463"/>
      <c r="S231" s="463"/>
      <c r="T231" s="463"/>
      <c r="U231" s="463"/>
      <c r="V231" s="463"/>
      <c r="W231" s="463"/>
      <c r="X231" s="463"/>
      <c r="Y231" s="463"/>
      <c r="Z231" s="463"/>
    </row>
    <row r="232" spans="1:26" ht="20.25" customHeight="1" x14ac:dyDescent="0.8">
      <c r="A232" s="463"/>
      <c r="B232" s="463"/>
      <c r="C232" s="463"/>
      <c r="D232" s="536"/>
      <c r="E232" s="537"/>
      <c r="F232" s="463"/>
      <c r="G232" s="537"/>
      <c r="H232" s="463"/>
      <c r="I232" s="463"/>
      <c r="J232" s="538"/>
      <c r="K232" s="463"/>
      <c r="L232" s="463"/>
      <c r="M232" s="463"/>
      <c r="N232" s="463"/>
      <c r="O232" s="463"/>
      <c r="P232" s="463"/>
      <c r="Q232" s="463"/>
      <c r="R232" s="463"/>
      <c r="S232" s="463"/>
      <c r="T232" s="463"/>
      <c r="U232" s="463"/>
      <c r="V232" s="463"/>
      <c r="W232" s="463"/>
      <c r="X232" s="463"/>
      <c r="Y232" s="463"/>
      <c r="Z232" s="463"/>
    </row>
    <row r="233" spans="1:26" ht="20.25" customHeight="1" x14ac:dyDescent="0.8">
      <c r="A233" s="463"/>
      <c r="B233" s="463"/>
      <c r="C233" s="463"/>
      <c r="D233" s="536"/>
      <c r="E233" s="537"/>
      <c r="F233" s="463"/>
      <c r="G233" s="537"/>
      <c r="H233" s="463"/>
      <c r="I233" s="463"/>
      <c r="J233" s="538"/>
      <c r="K233" s="463"/>
      <c r="L233" s="463"/>
      <c r="M233" s="463"/>
      <c r="N233" s="463"/>
      <c r="O233" s="463"/>
      <c r="P233" s="463"/>
      <c r="Q233" s="463"/>
      <c r="R233" s="463"/>
      <c r="S233" s="463"/>
      <c r="T233" s="463"/>
      <c r="U233" s="463"/>
      <c r="V233" s="463"/>
      <c r="W233" s="463"/>
      <c r="X233" s="463"/>
      <c r="Y233" s="463"/>
      <c r="Z233" s="463"/>
    </row>
    <row r="234" spans="1:26" ht="20.25" customHeight="1" x14ac:dyDescent="0.8">
      <c r="A234" s="463"/>
      <c r="B234" s="463"/>
      <c r="C234" s="463"/>
      <c r="D234" s="536"/>
      <c r="E234" s="537"/>
      <c r="F234" s="463"/>
      <c r="G234" s="537"/>
      <c r="H234" s="463"/>
      <c r="I234" s="463"/>
      <c r="J234" s="538"/>
      <c r="K234" s="463"/>
      <c r="L234" s="463"/>
      <c r="M234" s="463"/>
      <c r="N234" s="463"/>
      <c r="O234" s="463"/>
      <c r="P234" s="463"/>
      <c r="Q234" s="463"/>
      <c r="R234" s="463"/>
      <c r="S234" s="463"/>
      <c r="T234" s="463"/>
      <c r="U234" s="463"/>
      <c r="V234" s="463"/>
      <c r="W234" s="463"/>
      <c r="X234" s="463"/>
      <c r="Y234" s="463"/>
      <c r="Z234" s="463"/>
    </row>
    <row r="235" spans="1:26" ht="20.25" customHeight="1" x14ac:dyDescent="0.8">
      <c r="A235" s="463"/>
      <c r="B235" s="463"/>
      <c r="C235" s="463"/>
      <c r="D235" s="536"/>
      <c r="E235" s="537"/>
      <c r="F235" s="463"/>
      <c r="G235" s="537"/>
      <c r="H235" s="463"/>
      <c r="I235" s="463"/>
      <c r="J235" s="538"/>
      <c r="K235" s="463"/>
      <c r="L235" s="463"/>
      <c r="M235" s="463"/>
      <c r="N235" s="463"/>
      <c r="O235" s="463"/>
      <c r="P235" s="463"/>
      <c r="Q235" s="463"/>
      <c r="R235" s="463"/>
      <c r="S235" s="463"/>
      <c r="T235" s="463"/>
      <c r="U235" s="463"/>
      <c r="V235" s="463"/>
      <c r="W235" s="463"/>
      <c r="X235" s="463"/>
      <c r="Y235" s="463"/>
      <c r="Z235" s="463"/>
    </row>
    <row r="236" spans="1:26" ht="20.25" customHeight="1" x14ac:dyDescent="0.8">
      <c r="A236" s="463"/>
      <c r="B236" s="463"/>
      <c r="C236" s="463"/>
      <c r="D236" s="536"/>
      <c r="E236" s="537"/>
      <c r="F236" s="463"/>
      <c r="G236" s="537"/>
      <c r="H236" s="463"/>
      <c r="I236" s="463"/>
      <c r="J236" s="538"/>
      <c r="K236" s="463"/>
      <c r="L236" s="463"/>
      <c r="M236" s="463"/>
      <c r="N236" s="463"/>
      <c r="O236" s="463"/>
      <c r="P236" s="463"/>
      <c r="Q236" s="463"/>
      <c r="R236" s="463"/>
      <c r="S236" s="463"/>
      <c r="T236" s="463"/>
      <c r="U236" s="463"/>
      <c r="V236" s="463"/>
      <c r="W236" s="463"/>
      <c r="X236" s="463"/>
      <c r="Y236" s="463"/>
      <c r="Z236" s="463"/>
    </row>
    <row r="237" spans="1:26" ht="20.25" customHeight="1" x14ac:dyDescent="0.8">
      <c r="A237" s="463"/>
      <c r="B237" s="463"/>
      <c r="C237" s="463"/>
      <c r="D237" s="536"/>
      <c r="E237" s="537"/>
      <c r="F237" s="463"/>
      <c r="G237" s="537"/>
      <c r="H237" s="463"/>
      <c r="I237" s="463"/>
      <c r="J237" s="538"/>
      <c r="K237" s="463"/>
      <c r="L237" s="463"/>
      <c r="M237" s="463"/>
      <c r="N237" s="463"/>
      <c r="O237" s="463"/>
      <c r="P237" s="463"/>
      <c r="Q237" s="463"/>
      <c r="R237" s="463"/>
      <c r="S237" s="463"/>
      <c r="T237" s="463"/>
      <c r="U237" s="463"/>
      <c r="V237" s="463"/>
      <c r="W237" s="463"/>
      <c r="X237" s="463"/>
      <c r="Y237" s="463"/>
      <c r="Z237" s="463"/>
    </row>
    <row r="238" spans="1:26" ht="20.25" customHeight="1" x14ac:dyDescent="0.8">
      <c r="A238" s="463"/>
      <c r="B238" s="463"/>
      <c r="C238" s="463"/>
      <c r="D238" s="536"/>
      <c r="E238" s="537"/>
      <c r="F238" s="463"/>
      <c r="G238" s="537"/>
      <c r="H238" s="463"/>
      <c r="I238" s="463"/>
      <c r="J238" s="538"/>
      <c r="K238" s="463"/>
      <c r="L238" s="463"/>
      <c r="M238" s="463"/>
      <c r="N238" s="463"/>
      <c r="O238" s="463"/>
      <c r="P238" s="463"/>
      <c r="Q238" s="463"/>
      <c r="R238" s="463"/>
      <c r="S238" s="463"/>
      <c r="T238" s="463"/>
      <c r="U238" s="463"/>
      <c r="V238" s="463"/>
      <c r="W238" s="463"/>
      <c r="X238" s="463"/>
      <c r="Y238" s="463"/>
      <c r="Z238" s="463"/>
    </row>
    <row r="239" spans="1:26" ht="20.25" customHeight="1" x14ac:dyDescent="0.8">
      <c r="A239" s="463"/>
      <c r="B239" s="463"/>
      <c r="C239" s="463"/>
      <c r="D239" s="536"/>
      <c r="E239" s="537"/>
      <c r="F239" s="463"/>
      <c r="G239" s="537"/>
      <c r="H239" s="463"/>
      <c r="I239" s="463"/>
      <c r="J239" s="538"/>
      <c r="K239" s="463"/>
      <c r="L239" s="463"/>
      <c r="M239" s="463"/>
      <c r="N239" s="463"/>
      <c r="O239" s="463"/>
      <c r="P239" s="463"/>
      <c r="Q239" s="463"/>
      <c r="R239" s="463"/>
      <c r="S239" s="463"/>
      <c r="T239" s="463"/>
      <c r="U239" s="463"/>
      <c r="V239" s="463"/>
      <c r="W239" s="463"/>
      <c r="X239" s="463"/>
      <c r="Y239" s="463"/>
      <c r="Z239" s="463"/>
    </row>
    <row r="240" spans="1:26" ht="20.25" customHeight="1" x14ac:dyDescent="0.8">
      <c r="A240" s="463"/>
      <c r="B240" s="463"/>
      <c r="C240" s="463"/>
      <c r="D240" s="536"/>
      <c r="E240" s="537"/>
      <c r="F240" s="463"/>
      <c r="G240" s="537"/>
      <c r="H240" s="463"/>
      <c r="I240" s="463"/>
      <c r="J240" s="538"/>
      <c r="K240" s="463"/>
      <c r="L240" s="463"/>
      <c r="M240" s="463"/>
      <c r="N240" s="463"/>
      <c r="O240" s="463"/>
      <c r="P240" s="463"/>
      <c r="Q240" s="463"/>
      <c r="R240" s="463"/>
      <c r="S240" s="463"/>
      <c r="T240" s="463"/>
      <c r="U240" s="463"/>
      <c r="V240" s="463"/>
      <c r="W240" s="463"/>
      <c r="X240" s="463"/>
      <c r="Y240" s="463"/>
      <c r="Z240" s="463"/>
    </row>
    <row r="241" spans="1:26" ht="20.25" customHeight="1" x14ac:dyDescent="0.8">
      <c r="A241" s="463"/>
      <c r="B241" s="463"/>
      <c r="C241" s="463"/>
      <c r="D241" s="536"/>
      <c r="E241" s="537"/>
      <c r="F241" s="463"/>
      <c r="G241" s="537"/>
      <c r="H241" s="463"/>
      <c r="I241" s="463"/>
      <c r="J241" s="538"/>
      <c r="K241" s="463"/>
      <c r="L241" s="463"/>
      <c r="M241" s="463"/>
      <c r="N241" s="463"/>
      <c r="O241" s="463"/>
      <c r="P241" s="463"/>
      <c r="Q241" s="463"/>
      <c r="R241" s="463"/>
      <c r="S241" s="463"/>
      <c r="T241" s="463"/>
      <c r="U241" s="463"/>
      <c r="V241" s="463"/>
      <c r="W241" s="463"/>
      <c r="X241" s="463"/>
      <c r="Y241" s="463"/>
      <c r="Z241" s="463"/>
    </row>
    <row r="242" spans="1:26" ht="20.25" customHeight="1" x14ac:dyDescent="0.8">
      <c r="A242" s="463"/>
      <c r="B242" s="463"/>
      <c r="C242" s="463"/>
      <c r="D242" s="536"/>
      <c r="E242" s="537"/>
      <c r="F242" s="463"/>
      <c r="G242" s="537"/>
      <c r="H242" s="463"/>
      <c r="I242" s="463"/>
      <c r="J242" s="538"/>
      <c r="K242" s="463"/>
      <c r="L242" s="463"/>
      <c r="M242" s="463"/>
      <c r="N242" s="463"/>
      <c r="O242" s="463"/>
      <c r="P242" s="463"/>
      <c r="Q242" s="463"/>
      <c r="R242" s="463"/>
      <c r="S242" s="463"/>
      <c r="T242" s="463"/>
      <c r="U242" s="463"/>
      <c r="V242" s="463"/>
      <c r="W242" s="463"/>
      <c r="X242" s="463"/>
      <c r="Y242" s="463"/>
      <c r="Z242" s="463"/>
    </row>
    <row r="243" spans="1:26" ht="20.25" customHeight="1" x14ac:dyDescent="0.8">
      <c r="A243" s="463"/>
      <c r="B243" s="463"/>
      <c r="C243" s="463"/>
      <c r="D243" s="536"/>
      <c r="E243" s="537"/>
      <c r="F243" s="463"/>
      <c r="G243" s="537"/>
      <c r="H243" s="463"/>
      <c r="I243" s="463"/>
      <c r="J243" s="538"/>
      <c r="K243" s="463"/>
      <c r="L243" s="463"/>
      <c r="M243" s="463"/>
      <c r="N243" s="463"/>
      <c r="O243" s="463"/>
      <c r="P243" s="463"/>
      <c r="Q243" s="463"/>
      <c r="R243" s="463"/>
      <c r="S243" s="463"/>
      <c r="T243" s="463"/>
      <c r="U243" s="463"/>
      <c r="V243" s="463"/>
      <c r="W243" s="463"/>
      <c r="X243" s="463"/>
      <c r="Y243" s="463"/>
      <c r="Z243" s="463"/>
    </row>
    <row r="244" spans="1:26" ht="20.25" customHeight="1" x14ac:dyDescent="0.8">
      <c r="A244" s="463"/>
      <c r="B244" s="463"/>
      <c r="C244" s="463"/>
      <c r="D244" s="536"/>
      <c r="E244" s="537"/>
      <c r="F244" s="463"/>
      <c r="G244" s="537"/>
      <c r="H244" s="463"/>
      <c r="I244" s="463"/>
      <c r="J244" s="538"/>
      <c r="K244" s="463"/>
      <c r="L244" s="463"/>
      <c r="M244" s="463"/>
      <c r="N244" s="463"/>
      <c r="O244" s="463"/>
      <c r="P244" s="463"/>
      <c r="Q244" s="463"/>
      <c r="R244" s="463"/>
      <c r="S244" s="463"/>
      <c r="T244" s="463"/>
      <c r="U244" s="463"/>
      <c r="V244" s="463"/>
      <c r="W244" s="463"/>
      <c r="X244" s="463"/>
      <c r="Y244" s="463"/>
      <c r="Z244" s="463"/>
    </row>
    <row r="245" spans="1:26" ht="20.25" customHeight="1" x14ac:dyDescent="0.8">
      <c r="A245" s="463"/>
      <c r="B245" s="463"/>
      <c r="C245" s="463"/>
      <c r="D245" s="536"/>
      <c r="E245" s="537"/>
      <c r="F245" s="463"/>
      <c r="G245" s="537"/>
      <c r="H245" s="463"/>
      <c r="I245" s="463"/>
      <c r="J245" s="538"/>
      <c r="K245" s="463"/>
      <c r="L245" s="463"/>
      <c r="M245" s="463"/>
      <c r="N245" s="463"/>
      <c r="O245" s="463"/>
      <c r="P245" s="463"/>
      <c r="Q245" s="463"/>
      <c r="R245" s="463"/>
      <c r="S245" s="463"/>
      <c r="T245" s="463"/>
      <c r="U245" s="463"/>
      <c r="V245" s="463"/>
      <c r="W245" s="463"/>
      <c r="X245" s="463"/>
      <c r="Y245" s="463"/>
      <c r="Z245" s="463"/>
    </row>
    <row r="246" spans="1:26" ht="20.25" customHeight="1" x14ac:dyDescent="0.8">
      <c r="A246" s="463"/>
      <c r="B246" s="463"/>
      <c r="C246" s="463"/>
      <c r="D246" s="536"/>
      <c r="E246" s="537"/>
      <c r="F246" s="463"/>
      <c r="G246" s="537"/>
      <c r="H246" s="463"/>
      <c r="I246" s="463"/>
      <c r="J246" s="538"/>
      <c r="K246" s="463"/>
      <c r="L246" s="463"/>
      <c r="M246" s="463"/>
      <c r="N246" s="463"/>
      <c r="O246" s="463"/>
      <c r="P246" s="463"/>
      <c r="Q246" s="463"/>
      <c r="R246" s="463"/>
      <c r="S246" s="463"/>
      <c r="T246" s="463"/>
      <c r="U246" s="463"/>
      <c r="V246" s="463"/>
      <c r="W246" s="463"/>
      <c r="X246" s="463"/>
      <c r="Y246" s="463"/>
      <c r="Z246" s="463"/>
    </row>
    <row r="247" spans="1:26" ht="20.25" customHeight="1" x14ac:dyDescent="0.8">
      <c r="A247" s="463"/>
      <c r="B247" s="463"/>
      <c r="C247" s="463"/>
      <c r="D247" s="536"/>
      <c r="E247" s="537"/>
      <c r="F247" s="463"/>
      <c r="G247" s="537"/>
      <c r="H247" s="463"/>
      <c r="I247" s="463"/>
      <c r="J247" s="538"/>
      <c r="K247" s="463"/>
      <c r="L247" s="463"/>
      <c r="M247" s="463"/>
      <c r="N247" s="463"/>
      <c r="O247" s="463"/>
      <c r="P247" s="463"/>
      <c r="Q247" s="463"/>
      <c r="R247" s="463"/>
      <c r="S247" s="463"/>
      <c r="T247" s="463"/>
      <c r="U247" s="463"/>
      <c r="V247" s="463"/>
      <c r="W247" s="463"/>
      <c r="X247" s="463"/>
      <c r="Y247" s="463"/>
      <c r="Z247" s="463"/>
    </row>
    <row r="248" spans="1:26" ht="20.25" customHeight="1" x14ac:dyDescent="0.8">
      <c r="A248" s="463"/>
      <c r="B248" s="463"/>
      <c r="C248" s="463"/>
      <c r="D248" s="536"/>
      <c r="E248" s="537"/>
      <c r="F248" s="463"/>
      <c r="G248" s="537"/>
      <c r="H248" s="463"/>
      <c r="I248" s="463"/>
      <c r="J248" s="538"/>
      <c r="K248" s="463"/>
      <c r="L248" s="463"/>
      <c r="M248" s="463"/>
      <c r="N248" s="463"/>
      <c r="O248" s="463"/>
      <c r="P248" s="463"/>
      <c r="Q248" s="463"/>
      <c r="R248" s="463"/>
      <c r="S248" s="463"/>
      <c r="T248" s="463"/>
      <c r="U248" s="463"/>
      <c r="V248" s="463"/>
      <c r="W248" s="463"/>
      <c r="X248" s="463"/>
      <c r="Y248" s="463"/>
      <c r="Z248" s="463"/>
    </row>
    <row r="249" spans="1:26" ht="20.25" customHeight="1" x14ac:dyDescent="0.8">
      <c r="A249" s="463"/>
      <c r="B249" s="463"/>
      <c r="C249" s="463"/>
      <c r="D249" s="536"/>
      <c r="E249" s="537"/>
      <c r="F249" s="463"/>
      <c r="G249" s="537"/>
      <c r="H249" s="463"/>
      <c r="I249" s="463"/>
      <c r="J249" s="538"/>
      <c r="K249" s="463"/>
      <c r="L249" s="463"/>
      <c r="M249" s="463"/>
      <c r="N249" s="463"/>
      <c r="O249" s="463"/>
      <c r="P249" s="463"/>
      <c r="Q249" s="463"/>
      <c r="R249" s="463"/>
      <c r="S249" s="463"/>
      <c r="T249" s="463"/>
      <c r="U249" s="463"/>
      <c r="V249" s="463"/>
      <c r="W249" s="463"/>
      <c r="X249" s="463"/>
      <c r="Y249" s="463"/>
      <c r="Z249" s="463"/>
    </row>
    <row r="250" spans="1:26" ht="20.25" customHeight="1" x14ac:dyDescent="0.8">
      <c r="A250" s="463"/>
      <c r="B250" s="463"/>
      <c r="C250" s="463"/>
      <c r="D250" s="536"/>
      <c r="E250" s="537"/>
      <c r="F250" s="463"/>
      <c r="G250" s="537"/>
      <c r="H250" s="463"/>
      <c r="I250" s="463"/>
      <c r="J250" s="538"/>
      <c r="K250" s="463"/>
      <c r="L250" s="463"/>
      <c r="M250" s="463"/>
      <c r="N250" s="463"/>
      <c r="O250" s="463"/>
      <c r="P250" s="463"/>
      <c r="Q250" s="463"/>
      <c r="R250" s="463"/>
      <c r="S250" s="463"/>
      <c r="T250" s="463"/>
      <c r="U250" s="463"/>
      <c r="V250" s="463"/>
      <c r="W250" s="463"/>
      <c r="X250" s="463"/>
      <c r="Y250" s="463"/>
      <c r="Z250" s="463"/>
    </row>
    <row r="251" spans="1:26" ht="20.25" customHeight="1" x14ac:dyDescent="0.8">
      <c r="A251" s="463"/>
      <c r="B251" s="463"/>
      <c r="C251" s="463"/>
      <c r="D251" s="536"/>
      <c r="E251" s="537"/>
      <c r="F251" s="463"/>
      <c r="G251" s="537"/>
      <c r="H251" s="463"/>
      <c r="I251" s="463"/>
      <c r="J251" s="538"/>
      <c r="K251" s="463"/>
      <c r="L251" s="463"/>
      <c r="M251" s="463"/>
      <c r="N251" s="463"/>
      <c r="O251" s="463"/>
      <c r="P251" s="463"/>
      <c r="Q251" s="463"/>
      <c r="R251" s="463"/>
      <c r="S251" s="463"/>
      <c r="T251" s="463"/>
      <c r="U251" s="463"/>
      <c r="V251" s="463"/>
      <c r="W251" s="463"/>
      <c r="X251" s="463"/>
      <c r="Y251" s="463"/>
      <c r="Z251" s="463"/>
    </row>
    <row r="252" spans="1:26" ht="20.25" customHeight="1" x14ac:dyDescent="0.8">
      <c r="A252" s="463"/>
      <c r="B252" s="463"/>
      <c r="C252" s="463"/>
      <c r="D252" s="536"/>
      <c r="E252" s="537"/>
      <c r="F252" s="463"/>
      <c r="G252" s="537"/>
      <c r="H252" s="463"/>
      <c r="I252" s="463"/>
      <c r="J252" s="538"/>
      <c r="K252" s="463"/>
      <c r="L252" s="463"/>
      <c r="M252" s="463"/>
      <c r="N252" s="463"/>
      <c r="O252" s="463"/>
      <c r="P252" s="463"/>
      <c r="Q252" s="463"/>
      <c r="R252" s="463"/>
      <c r="S252" s="463"/>
      <c r="T252" s="463"/>
      <c r="U252" s="463"/>
      <c r="V252" s="463"/>
      <c r="W252" s="463"/>
      <c r="X252" s="463"/>
      <c r="Y252" s="463"/>
      <c r="Z252" s="463"/>
    </row>
    <row r="253" spans="1:26" ht="20.25" customHeight="1" x14ac:dyDescent="0.8">
      <c r="A253" s="463"/>
      <c r="B253" s="463"/>
      <c r="C253" s="463"/>
      <c r="D253" s="536"/>
      <c r="E253" s="537"/>
      <c r="F253" s="463"/>
      <c r="G253" s="537"/>
      <c r="H253" s="463"/>
      <c r="I253" s="463"/>
      <c r="J253" s="538"/>
      <c r="K253" s="463"/>
      <c r="L253" s="463"/>
      <c r="M253" s="463"/>
      <c r="N253" s="463"/>
      <c r="O253" s="463"/>
      <c r="P253" s="463"/>
      <c r="Q253" s="463"/>
      <c r="R253" s="463"/>
      <c r="S253" s="463"/>
      <c r="T253" s="463"/>
      <c r="U253" s="463"/>
      <c r="V253" s="463"/>
      <c r="W253" s="463"/>
      <c r="X253" s="463"/>
      <c r="Y253" s="463"/>
      <c r="Z253" s="463"/>
    </row>
    <row r="254" spans="1:26" ht="20.25" customHeight="1" x14ac:dyDescent="0.8">
      <c r="A254" s="463"/>
      <c r="B254" s="463"/>
      <c r="C254" s="463"/>
      <c r="D254" s="536"/>
      <c r="E254" s="537"/>
      <c r="F254" s="463"/>
      <c r="G254" s="537"/>
      <c r="H254" s="463"/>
      <c r="I254" s="463"/>
      <c r="J254" s="538"/>
      <c r="K254" s="463"/>
      <c r="L254" s="463"/>
      <c r="M254" s="463"/>
      <c r="N254" s="463"/>
      <c r="O254" s="463"/>
      <c r="P254" s="463"/>
      <c r="Q254" s="463"/>
      <c r="R254" s="463"/>
      <c r="S254" s="463"/>
      <c r="T254" s="463"/>
      <c r="U254" s="463"/>
      <c r="V254" s="463"/>
      <c r="W254" s="463"/>
      <c r="X254" s="463"/>
      <c r="Y254" s="463"/>
      <c r="Z254" s="463"/>
    </row>
    <row r="255" spans="1:26" ht="20.25" customHeight="1" x14ac:dyDescent="0.8">
      <c r="A255" s="463"/>
      <c r="B255" s="463"/>
      <c r="C255" s="463"/>
      <c r="D255" s="536"/>
      <c r="E255" s="537"/>
      <c r="F255" s="463"/>
      <c r="G255" s="537"/>
      <c r="H255" s="463"/>
      <c r="I255" s="463"/>
      <c r="J255" s="538"/>
      <c r="K255" s="463"/>
      <c r="L255" s="463"/>
      <c r="M255" s="463"/>
      <c r="N255" s="463"/>
      <c r="O255" s="463"/>
      <c r="P255" s="463"/>
      <c r="Q255" s="463"/>
      <c r="R255" s="463"/>
      <c r="S255" s="463"/>
      <c r="T255" s="463"/>
      <c r="U255" s="463"/>
      <c r="V255" s="463"/>
      <c r="W255" s="463"/>
      <c r="X255" s="463"/>
      <c r="Y255" s="463"/>
      <c r="Z255" s="463"/>
    </row>
    <row r="256" spans="1:26" ht="20.25" customHeight="1" x14ac:dyDescent="0.8">
      <c r="A256" s="463"/>
      <c r="B256" s="463"/>
      <c r="C256" s="463"/>
      <c r="D256" s="536"/>
      <c r="E256" s="537"/>
      <c r="F256" s="463"/>
      <c r="G256" s="537"/>
      <c r="H256" s="463"/>
      <c r="I256" s="463"/>
      <c r="J256" s="538"/>
      <c r="K256" s="463"/>
      <c r="L256" s="463"/>
      <c r="M256" s="463"/>
      <c r="N256" s="463"/>
      <c r="O256" s="463"/>
      <c r="P256" s="463"/>
      <c r="Q256" s="463"/>
      <c r="R256" s="463"/>
      <c r="S256" s="463"/>
      <c r="T256" s="463"/>
      <c r="U256" s="463"/>
      <c r="V256" s="463"/>
      <c r="W256" s="463"/>
      <c r="X256" s="463"/>
      <c r="Y256" s="463"/>
      <c r="Z256" s="463"/>
    </row>
    <row r="257" spans="1:26" ht="20.25" customHeight="1" x14ac:dyDescent="0.8">
      <c r="A257" s="463"/>
      <c r="B257" s="463"/>
      <c r="C257" s="463"/>
      <c r="D257" s="536"/>
      <c r="E257" s="537"/>
      <c r="F257" s="463"/>
      <c r="G257" s="537"/>
      <c r="H257" s="463"/>
      <c r="I257" s="463"/>
      <c r="J257" s="538"/>
      <c r="K257" s="463"/>
      <c r="L257" s="463"/>
      <c r="M257" s="463"/>
      <c r="N257" s="463"/>
      <c r="O257" s="463"/>
      <c r="P257" s="463"/>
      <c r="Q257" s="463"/>
      <c r="R257" s="463"/>
      <c r="S257" s="463"/>
      <c r="T257" s="463"/>
      <c r="U257" s="463"/>
      <c r="V257" s="463"/>
      <c r="W257" s="463"/>
      <c r="X257" s="463"/>
      <c r="Y257" s="463"/>
      <c r="Z257" s="463"/>
    </row>
    <row r="258" spans="1:26" ht="20.25" customHeight="1" x14ac:dyDescent="0.8">
      <c r="A258" s="463"/>
      <c r="B258" s="463"/>
      <c r="C258" s="463"/>
      <c r="D258" s="536"/>
      <c r="E258" s="537"/>
      <c r="F258" s="463"/>
      <c r="G258" s="537"/>
      <c r="H258" s="463"/>
      <c r="I258" s="463"/>
      <c r="J258" s="538"/>
      <c r="K258" s="463"/>
      <c r="L258" s="463"/>
      <c r="M258" s="463"/>
      <c r="N258" s="463"/>
      <c r="O258" s="463"/>
      <c r="P258" s="463"/>
      <c r="Q258" s="463"/>
      <c r="R258" s="463"/>
      <c r="S258" s="463"/>
      <c r="T258" s="463"/>
      <c r="U258" s="463"/>
      <c r="V258" s="463"/>
      <c r="W258" s="463"/>
      <c r="X258" s="463"/>
      <c r="Y258" s="463"/>
      <c r="Z258" s="463"/>
    </row>
    <row r="259" spans="1:26" ht="20.25" customHeight="1" x14ac:dyDescent="0.8">
      <c r="A259" s="463"/>
      <c r="B259" s="463"/>
      <c r="C259" s="463"/>
      <c r="D259" s="536"/>
      <c r="E259" s="537"/>
      <c r="F259" s="463"/>
      <c r="G259" s="537"/>
      <c r="H259" s="463"/>
      <c r="I259" s="463"/>
      <c r="J259" s="538"/>
      <c r="K259" s="463"/>
      <c r="L259" s="463"/>
      <c r="M259" s="463"/>
      <c r="N259" s="463"/>
      <c r="O259" s="463"/>
      <c r="P259" s="463"/>
      <c r="Q259" s="463"/>
      <c r="R259" s="463"/>
      <c r="S259" s="463"/>
      <c r="T259" s="463"/>
      <c r="U259" s="463"/>
      <c r="V259" s="463"/>
      <c r="W259" s="463"/>
      <c r="X259" s="463"/>
      <c r="Y259" s="463"/>
      <c r="Z259" s="463"/>
    </row>
    <row r="260" spans="1:26" ht="20.25" customHeight="1" x14ac:dyDescent="0.8">
      <c r="A260" s="463"/>
      <c r="B260" s="463"/>
      <c r="C260" s="463"/>
      <c r="D260" s="536"/>
      <c r="E260" s="537"/>
      <c r="F260" s="463"/>
      <c r="G260" s="537"/>
      <c r="H260" s="463"/>
      <c r="I260" s="463"/>
      <c r="J260" s="538"/>
      <c r="K260" s="463"/>
      <c r="L260" s="463"/>
      <c r="M260" s="463"/>
      <c r="N260" s="463"/>
      <c r="O260" s="463"/>
      <c r="P260" s="463"/>
      <c r="Q260" s="463"/>
      <c r="R260" s="463"/>
      <c r="S260" s="463"/>
      <c r="T260" s="463"/>
      <c r="U260" s="463"/>
      <c r="V260" s="463"/>
      <c r="W260" s="463"/>
      <c r="X260" s="463"/>
      <c r="Y260" s="463"/>
      <c r="Z260" s="463"/>
    </row>
    <row r="261" spans="1:26" ht="20.25" customHeight="1" x14ac:dyDescent="0.8">
      <c r="A261" s="463"/>
      <c r="B261" s="463"/>
      <c r="C261" s="463"/>
      <c r="D261" s="536"/>
      <c r="E261" s="537"/>
      <c r="F261" s="463"/>
      <c r="G261" s="537"/>
      <c r="H261" s="463"/>
      <c r="I261" s="463"/>
      <c r="J261" s="538"/>
      <c r="K261" s="463"/>
      <c r="L261" s="463"/>
      <c r="M261" s="463"/>
      <c r="N261" s="463"/>
      <c r="O261" s="463"/>
      <c r="P261" s="463"/>
      <c r="Q261" s="463"/>
      <c r="R261" s="463"/>
      <c r="S261" s="463"/>
      <c r="T261" s="463"/>
      <c r="U261" s="463"/>
      <c r="V261" s="463"/>
      <c r="W261" s="463"/>
      <c r="X261" s="463"/>
      <c r="Y261" s="463"/>
      <c r="Z261" s="463"/>
    </row>
    <row r="262" spans="1:26" ht="20.25" customHeight="1" x14ac:dyDescent="0.8">
      <c r="A262" s="463"/>
      <c r="B262" s="463"/>
      <c r="C262" s="463"/>
      <c r="D262" s="536"/>
      <c r="E262" s="537"/>
      <c r="F262" s="463"/>
      <c r="G262" s="537"/>
      <c r="H262" s="463"/>
      <c r="I262" s="463"/>
      <c r="J262" s="538"/>
      <c r="K262" s="463"/>
      <c r="L262" s="463"/>
      <c r="M262" s="463"/>
      <c r="N262" s="463"/>
      <c r="O262" s="463"/>
      <c r="P262" s="463"/>
      <c r="Q262" s="463"/>
      <c r="R262" s="463"/>
      <c r="S262" s="463"/>
      <c r="T262" s="463"/>
      <c r="U262" s="463"/>
      <c r="V262" s="463"/>
      <c r="W262" s="463"/>
      <c r="X262" s="463"/>
      <c r="Y262" s="463"/>
      <c r="Z262" s="463"/>
    </row>
    <row r="263" spans="1:26" ht="20.25" customHeight="1" x14ac:dyDescent="0.8">
      <c r="A263" s="463"/>
      <c r="B263" s="463"/>
      <c r="C263" s="463"/>
      <c r="D263" s="536"/>
      <c r="E263" s="537"/>
      <c r="F263" s="463"/>
      <c r="G263" s="537"/>
      <c r="H263" s="463"/>
      <c r="I263" s="463"/>
      <c r="J263" s="538"/>
      <c r="K263" s="463"/>
      <c r="L263" s="463"/>
      <c r="M263" s="463"/>
      <c r="N263" s="463"/>
      <c r="O263" s="463"/>
      <c r="P263" s="463"/>
      <c r="Q263" s="463"/>
      <c r="R263" s="463"/>
      <c r="S263" s="463"/>
      <c r="T263" s="463"/>
      <c r="U263" s="463"/>
      <c r="V263" s="463"/>
      <c r="W263" s="463"/>
      <c r="X263" s="463"/>
      <c r="Y263" s="463"/>
      <c r="Z263" s="463"/>
    </row>
    <row r="264" spans="1:26" ht="20.25" customHeight="1" x14ac:dyDescent="0.8">
      <c r="A264" s="463"/>
      <c r="B264" s="463"/>
      <c r="C264" s="463"/>
      <c r="D264" s="536"/>
      <c r="E264" s="537"/>
      <c r="F264" s="463"/>
      <c r="G264" s="537"/>
      <c r="H264" s="463"/>
      <c r="I264" s="463"/>
      <c r="J264" s="538"/>
      <c r="K264" s="463"/>
      <c r="L264" s="463"/>
      <c r="M264" s="463"/>
      <c r="N264" s="463"/>
      <c r="O264" s="463"/>
      <c r="P264" s="463"/>
      <c r="Q264" s="463"/>
      <c r="R264" s="463"/>
      <c r="S264" s="463"/>
      <c r="T264" s="463"/>
      <c r="U264" s="463"/>
      <c r="V264" s="463"/>
      <c r="W264" s="463"/>
      <c r="X264" s="463"/>
      <c r="Y264" s="463"/>
      <c r="Z264" s="463"/>
    </row>
    <row r="265" spans="1:26" ht="20.25" customHeight="1" x14ac:dyDescent="0.8">
      <c r="A265" s="463"/>
      <c r="B265" s="463"/>
      <c r="C265" s="463"/>
      <c r="D265" s="536"/>
      <c r="E265" s="537"/>
      <c r="F265" s="463"/>
      <c r="G265" s="537"/>
      <c r="H265" s="463"/>
      <c r="I265" s="463"/>
      <c r="J265" s="538"/>
      <c r="K265" s="463"/>
      <c r="L265" s="463"/>
      <c r="M265" s="463"/>
      <c r="N265" s="463"/>
      <c r="O265" s="463"/>
      <c r="P265" s="463"/>
      <c r="Q265" s="463"/>
      <c r="R265" s="463"/>
      <c r="S265" s="463"/>
      <c r="T265" s="463"/>
      <c r="U265" s="463"/>
      <c r="V265" s="463"/>
      <c r="W265" s="463"/>
      <c r="X265" s="463"/>
      <c r="Y265" s="463"/>
      <c r="Z265" s="463"/>
    </row>
    <row r="266" spans="1:26" ht="20.25" customHeight="1" x14ac:dyDescent="0.8">
      <c r="A266" s="463"/>
      <c r="B266" s="463"/>
      <c r="C266" s="463"/>
      <c r="D266" s="536"/>
      <c r="E266" s="537"/>
      <c r="F266" s="463"/>
      <c r="G266" s="537"/>
      <c r="H266" s="463"/>
      <c r="I266" s="463"/>
      <c r="J266" s="538"/>
      <c r="K266" s="463"/>
      <c r="L266" s="463"/>
      <c r="M266" s="463"/>
      <c r="N266" s="463"/>
      <c r="O266" s="463"/>
      <c r="P266" s="463"/>
      <c r="Q266" s="463"/>
      <c r="R266" s="463"/>
      <c r="S266" s="463"/>
      <c r="T266" s="463"/>
      <c r="U266" s="463"/>
      <c r="V266" s="463"/>
      <c r="W266" s="463"/>
      <c r="X266" s="463"/>
      <c r="Y266" s="463"/>
      <c r="Z266" s="463"/>
    </row>
    <row r="267" spans="1:26" ht="20.25" customHeight="1" x14ac:dyDescent="0.8">
      <c r="A267" s="463"/>
      <c r="B267" s="463"/>
      <c r="C267" s="463"/>
      <c r="D267" s="536"/>
      <c r="E267" s="537"/>
      <c r="F267" s="463"/>
      <c r="G267" s="537"/>
      <c r="H267" s="463"/>
      <c r="I267" s="463"/>
      <c r="J267" s="538"/>
      <c r="K267" s="463"/>
      <c r="L267" s="463"/>
      <c r="M267" s="463"/>
      <c r="N267" s="463"/>
      <c r="O267" s="463"/>
      <c r="P267" s="463"/>
      <c r="Q267" s="463"/>
      <c r="R267" s="463"/>
      <c r="S267" s="463"/>
      <c r="T267" s="463"/>
      <c r="U267" s="463"/>
      <c r="V267" s="463"/>
      <c r="W267" s="463"/>
      <c r="X267" s="463"/>
      <c r="Y267" s="463"/>
      <c r="Z267" s="463"/>
    </row>
    <row r="268" spans="1:26" ht="20.25" customHeight="1" x14ac:dyDescent="0.8">
      <c r="A268" s="463"/>
      <c r="B268" s="463"/>
      <c r="C268" s="463"/>
      <c r="D268" s="536"/>
      <c r="E268" s="537"/>
      <c r="F268" s="463"/>
      <c r="G268" s="537"/>
      <c r="H268" s="463"/>
      <c r="I268" s="463"/>
      <c r="J268" s="538"/>
      <c r="K268" s="463"/>
      <c r="L268" s="463"/>
      <c r="M268" s="463"/>
      <c r="N268" s="463"/>
      <c r="O268" s="463"/>
      <c r="P268" s="463"/>
      <c r="Q268" s="463"/>
      <c r="R268" s="463"/>
      <c r="S268" s="463"/>
      <c r="T268" s="463"/>
      <c r="U268" s="463"/>
      <c r="V268" s="463"/>
      <c r="W268" s="463"/>
      <c r="X268" s="463"/>
      <c r="Y268" s="463"/>
      <c r="Z268" s="463"/>
    </row>
    <row r="269" spans="1:26" ht="20.25" customHeight="1" x14ac:dyDescent="0.8">
      <c r="A269" s="463"/>
      <c r="B269" s="463"/>
      <c r="C269" s="463"/>
      <c r="D269" s="536"/>
      <c r="E269" s="537"/>
      <c r="F269" s="463"/>
      <c r="G269" s="537"/>
      <c r="H269" s="463"/>
      <c r="I269" s="463"/>
      <c r="J269" s="538"/>
      <c r="K269" s="463"/>
      <c r="L269" s="463"/>
      <c r="M269" s="463"/>
      <c r="N269" s="463"/>
      <c r="O269" s="463"/>
      <c r="P269" s="463"/>
      <c r="Q269" s="463"/>
      <c r="R269" s="463"/>
      <c r="S269" s="463"/>
      <c r="T269" s="463"/>
      <c r="U269" s="463"/>
      <c r="V269" s="463"/>
      <c r="W269" s="463"/>
      <c r="X269" s="463"/>
      <c r="Y269" s="463"/>
      <c r="Z269" s="463"/>
    </row>
    <row r="270" spans="1:26" ht="20.25" customHeight="1" x14ac:dyDescent="0.8">
      <c r="A270" s="463"/>
      <c r="B270" s="463"/>
      <c r="C270" s="463"/>
      <c r="D270" s="536"/>
      <c r="E270" s="537"/>
      <c r="F270" s="463"/>
      <c r="G270" s="537"/>
      <c r="H270" s="463"/>
      <c r="I270" s="463"/>
      <c r="J270" s="538"/>
      <c r="K270" s="463"/>
      <c r="L270" s="463"/>
      <c r="M270" s="463"/>
      <c r="N270" s="463"/>
      <c r="O270" s="463"/>
      <c r="P270" s="463"/>
      <c r="Q270" s="463"/>
      <c r="R270" s="463"/>
      <c r="S270" s="463"/>
      <c r="T270" s="463"/>
      <c r="U270" s="463"/>
      <c r="V270" s="463"/>
      <c r="W270" s="463"/>
      <c r="X270" s="463"/>
      <c r="Y270" s="463"/>
      <c r="Z270" s="463"/>
    </row>
    <row r="271" spans="1:26" ht="20.25" customHeight="1" x14ac:dyDescent="0.8">
      <c r="A271" s="463"/>
      <c r="B271" s="463"/>
      <c r="C271" s="463"/>
      <c r="D271" s="536"/>
      <c r="E271" s="537"/>
      <c r="F271" s="463"/>
      <c r="G271" s="537"/>
      <c r="H271" s="463"/>
      <c r="I271" s="463"/>
      <c r="J271" s="538"/>
      <c r="K271" s="463"/>
      <c r="L271" s="463"/>
      <c r="M271" s="463"/>
      <c r="N271" s="463"/>
      <c r="O271" s="463"/>
      <c r="P271" s="463"/>
      <c r="Q271" s="463"/>
      <c r="R271" s="463"/>
      <c r="S271" s="463"/>
      <c r="T271" s="463"/>
      <c r="U271" s="463"/>
      <c r="V271" s="463"/>
      <c r="W271" s="463"/>
      <c r="X271" s="463"/>
      <c r="Y271" s="463"/>
      <c r="Z271" s="463"/>
    </row>
    <row r="272" spans="1:26" ht="20.25" customHeight="1" x14ac:dyDescent="0.8">
      <c r="A272" s="463"/>
      <c r="B272" s="463"/>
      <c r="C272" s="463"/>
      <c r="D272" s="536"/>
      <c r="E272" s="537"/>
      <c r="F272" s="463"/>
      <c r="G272" s="537"/>
      <c r="H272" s="463"/>
      <c r="I272" s="463"/>
      <c r="J272" s="538"/>
      <c r="K272" s="463"/>
      <c r="L272" s="463"/>
      <c r="M272" s="463"/>
      <c r="N272" s="463"/>
      <c r="O272" s="463"/>
      <c r="P272" s="463"/>
      <c r="Q272" s="463"/>
      <c r="R272" s="463"/>
      <c r="S272" s="463"/>
      <c r="T272" s="463"/>
      <c r="U272" s="463"/>
      <c r="V272" s="463"/>
      <c r="W272" s="463"/>
      <c r="X272" s="463"/>
      <c r="Y272" s="463"/>
      <c r="Z272" s="463"/>
    </row>
    <row r="273" spans="1:26" ht="20.25" customHeight="1" x14ac:dyDescent="0.8">
      <c r="A273" s="463"/>
      <c r="B273" s="463"/>
      <c r="C273" s="463"/>
      <c r="D273" s="536"/>
      <c r="E273" s="537"/>
      <c r="F273" s="463"/>
      <c r="G273" s="537"/>
      <c r="H273" s="463"/>
      <c r="I273" s="463"/>
      <c r="J273" s="538"/>
      <c r="K273" s="463"/>
      <c r="L273" s="463"/>
      <c r="M273" s="463"/>
      <c r="N273" s="463"/>
      <c r="O273" s="463"/>
      <c r="P273" s="463"/>
      <c r="Q273" s="463"/>
      <c r="R273" s="463"/>
      <c r="S273" s="463"/>
      <c r="T273" s="463"/>
      <c r="U273" s="463"/>
      <c r="V273" s="463"/>
      <c r="W273" s="463"/>
      <c r="X273" s="463"/>
      <c r="Y273" s="463"/>
      <c r="Z273" s="463"/>
    </row>
    <row r="274" spans="1:26" ht="20.25" customHeight="1" x14ac:dyDescent="0.8">
      <c r="A274" s="463"/>
      <c r="B274" s="463"/>
      <c r="C274" s="463"/>
      <c r="D274" s="536"/>
      <c r="E274" s="537"/>
      <c r="F274" s="463"/>
      <c r="G274" s="537"/>
      <c r="H274" s="463"/>
      <c r="I274" s="463"/>
      <c r="J274" s="538"/>
      <c r="K274" s="463"/>
      <c r="L274" s="463"/>
      <c r="M274" s="463"/>
      <c r="N274" s="463"/>
      <c r="O274" s="463"/>
      <c r="P274" s="463"/>
      <c r="Q274" s="463"/>
      <c r="R274" s="463"/>
      <c r="S274" s="463"/>
      <c r="T274" s="463"/>
      <c r="U274" s="463"/>
      <c r="V274" s="463"/>
      <c r="W274" s="463"/>
      <c r="X274" s="463"/>
      <c r="Y274" s="463"/>
      <c r="Z274" s="463"/>
    </row>
    <row r="275" spans="1:26" ht="20.25" customHeight="1" x14ac:dyDescent="0.8">
      <c r="A275" s="463"/>
      <c r="B275" s="463"/>
      <c r="C275" s="463"/>
      <c r="D275" s="536"/>
      <c r="E275" s="537"/>
      <c r="F275" s="463"/>
      <c r="G275" s="537"/>
      <c r="H275" s="463"/>
      <c r="I275" s="463"/>
      <c r="J275" s="538"/>
      <c r="K275" s="463"/>
      <c r="L275" s="463"/>
      <c r="M275" s="463"/>
      <c r="N275" s="463"/>
      <c r="O275" s="463"/>
      <c r="P275" s="463"/>
      <c r="Q275" s="463"/>
      <c r="R275" s="463"/>
      <c r="S275" s="463"/>
      <c r="T275" s="463"/>
      <c r="U275" s="463"/>
      <c r="V275" s="463"/>
      <c r="W275" s="463"/>
      <c r="X275" s="463"/>
      <c r="Y275" s="463"/>
      <c r="Z275" s="463"/>
    </row>
    <row r="276" spans="1:26" ht="20.25" customHeight="1" x14ac:dyDescent="0.8">
      <c r="A276" s="463"/>
      <c r="B276" s="463"/>
      <c r="C276" s="463"/>
      <c r="D276" s="536"/>
      <c r="E276" s="537"/>
      <c r="F276" s="463"/>
      <c r="G276" s="537"/>
      <c r="H276" s="463"/>
      <c r="I276" s="463"/>
      <c r="J276" s="538"/>
      <c r="K276" s="463"/>
      <c r="L276" s="463"/>
      <c r="M276" s="463"/>
      <c r="N276" s="463"/>
      <c r="O276" s="463"/>
      <c r="P276" s="463"/>
      <c r="Q276" s="463"/>
      <c r="R276" s="463"/>
      <c r="S276" s="463"/>
      <c r="T276" s="463"/>
      <c r="U276" s="463"/>
      <c r="V276" s="463"/>
      <c r="W276" s="463"/>
      <c r="X276" s="463"/>
      <c r="Y276" s="463"/>
      <c r="Z276" s="463"/>
    </row>
    <row r="277" spans="1:26" ht="20.25" customHeight="1" x14ac:dyDescent="0.8">
      <c r="A277" s="463"/>
      <c r="B277" s="463"/>
      <c r="C277" s="463"/>
      <c r="D277" s="536"/>
      <c r="E277" s="537"/>
      <c r="F277" s="463"/>
      <c r="G277" s="537"/>
      <c r="H277" s="463"/>
      <c r="I277" s="463"/>
      <c r="J277" s="538"/>
      <c r="K277" s="463"/>
      <c r="L277" s="463"/>
      <c r="M277" s="463"/>
      <c r="N277" s="463"/>
      <c r="O277" s="463"/>
      <c r="P277" s="463"/>
      <c r="Q277" s="463"/>
      <c r="R277" s="463"/>
      <c r="S277" s="463"/>
      <c r="T277" s="463"/>
      <c r="U277" s="463"/>
      <c r="V277" s="463"/>
      <c r="W277" s="463"/>
      <c r="X277" s="463"/>
      <c r="Y277" s="463"/>
      <c r="Z277" s="463"/>
    </row>
    <row r="278" spans="1:26" ht="20.25" customHeight="1" x14ac:dyDescent="0.8">
      <c r="A278" s="463"/>
      <c r="B278" s="463"/>
      <c r="C278" s="463"/>
      <c r="D278" s="536"/>
      <c r="E278" s="537"/>
      <c r="F278" s="463"/>
      <c r="G278" s="537"/>
      <c r="H278" s="463"/>
      <c r="I278" s="463"/>
      <c r="J278" s="538"/>
      <c r="K278" s="463"/>
      <c r="L278" s="463"/>
      <c r="M278" s="463"/>
      <c r="N278" s="463"/>
      <c r="O278" s="463"/>
      <c r="P278" s="463"/>
      <c r="Q278" s="463"/>
      <c r="R278" s="463"/>
      <c r="S278" s="463"/>
      <c r="T278" s="463"/>
      <c r="U278" s="463"/>
      <c r="V278" s="463"/>
      <c r="W278" s="463"/>
      <c r="X278" s="463"/>
      <c r="Y278" s="463"/>
      <c r="Z278" s="463"/>
    </row>
    <row r="279" spans="1:26" ht="20.25" customHeight="1" x14ac:dyDescent="0.8">
      <c r="A279" s="463"/>
      <c r="B279" s="463"/>
      <c r="C279" s="463"/>
      <c r="D279" s="536"/>
      <c r="E279" s="537"/>
      <c r="F279" s="463"/>
      <c r="G279" s="537"/>
      <c r="H279" s="463"/>
      <c r="I279" s="463"/>
      <c r="J279" s="538"/>
      <c r="K279" s="463"/>
      <c r="L279" s="463"/>
      <c r="M279" s="463"/>
      <c r="N279" s="463"/>
      <c r="O279" s="463"/>
      <c r="P279" s="463"/>
      <c r="Q279" s="463"/>
      <c r="R279" s="463"/>
      <c r="S279" s="463"/>
      <c r="T279" s="463"/>
      <c r="U279" s="463"/>
      <c r="V279" s="463"/>
      <c r="W279" s="463"/>
      <c r="X279" s="463"/>
      <c r="Y279" s="463"/>
      <c r="Z279" s="463"/>
    </row>
    <row r="280" spans="1:26" ht="20.25" customHeight="1" x14ac:dyDescent="0.8">
      <c r="A280" s="463"/>
      <c r="B280" s="463"/>
      <c r="C280" s="463"/>
      <c r="D280" s="536"/>
      <c r="E280" s="537"/>
      <c r="F280" s="463"/>
      <c r="G280" s="537"/>
      <c r="H280" s="463"/>
      <c r="I280" s="463"/>
      <c r="J280" s="538"/>
      <c r="K280" s="463"/>
      <c r="L280" s="463"/>
      <c r="M280" s="463"/>
      <c r="N280" s="463"/>
      <c r="O280" s="463"/>
      <c r="P280" s="463"/>
      <c r="Q280" s="463"/>
      <c r="R280" s="463"/>
      <c r="S280" s="463"/>
      <c r="T280" s="463"/>
      <c r="U280" s="463"/>
      <c r="V280" s="463"/>
      <c r="W280" s="463"/>
      <c r="X280" s="463"/>
      <c r="Y280" s="463"/>
      <c r="Z280" s="463"/>
    </row>
    <row r="281" spans="1:26" ht="20.25" customHeight="1" x14ac:dyDescent="0.8">
      <c r="A281" s="463"/>
      <c r="B281" s="463"/>
      <c r="C281" s="463"/>
      <c r="D281" s="536"/>
      <c r="E281" s="537"/>
      <c r="F281" s="463"/>
      <c r="G281" s="537"/>
      <c r="H281" s="463"/>
      <c r="I281" s="463"/>
      <c r="J281" s="538"/>
      <c r="K281" s="463"/>
      <c r="L281" s="463"/>
      <c r="M281" s="463"/>
      <c r="N281" s="463"/>
      <c r="O281" s="463"/>
      <c r="P281" s="463"/>
      <c r="Q281" s="463"/>
      <c r="R281" s="463"/>
      <c r="S281" s="463"/>
      <c r="T281" s="463"/>
      <c r="U281" s="463"/>
      <c r="V281" s="463"/>
      <c r="W281" s="463"/>
      <c r="X281" s="463"/>
      <c r="Y281" s="463"/>
      <c r="Z281" s="463"/>
    </row>
    <row r="282" spans="1:26" ht="20.25" customHeight="1" x14ac:dyDescent="0.8">
      <c r="A282" s="463"/>
      <c r="B282" s="463"/>
      <c r="C282" s="463"/>
      <c r="D282" s="536"/>
      <c r="E282" s="537"/>
      <c r="F282" s="463"/>
      <c r="G282" s="537"/>
      <c r="H282" s="463"/>
      <c r="I282" s="463"/>
      <c r="J282" s="538"/>
      <c r="K282" s="463"/>
      <c r="L282" s="463"/>
      <c r="M282" s="463"/>
      <c r="N282" s="463"/>
      <c r="O282" s="463"/>
      <c r="P282" s="463"/>
      <c r="Q282" s="463"/>
      <c r="R282" s="463"/>
      <c r="S282" s="463"/>
      <c r="T282" s="463"/>
      <c r="U282" s="463"/>
      <c r="V282" s="463"/>
      <c r="W282" s="463"/>
      <c r="X282" s="463"/>
      <c r="Y282" s="463"/>
      <c r="Z282" s="463"/>
    </row>
    <row r="283" spans="1:26" ht="20.25" customHeight="1" x14ac:dyDescent="0.8">
      <c r="A283" s="463"/>
      <c r="B283" s="463"/>
      <c r="C283" s="463"/>
      <c r="D283" s="536"/>
      <c r="E283" s="537"/>
      <c r="F283" s="463"/>
      <c r="G283" s="537"/>
      <c r="H283" s="463"/>
      <c r="I283" s="463"/>
      <c r="J283" s="538"/>
      <c r="K283" s="463"/>
      <c r="L283" s="463"/>
      <c r="M283" s="463"/>
      <c r="N283" s="463"/>
      <c r="O283" s="463"/>
      <c r="P283" s="463"/>
      <c r="Q283" s="463"/>
      <c r="R283" s="463"/>
      <c r="S283" s="463"/>
      <c r="T283" s="463"/>
      <c r="U283" s="463"/>
      <c r="V283" s="463"/>
      <c r="W283" s="463"/>
      <c r="X283" s="463"/>
      <c r="Y283" s="463"/>
      <c r="Z283" s="463"/>
    </row>
    <row r="284" spans="1:26" ht="20.25" customHeight="1" x14ac:dyDescent="0.8">
      <c r="A284" s="463"/>
      <c r="B284" s="463"/>
      <c r="C284" s="463"/>
      <c r="D284" s="536"/>
      <c r="E284" s="537"/>
      <c r="F284" s="463"/>
      <c r="G284" s="537"/>
      <c r="H284" s="463"/>
      <c r="I284" s="463"/>
      <c r="J284" s="538"/>
      <c r="K284" s="463"/>
      <c r="L284" s="463"/>
      <c r="M284" s="463"/>
      <c r="N284" s="463"/>
      <c r="O284" s="463"/>
      <c r="P284" s="463"/>
      <c r="Q284" s="463"/>
      <c r="R284" s="463"/>
      <c r="S284" s="463"/>
      <c r="T284" s="463"/>
      <c r="U284" s="463"/>
      <c r="V284" s="463"/>
      <c r="W284" s="463"/>
      <c r="X284" s="463"/>
      <c r="Y284" s="463"/>
      <c r="Z284" s="463"/>
    </row>
    <row r="285" spans="1:26" ht="20.25" customHeight="1" x14ac:dyDescent="0.8">
      <c r="A285" s="463"/>
      <c r="B285" s="463"/>
      <c r="C285" s="463"/>
      <c r="D285" s="536"/>
      <c r="E285" s="537"/>
      <c r="F285" s="463"/>
      <c r="G285" s="537"/>
      <c r="H285" s="463"/>
      <c r="I285" s="463"/>
      <c r="J285" s="538"/>
      <c r="K285" s="463"/>
      <c r="L285" s="463"/>
      <c r="M285" s="463"/>
      <c r="N285" s="463"/>
      <c r="O285" s="463"/>
      <c r="P285" s="463"/>
      <c r="Q285" s="463"/>
      <c r="R285" s="463"/>
      <c r="S285" s="463"/>
      <c r="T285" s="463"/>
      <c r="U285" s="463"/>
      <c r="V285" s="463"/>
      <c r="W285" s="463"/>
      <c r="X285" s="463"/>
      <c r="Y285" s="463"/>
      <c r="Z285" s="463"/>
    </row>
    <row r="286" spans="1:26" ht="20.25" customHeight="1" x14ac:dyDescent="0.8">
      <c r="A286" s="463"/>
      <c r="B286" s="463"/>
      <c r="C286" s="463"/>
      <c r="D286" s="536"/>
      <c r="E286" s="537"/>
      <c r="F286" s="463"/>
      <c r="G286" s="537"/>
      <c r="H286" s="463"/>
      <c r="I286" s="463"/>
      <c r="J286" s="538"/>
      <c r="K286" s="463"/>
      <c r="L286" s="463"/>
      <c r="M286" s="463"/>
      <c r="N286" s="463"/>
      <c r="O286" s="463"/>
      <c r="P286" s="463"/>
      <c r="Q286" s="463"/>
      <c r="R286" s="463"/>
      <c r="S286" s="463"/>
      <c r="T286" s="463"/>
      <c r="U286" s="463"/>
      <c r="V286" s="463"/>
      <c r="W286" s="463"/>
      <c r="X286" s="463"/>
      <c r="Y286" s="463"/>
      <c r="Z286" s="463"/>
    </row>
    <row r="287" spans="1:26" ht="20.25" customHeight="1" x14ac:dyDescent="0.8">
      <c r="A287" s="463"/>
      <c r="B287" s="463"/>
      <c r="C287" s="463"/>
      <c r="D287" s="536"/>
      <c r="E287" s="537"/>
      <c r="F287" s="463"/>
      <c r="G287" s="537"/>
      <c r="H287" s="463"/>
      <c r="I287" s="463"/>
      <c r="J287" s="538"/>
      <c r="K287" s="463"/>
      <c r="L287" s="463"/>
      <c r="M287" s="463"/>
      <c r="N287" s="463"/>
      <c r="O287" s="463"/>
      <c r="P287" s="463"/>
      <c r="Q287" s="463"/>
      <c r="R287" s="463"/>
      <c r="S287" s="463"/>
      <c r="T287" s="463"/>
      <c r="U287" s="463"/>
      <c r="V287" s="463"/>
      <c r="W287" s="463"/>
      <c r="X287" s="463"/>
      <c r="Y287" s="463"/>
      <c r="Z287" s="463"/>
    </row>
    <row r="288" spans="1:26" ht="20.25" customHeight="1" x14ac:dyDescent="0.8">
      <c r="A288" s="463"/>
      <c r="B288" s="463"/>
      <c r="C288" s="463"/>
      <c r="D288" s="536"/>
      <c r="E288" s="537"/>
      <c r="F288" s="463"/>
      <c r="G288" s="537"/>
      <c r="H288" s="463"/>
      <c r="I288" s="463"/>
      <c r="J288" s="538"/>
      <c r="K288" s="463"/>
      <c r="L288" s="463"/>
      <c r="M288" s="463"/>
      <c r="N288" s="463"/>
      <c r="O288" s="463"/>
      <c r="P288" s="463"/>
      <c r="Q288" s="463"/>
      <c r="R288" s="463"/>
      <c r="S288" s="463"/>
      <c r="T288" s="463"/>
      <c r="U288" s="463"/>
      <c r="V288" s="463"/>
      <c r="W288" s="463"/>
      <c r="X288" s="463"/>
      <c r="Y288" s="463"/>
      <c r="Z288" s="463"/>
    </row>
    <row r="289" spans="1:26" ht="20.25" customHeight="1" x14ac:dyDescent="0.8">
      <c r="A289" s="463"/>
      <c r="B289" s="463"/>
      <c r="C289" s="463"/>
      <c r="D289" s="536"/>
      <c r="E289" s="537"/>
      <c r="F289" s="463"/>
      <c r="G289" s="537"/>
      <c r="H289" s="463"/>
      <c r="I289" s="463"/>
      <c r="J289" s="538"/>
      <c r="K289" s="463"/>
      <c r="L289" s="463"/>
      <c r="M289" s="463"/>
      <c r="N289" s="463"/>
      <c r="O289" s="463"/>
      <c r="P289" s="463"/>
      <c r="Q289" s="463"/>
      <c r="R289" s="463"/>
      <c r="S289" s="463"/>
      <c r="T289" s="463"/>
      <c r="U289" s="463"/>
      <c r="V289" s="463"/>
      <c r="W289" s="463"/>
      <c r="X289" s="463"/>
      <c r="Y289" s="463"/>
      <c r="Z289" s="463"/>
    </row>
    <row r="290" spans="1:26" ht="20.25" customHeight="1" x14ac:dyDescent="0.8">
      <c r="A290" s="463"/>
      <c r="B290" s="463"/>
      <c r="C290" s="463"/>
      <c r="D290" s="536"/>
      <c r="E290" s="537"/>
      <c r="F290" s="463"/>
      <c r="G290" s="537"/>
      <c r="H290" s="463"/>
      <c r="I290" s="463"/>
      <c r="J290" s="538"/>
      <c r="K290" s="463"/>
      <c r="L290" s="463"/>
      <c r="M290" s="463"/>
      <c r="N290" s="463"/>
      <c r="O290" s="463"/>
      <c r="P290" s="463"/>
      <c r="Q290" s="463"/>
      <c r="R290" s="463"/>
      <c r="S290" s="463"/>
      <c r="T290" s="463"/>
      <c r="U290" s="463"/>
      <c r="V290" s="463"/>
      <c r="W290" s="463"/>
      <c r="X290" s="463"/>
      <c r="Y290" s="463"/>
      <c r="Z290" s="463"/>
    </row>
    <row r="291" spans="1:26" ht="20.25" customHeight="1" x14ac:dyDescent="0.8">
      <c r="A291" s="463"/>
      <c r="B291" s="463"/>
      <c r="C291" s="463"/>
      <c r="D291" s="536"/>
      <c r="E291" s="537"/>
      <c r="F291" s="463"/>
      <c r="G291" s="537"/>
      <c r="H291" s="463"/>
      <c r="I291" s="463"/>
      <c r="J291" s="538"/>
      <c r="K291" s="463"/>
      <c r="L291" s="463"/>
      <c r="M291" s="463"/>
      <c r="N291" s="463"/>
      <c r="O291" s="463"/>
      <c r="P291" s="463"/>
      <c r="Q291" s="463"/>
      <c r="R291" s="463"/>
      <c r="S291" s="463"/>
      <c r="T291" s="463"/>
      <c r="U291" s="463"/>
      <c r="V291" s="463"/>
      <c r="W291" s="463"/>
      <c r="X291" s="463"/>
      <c r="Y291" s="463"/>
      <c r="Z291" s="463"/>
    </row>
    <row r="292" spans="1:26" ht="20.25" customHeight="1" x14ac:dyDescent="0.8">
      <c r="A292" s="463"/>
      <c r="B292" s="463"/>
      <c r="C292" s="463"/>
      <c r="D292" s="536"/>
      <c r="E292" s="537"/>
      <c r="F292" s="463"/>
      <c r="G292" s="537"/>
      <c r="H292" s="463"/>
      <c r="I292" s="463"/>
      <c r="J292" s="538"/>
      <c r="K292" s="463"/>
      <c r="L292" s="463"/>
      <c r="M292" s="463"/>
      <c r="N292" s="463"/>
      <c r="O292" s="463"/>
      <c r="P292" s="463"/>
      <c r="Q292" s="463"/>
      <c r="R292" s="463"/>
      <c r="S292" s="463"/>
      <c r="T292" s="463"/>
      <c r="U292" s="463"/>
      <c r="V292" s="463"/>
      <c r="W292" s="463"/>
      <c r="X292" s="463"/>
      <c r="Y292" s="463"/>
      <c r="Z292" s="463"/>
    </row>
    <row r="293" spans="1:26" ht="20.25" customHeight="1" x14ac:dyDescent="0.8">
      <c r="A293" s="463"/>
      <c r="B293" s="463"/>
      <c r="C293" s="463"/>
      <c r="D293" s="536"/>
      <c r="E293" s="537"/>
      <c r="F293" s="463"/>
      <c r="G293" s="537"/>
      <c r="H293" s="463"/>
      <c r="I293" s="463"/>
      <c r="J293" s="538"/>
      <c r="K293" s="463"/>
      <c r="L293" s="463"/>
      <c r="M293" s="463"/>
      <c r="N293" s="463"/>
      <c r="O293" s="463"/>
      <c r="P293" s="463"/>
      <c r="Q293" s="463"/>
      <c r="R293" s="463"/>
      <c r="S293" s="463"/>
      <c r="T293" s="463"/>
      <c r="U293" s="463"/>
      <c r="V293" s="463"/>
      <c r="W293" s="463"/>
      <c r="X293" s="463"/>
      <c r="Y293" s="463"/>
      <c r="Z293" s="463"/>
    </row>
    <row r="294" spans="1:26" ht="20.25" customHeight="1" x14ac:dyDescent="0.8">
      <c r="A294" s="463"/>
      <c r="B294" s="463"/>
      <c r="C294" s="463"/>
      <c r="D294" s="536"/>
      <c r="E294" s="537"/>
      <c r="F294" s="463"/>
      <c r="G294" s="537"/>
      <c r="H294" s="463"/>
      <c r="I294" s="463"/>
      <c r="J294" s="538"/>
      <c r="K294" s="463"/>
      <c r="L294" s="463"/>
      <c r="M294" s="463"/>
      <c r="N294" s="463"/>
      <c r="O294" s="463"/>
      <c r="P294" s="463"/>
      <c r="Q294" s="463"/>
      <c r="R294" s="463"/>
      <c r="S294" s="463"/>
      <c r="T294" s="463"/>
      <c r="U294" s="463"/>
      <c r="V294" s="463"/>
      <c r="W294" s="463"/>
      <c r="X294" s="463"/>
      <c r="Y294" s="463"/>
      <c r="Z294" s="463"/>
    </row>
    <row r="295" spans="1:26" ht="20.25" customHeight="1" x14ac:dyDescent="0.8">
      <c r="A295" s="463"/>
      <c r="B295" s="463"/>
      <c r="C295" s="463"/>
      <c r="D295" s="536"/>
      <c r="E295" s="537"/>
      <c r="F295" s="463"/>
      <c r="G295" s="537"/>
      <c r="H295" s="463"/>
      <c r="I295" s="463"/>
      <c r="J295" s="538"/>
      <c r="K295" s="463"/>
      <c r="L295" s="463"/>
      <c r="M295" s="463"/>
      <c r="N295" s="463"/>
      <c r="O295" s="463"/>
      <c r="P295" s="463"/>
      <c r="Q295" s="463"/>
      <c r="R295" s="463"/>
      <c r="S295" s="463"/>
      <c r="T295" s="463"/>
      <c r="U295" s="463"/>
      <c r="V295" s="463"/>
      <c r="W295" s="463"/>
      <c r="X295" s="463"/>
      <c r="Y295" s="463"/>
      <c r="Z295" s="463"/>
    </row>
    <row r="296" spans="1:26" ht="20.25" customHeight="1" x14ac:dyDescent="0.8">
      <c r="A296" s="463"/>
      <c r="B296" s="463"/>
      <c r="C296" s="463"/>
      <c r="D296" s="536"/>
      <c r="E296" s="537"/>
      <c r="F296" s="463"/>
      <c r="G296" s="537"/>
      <c r="H296" s="463"/>
      <c r="I296" s="463"/>
      <c r="J296" s="538"/>
      <c r="K296" s="463"/>
      <c r="L296" s="463"/>
      <c r="M296" s="463"/>
      <c r="N296" s="463"/>
      <c r="O296" s="463"/>
      <c r="P296" s="463"/>
      <c r="Q296" s="463"/>
      <c r="R296" s="463"/>
      <c r="S296" s="463"/>
      <c r="T296" s="463"/>
      <c r="U296" s="463"/>
      <c r="V296" s="463"/>
      <c r="W296" s="463"/>
      <c r="X296" s="463"/>
      <c r="Y296" s="463"/>
      <c r="Z296" s="463"/>
    </row>
    <row r="297" spans="1:26" ht="20.25" customHeight="1" x14ac:dyDescent="0.8">
      <c r="A297" s="463"/>
      <c r="B297" s="463"/>
      <c r="C297" s="463"/>
      <c r="D297" s="536"/>
      <c r="E297" s="537"/>
      <c r="F297" s="463"/>
      <c r="G297" s="537"/>
      <c r="H297" s="463"/>
      <c r="I297" s="463"/>
      <c r="J297" s="538"/>
      <c r="K297" s="463"/>
      <c r="L297" s="463"/>
      <c r="M297" s="463"/>
      <c r="N297" s="463"/>
      <c r="O297" s="463"/>
      <c r="P297" s="463"/>
      <c r="Q297" s="463"/>
      <c r="R297" s="463"/>
      <c r="S297" s="463"/>
      <c r="T297" s="463"/>
      <c r="U297" s="463"/>
      <c r="V297" s="463"/>
      <c r="W297" s="463"/>
      <c r="X297" s="463"/>
      <c r="Y297" s="463"/>
      <c r="Z297" s="463"/>
    </row>
    <row r="298" spans="1:26" ht="20.25" customHeight="1" x14ac:dyDescent="0.8">
      <c r="A298" s="463"/>
      <c r="B298" s="463"/>
      <c r="C298" s="463"/>
      <c r="D298" s="536"/>
      <c r="E298" s="537"/>
      <c r="F298" s="463"/>
      <c r="G298" s="537"/>
      <c r="H298" s="463"/>
      <c r="I298" s="463"/>
      <c r="J298" s="538"/>
      <c r="K298" s="463"/>
      <c r="L298" s="463"/>
      <c r="M298" s="463"/>
      <c r="N298" s="463"/>
      <c r="O298" s="463"/>
      <c r="P298" s="463"/>
      <c r="Q298" s="463"/>
      <c r="R298" s="463"/>
      <c r="S298" s="463"/>
      <c r="T298" s="463"/>
      <c r="U298" s="463"/>
      <c r="V298" s="463"/>
      <c r="W298" s="463"/>
      <c r="X298" s="463"/>
      <c r="Y298" s="463"/>
      <c r="Z298" s="463"/>
    </row>
    <row r="299" spans="1:26" ht="20.25" customHeight="1" x14ac:dyDescent="0.8">
      <c r="A299" s="463"/>
      <c r="B299" s="463"/>
      <c r="C299" s="463"/>
      <c r="D299" s="536"/>
      <c r="E299" s="537"/>
      <c r="F299" s="463"/>
      <c r="G299" s="537"/>
      <c r="H299" s="463"/>
      <c r="I299" s="463"/>
      <c r="J299" s="538"/>
      <c r="K299" s="463"/>
      <c r="L299" s="463"/>
      <c r="M299" s="463"/>
      <c r="N299" s="463"/>
      <c r="O299" s="463"/>
      <c r="P299" s="463"/>
      <c r="Q299" s="463"/>
      <c r="R299" s="463"/>
      <c r="S299" s="463"/>
      <c r="T299" s="463"/>
      <c r="U299" s="463"/>
      <c r="V299" s="463"/>
      <c r="W299" s="463"/>
      <c r="X299" s="463"/>
      <c r="Y299" s="463"/>
      <c r="Z299" s="463"/>
    </row>
    <row r="300" spans="1:26" ht="20.25" customHeight="1" x14ac:dyDescent="0.8">
      <c r="A300" s="463"/>
      <c r="B300" s="463"/>
      <c r="C300" s="463"/>
      <c r="D300" s="536"/>
      <c r="E300" s="537"/>
      <c r="F300" s="463"/>
      <c r="G300" s="537"/>
      <c r="H300" s="463"/>
      <c r="I300" s="463"/>
      <c r="J300" s="538"/>
      <c r="K300" s="463"/>
      <c r="L300" s="463"/>
      <c r="M300" s="463"/>
      <c r="N300" s="463"/>
      <c r="O300" s="463"/>
      <c r="P300" s="463"/>
      <c r="Q300" s="463"/>
      <c r="R300" s="463"/>
      <c r="S300" s="463"/>
      <c r="T300" s="463"/>
      <c r="U300" s="463"/>
      <c r="V300" s="463"/>
      <c r="W300" s="463"/>
      <c r="X300" s="463"/>
      <c r="Y300" s="463"/>
      <c r="Z300" s="463"/>
    </row>
    <row r="301" spans="1:26" ht="20.25" customHeight="1" x14ac:dyDescent="0.8">
      <c r="A301" s="463"/>
      <c r="B301" s="463"/>
      <c r="C301" s="463"/>
      <c r="D301" s="536"/>
      <c r="E301" s="537"/>
      <c r="F301" s="463"/>
      <c r="G301" s="537"/>
      <c r="H301" s="463"/>
      <c r="I301" s="463"/>
      <c r="J301" s="538"/>
      <c r="K301" s="463"/>
      <c r="L301" s="463"/>
      <c r="M301" s="463"/>
      <c r="N301" s="463"/>
      <c r="O301" s="463"/>
      <c r="P301" s="463"/>
      <c r="Q301" s="463"/>
      <c r="R301" s="463"/>
      <c r="S301" s="463"/>
      <c r="T301" s="463"/>
      <c r="U301" s="463"/>
      <c r="V301" s="463"/>
      <c r="W301" s="463"/>
      <c r="X301" s="463"/>
      <c r="Y301" s="463"/>
      <c r="Z301" s="463"/>
    </row>
    <row r="302" spans="1:26" ht="20.25" customHeight="1" x14ac:dyDescent="0.8">
      <c r="A302" s="463"/>
      <c r="B302" s="463"/>
      <c r="C302" s="463"/>
      <c r="D302" s="536"/>
      <c r="E302" s="537"/>
      <c r="F302" s="463"/>
      <c r="G302" s="537"/>
      <c r="H302" s="463"/>
      <c r="I302" s="463"/>
      <c r="J302" s="538"/>
      <c r="K302" s="463"/>
      <c r="L302" s="463"/>
      <c r="M302" s="463"/>
      <c r="N302" s="463"/>
      <c r="O302" s="463"/>
      <c r="P302" s="463"/>
      <c r="Q302" s="463"/>
      <c r="R302" s="463"/>
      <c r="S302" s="463"/>
      <c r="T302" s="463"/>
      <c r="U302" s="463"/>
      <c r="V302" s="463"/>
      <c r="W302" s="463"/>
      <c r="X302" s="463"/>
      <c r="Y302" s="463"/>
      <c r="Z302" s="463"/>
    </row>
    <row r="303" spans="1:26" ht="20.25" customHeight="1" x14ac:dyDescent="0.8">
      <c r="A303" s="463"/>
      <c r="B303" s="463"/>
      <c r="C303" s="463"/>
      <c r="D303" s="536"/>
      <c r="E303" s="537"/>
      <c r="F303" s="463"/>
      <c r="G303" s="537"/>
      <c r="H303" s="463"/>
      <c r="I303" s="463"/>
      <c r="J303" s="538"/>
      <c r="K303" s="463"/>
      <c r="L303" s="463"/>
      <c r="M303" s="463"/>
      <c r="N303" s="463"/>
      <c r="O303" s="463"/>
      <c r="P303" s="463"/>
      <c r="Q303" s="463"/>
      <c r="R303" s="463"/>
      <c r="S303" s="463"/>
      <c r="T303" s="463"/>
      <c r="U303" s="463"/>
      <c r="V303" s="463"/>
      <c r="W303" s="463"/>
      <c r="X303" s="463"/>
      <c r="Y303" s="463"/>
      <c r="Z303" s="463"/>
    </row>
    <row r="304" spans="1:26" ht="20.25" customHeight="1" x14ac:dyDescent="0.8">
      <c r="A304" s="463"/>
      <c r="B304" s="463"/>
      <c r="C304" s="463"/>
      <c r="D304" s="536"/>
      <c r="E304" s="537"/>
      <c r="F304" s="463"/>
      <c r="G304" s="537"/>
      <c r="H304" s="463"/>
      <c r="I304" s="463"/>
      <c r="J304" s="538"/>
      <c r="K304" s="463"/>
      <c r="L304" s="463"/>
      <c r="M304" s="463"/>
      <c r="N304" s="463"/>
      <c r="O304" s="463"/>
      <c r="P304" s="463"/>
      <c r="Q304" s="463"/>
      <c r="R304" s="463"/>
      <c r="S304" s="463"/>
      <c r="T304" s="463"/>
      <c r="U304" s="463"/>
      <c r="V304" s="463"/>
      <c r="W304" s="463"/>
      <c r="X304" s="463"/>
      <c r="Y304" s="463"/>
      <c r="Z304" s="463"/>
    </row>
    <row r="305" spans="1:26" ht="20.25" customHeight="1" x14ac:dyDescent="0.8">
      <c r="A305" s="463"/>
      <c r="B305" s="463"/>
      <c r="C305" s="463"/>
      <c r="D305" s="536"/>
      <c r="E305" s="537"/>
      <c r="F305" s="463"/>
      <c r="G305" s="537"/>
      <c r="H305" s="463"/>
      <c r="I305" s="463"/>
      <c r="J305" s="538"/>
      <c r="K305" s="463"/>
      <c r="L305" s="463"/>
      <c r="M305" s="463"/>
      <c r="N305" s="463"/>
      <c r="O305" s="463"/>
      <c r="P305" s="463"/>
      <c r="Q305" s="463"/>
      <c r="R305" s="463"/>
      <c r="S305" s="463"/>
      <c r="T305" s="463"/>
      <c r="U305" s="463"/>
      <c r="V305" s="463"/>
      <c r="W305" s="463"/>
      <c r="X305" s="463"/>
      <c r="Y305" s="463"/>
      <c r="Z305" s="463"/>
    </row>
    <row r="306" spans="1:26" ht="20.25" customHeight="1" x14ac:dyDescent="0.8">
      <c r="A306" s="463"/>
      <c r="B306" s="463"/>
      <c r="C306" s="463"/>
      <c r="D306" s="536"/>
      <c r="E306" s="537"/>
      <c r="F306" s="463"/>
      <c r="G306" s="537"/>
      <c r="H306" s="463"/>
      <c r="I306" s="463"/>
      <c r="J306" s="538"/>
      <c r="K306" s="463"/>
      <c r="L306" s="463"/>
      <c r="M306" s="463"/>
      <c r="N306" s="463"/>
      <c r="O306" s="463"/>
      <c r="P306" s="463"/>
      <c r="Q306" s="463"/>
      <c r="R306" s="463"/>
      <c r="S306" s="463"/>
      <c r="T306" s="463"/>
      <c r="U306" s="463"/>
      <c r="V306" s="463"/>
      <c r="W306" s="463"/>
      <c r="X306" s="463"/>
      <c r="Y306" s="463"/>
      <c r="Z306" s="463"/>
    </row>
    <row r="307" spans="1:26" ht="20.25" customHeight="1" x14ac:dyDescent="0.8">
      <c r="A307" s="463"/>
      <c r="B307" s="463"/>
      <c r="C307" s="463"/>
      <c r="D307" s="536"/>
      <c r="E307" s="537"/>
      <c r="F307" s="463"/>
      <c r="G307" s="537"/>
      <c r="H307" s="463"/>
      <c r="I307" s="463"/>
      <c r="J307" s="538"/>
      <c r="K307" s="463"/>
      <c r="L307" s="463"/>
      <c r="M307" s="463"/>
      <c r="N307" s="463"/>
      <c r="O307" s="463"/>
      <c r="P307" s="463"/>
      <c r="Q307" s="463"/>
      <c r="R307" s="463"/>
      <c r="S307" s="463"/>
      <c r="T307" s="463"/>
      <c r="U307" s="463"/>
      <c r="V307" s="463"/>
      <c r="W307" s="463"/>
      <c r="X307" s="463"/>
      <c r="Y307" s="463"/>
      <c r="Z307" s="463"/>
    </row>
    <row r="308" spans="1:26" ht="20.25" customHeight="1" x14ac:dyDescent="0.8">
      <c r="A308" s="463"/>
      <c r="B308" s="463"/>
      <c r="C308" s="463"/>
      <c r="D308" s="536"/>
      <c r="E308" s="537"/>
      <c r="F308" s="463"/>
      <c r="G308" s="537"/>
      <c r="H308" s="463"/>
      <c r="I308" s="463"/>
      <c r="J308" s="538"/>
      <c r="K308" s="463"/>
      <c r="L308" s="463"/>
      <c r="M308" s="463"/>
      <c r="N308" s="463"/>
      <c r="O308" s="463"/>
      <c r="P308" s="463"/>
      <c r="Q308" s="463"/>
      <c r="R308" s="463"/>
      <c r="S308" s="463"/>
      <c r="T308" s="463"/>
      <c r="U308" s="463"/>
      <c r="V308" s="463"/>
      <c r="W308" s="463"/>
      <c r="X308" s="463"/>
      <c r="Y308" s="463"/>
      <c r="Z308" s="463"/>
    </row>
    <row r="309" spans="1:26" ht="20.25" customHeight="1" x14ac:dyDescent="0.8">
      <c r="A309" s="463"/>
      <c r="B309" s="463"/>
      <c r="C309" s="463"/>
      <c r="D309" s="536"/>
      <c r="E309" s="537"/>
      <c r="F309" s="463"/>
      <c r="G309" s="537"/>
      <c r="H309" s="463"/>
      <c r="I309" s="463"/>
      <c r="J309" s="538"/>
      <c r="K309" s="463"/>
      <c r="L309" s="463"/>
      <c r="M309" s="463"/>
      <c r="N309" s="463"/>
      <c r="O309" s="463"/>
      <c r="P309" s="463"/>
      <c r="Q309" s="463"/>
      <c r="R309" s="463"/>
      <c r="S309" s="463"/>
      <c r="T309" s="463"/>
      <c r="U309" s="463"/>
      <c r="V309" s="463"/>
      <c r="W309" s="463"/>
      <c r="X309" s="463"/>
      <c r="Y309" s="463"/>
      <c r="Z309" s="463"/>
    </row>
    <row r="310" spans="1:26" ht="20.25" customHeight="1" x14ac:dyDescent="0.8">
      <c r="A310" s="463"/>
      <c r="B310" s="463"/>
      <c r="C310" s="463"/>
      <c r="D310" s="536"/>
      <c r="E310" s="537"/>
      <c r="F310" s="463"/>
      <c r="G310" s="537"/>
      <c r="H310" s="463"/>
      <c r="I310" s="463"/>
      <c r="J310" s="538"/>
      <c r="K310" s="463"/>
      <c r="L310" s="463"/>
      <c r="M310" s="463"/>
      <c r="N310" s="463"/>
      <c r="O310" s="463"/>
      <c r="P310" s="463"/>
      <c r="Q310" s="463"/>
      <c r="R310" s="463"/>
      <c r="S310" s="463"/>
      <c r="T310" s="463"/>
      <c r="U310" s="463"/>
      <c r="V310" s="463"/>
      <c r="W310" s="463"/>
      <c r="X310" s="463"/>
      <c r="Y310" s="463"/>
      <c r="Z310" s="463"/>
    </row>
    <row r="311" spans="1:26" ht="20.25" customHeight="1" x14ac:dyDescent="0.8">
      <c r="A311" s="463"/>
      <c r="B311" s="463"/>
      <c r="C311" s="463"/>
      <c r="D311" s="536"/>
      <c r="E311" s="537"/>
      <c r="F311" s="463"/>
      <c r="G311" s="537"/>
      <c r="H311" s="463"/>
      <c r="I311" s="463"/>
      <c r="J311" s="538"/>
      <c r="K311" s="463"/>
      <c r="L311" s="463"/>
      <c r="M311" s="463"/>
      <c r="N311" s="463"/>
      <c r="O311" s="463"/>
      <c r="P311" s="463"/>
      <c r="Q311" s="463"/>
      <c r="R311" s="463"/>
      <c r="S311" s="463"/>
      <c r="T311" s="463"/>
      <c r="U311" s="463"/>
      <c r="V311" s="463"/>
      <c r="W311" s="463"/>
      <c r="X311" s="463"/>
      <c r="Y311" s="463"/>
      <c r="Z311" s="463"/>
    </row>
    <row r="312" spans="1:26" ht="20.25" customHeight="1" x14ac:dyDescent="0.8">
      <c r="A312" s="463"/>
      <c r="B312" s="463"/>
      <c r="C312" s="463"/>
      <c r="D312" s="536"/>
      <c r="E312" s="537"/>
      <c r="F312" s="463"/>
      <c r="G312" s="537"/>
      <c r="H312" s="463"/>
      <c r="I312" s="463"/>
      <c r="J312" s="538"/>
      <c r="K312" s="463"/>
      <c r="L312" s="463"/>
      <c r="M312" s="463"/>
      <c r="N312" s="463"/>
      <c r="O312" s="463"/>
      <c r="P312" s="463"/>
      <c r="Q312" s="463"/>
      <c r="R312" s="463"/>
      <c r="S312" s="463"/>
      <c r="T312" s="463"/>
      <c r="U312" s="463"/>
      <c r="V312" s="463"/>
      <c r="W312" s="463"/>
      <c r="X312" s="463"/>
      <c r="Y312" s="463"/>
      <c r="Z312" s="463"/>
    </row>
    <row r="313" spans="1:26" ht="20.25" customHeight="1" x14ac:dyDescent="0.8">
      <c r="A313" s="463"/>
      <c r="B313" s="463"/>
      <c r="C313" s="463"/>
      <c r="D313" s="536"/>
      <c r="E313" s="537"/>
      <c r="F313" s="463"/>
      <c r="G313" s="537"/>
      <c r="H313" s="463"/>
      <c r="I313" s="463"/>
      <c r="J313" s="538"/>
      <c r="K313" s="463"/>
      <c r="L313" s="463"/>
      <c r="M313" s="463"/>
      <c r="N313" s="463"/>
      <c r="O313" s="463"/>
      <c r="P313" s="463"/>
      <c r="Q313" s="463"/>
      <c r="R313" s="463"/>
      <c r="S313" s="463"/>
      <c r="T313" s="463"/>
      <c r="U313" s="463"/>
      <c r="V313" s="463"/>
      <c r="W313" s="463"/>
      <c r="X313" s="463"/>
      <c r="Y313" s="463"/>
      <c r="Z313" s="463"/>
    </row>
    <row r="314" spans="1:26" ht="20.25" customHeight="1" x14ac:dyDescent="0.8">
      <c r="A314" s="463"/>
      <c r="B314" s="463"/>
      <c r="C314" s="463"/>
      <c r="D314" s="536"/>
      <c r="E314" s="537"/>
      <c r="F314" s="463"/>
      <c r="G314" s="537"/>
      <c r="H314" s="463"/>
      <c r="I314" s="463"/>
      <c r="J314" s="538"/>
      <c r="K314" s="463"/>
      <c r="L314" s="463"/>
      <c r="M314" s="463"/>
      <c r="N314" s="463"/>
      <c r="O314" s="463"/>
      <c r="P314" s="463"/>
      <c r="Q314" s="463"/>
      <c r="R314" s="463"/>
      <c r="S314" s="463"/>
      <c r="T314" s="463"/>
      <c r="U314" s="463"/>
      <c r="V314" s="463"/>
      <c r="W314" s="463"/>
      <c r="X314" s="463"/>
      <c r="Y314" s="463"/>
      <c r="Z314" s="463"/>
    </row>
    <row r="315" spans="1:26" ht="20.25" customHeight="1" x14ac:dyDescent="0.8">
      <c r="A315" s="463"/>
      <c r="B315" s="463"/>
      <c r="C315" s="463"/>
      <c r="D315" s="536"/>
      <c r="E315" s="537"/>
      <c r="F315" s="463"/>
      <c r="G315" s="537"/>
      <c r="H315" s="463"/>
      <c r="I315" s="463"/>
      <c r="J315" s="538"/>
      <c r="K315" s="463"/>
      <c r="L315" s="463"/>
      <c r="M315" s="463"/>
      <c r="N315" s="463"/>
      <c r="O315" s="463"/>
      <c r="P315" s="463"/>
      <c r="Q315" s="463"/>
      <c r="R315" s="463"/>
      <c r="S315" s="463"/>
      <c r="T315" s="463"/>
      <c r="U315" s="463"/>
      <c r="V315" s="463"/>
      <c r="W315" s="463"/>
      <c r="X315" s="463"/>
      <c r="Y315" s="463"/>
      <c r="Z315" s="463"/>
    </row>
    <row r="316" spans="1:26" ht="20.25" customHeight="1" x14ac:dyDescent="0.8">
      <c r="A316" s="463"/>
      <c r="B316" s="463"/>
      <c r="C316" s="463"/>
      <c r="D316" s="536"/>
      <c r="E316" s="537"/>
      <c r="F316" s="463"/>
      <c r="G316" s="537"/>
      <c r="H316" s="463"/>
      <c r="I316" s="463"/>
      <c r="J316" s="538"/>
      <c r="K316" s="463"/>
      <c r="L316" s="463"/>
      <c r="M316" s="463"/>
      <c r="N316" s="463"/>
      <c r="O316" s="463"/>
      <c r="P316" s="463"/>
      <c r="Q316" s="463"/>
      <c r="R316" s="463"/>
      <c r="S316" s="463"/>
      <c r="T316" s="463"/>
      <c r="U316" s="463"/>
      <c r="V316" s="463"/>
      <c r="W316" s="463"/>
      <c r="X316" s="463"/>
      <c r="Y316" s="463"/>
      <c r="Z316" s="463"/>
    </row>
    <row r="317" spans="1:26" ht="20.25" customHeight="1" x14ac:dyDescent="0.8">
      <c r="A317" s="463"/>
      <c r="B317" s="463"/>
      <c r="C317" s="463"/>
      <c r="D317" s="536"/>
      <c r="E317" s="537"/>
      <c r="F317" s="463"/>
      <c r="G317" s="537"/>
      <c r="H317" s="463"/>
      <c r="I317" s="463"/>
      <c r="J317" s="538"/>
      <c r="K317" s="463"/>
      <c r="L317" s="463"/>
      <c r="M317" s="463"/>
      <c r="N317" s="463"/>
      <c r="O317" s="463"/>
      <c r="P317" s="463"/>
      <c r="Q317" s="463"/>
      <c r="R317" s="463"/>
      <c r="S317" s="463"/>
      <c r="T317" s="463"/>
      <c r="U317" s="463"/>
      <c r="V317" s="463"/>
      <c r="W317" s="463"/>
      <c r="X317" s="463"/>
      <c r="Y317" s="463"/>
      <c r="Z317" s="463"/>
    </row>
    <row r="318" spans="1:26" ht="20.25" customHeight="1" x14ac:dyDescent="0.8">
      <c r="A318" s="463"/>
      <c r="B318" s="463"/>
      <c r="C318" s="463"/>
      <c r="D318" s="536"/>
      <c r="E318" s="537"/>
      <c r="F318" s="463"/>
      <c r="G318" s="537"/>
      <c r="H318" s="463"/>
      <c r="I318" s="463"/>
      <c r="J318" s="538"/>
      <c r="K318" s="463"/>
      <c r="L318" s="463"/>
      <c r="M318" s="463"/>
      <c r="N318" s="463"/>
      <c r="O318" s="463"/>
      <c r="P318" s="463"/>
      <c r="Q318" s="463"/>
      <c r="R318" s="463"/>
      <c r="S318" s="463"/>
      <c r="T318" s="463"/>
      <c r="U318" s="463"/>
      <c r="V318" s="463"/>
      <c r="W318" s="463"/>
      <c r="X318" s="463"/>
      <c r="Y318" s="463"/>
      <c r="Z318" s="463"/>
    </row>
    <row r="319" spans="1:26" ht="20.25" customHeight="1" x14ac:dyDescent="0.8">
      <c r="A319" s="463"/>
      <c r="B319" s="463"/>
      <c r="C319" s="463"/>
      <c r="D319" s="536"/>
      <c r="E319" s="537"/>
      <c r="F319" s="463"/>
      <c r="G319" s="537"/>
      <c r="H319" s="463"/>
      <c r="I319" s="463"/>
      <c r="J319" s="538"/>
      <c r="K319" s="463"/>
      <c r="L319" s="463"/>
      <c r="M319" s="463"/>
      <c r="N319" s="463"/>
      <c r="O319" s="463"/>
      <c r="P319" s="463"/>
      <c r="Q319" s="463"/>
      <c r="R319" s="463"/>
      <c r="S319" s="463"/>
      <c r="T319" s="463"/>
      <c r="U319" s="463"/>
      <c r="V319" s="463"/>
      <c r="W319" s="463"/>
      <c r="X319" s="463"/>
      <c r="Y319" s="463"/>
      <c r="Z319" s="463"/>
    </row>
    <row r="320" spans="1:26" ht="20.25" customHeight="1" x14ac:dyDescent="0.8">
      <c r="A320" s="463"/>
      <c r="B320" s="463"/>
      <c r="C320" s="463"/>
      <c r="D320" s="536"/>
      <c r="E320" s="537"/>
      <c r="F320" s="463"/>
      <c r="G320" s="537"/>
      <c r="H320" s="463"/>
      <c r="I320" s="463"/>
      <c r="J320" s="538"/>
      <c r="K320" s="463"/>
      <c r="L320" s="463"/>
      <c r="M320" s="463"/>
      <c r="N320" s="463"/>
      <c r="O320" s="463"/>
      <c r="P320" s="463"/>
      <c r="Q320" s="463"/>
      <c r="R320" s="463"/>
      <c r="S320" s="463"/>
      <c r="T320" s="463"/>
      <c r="U320" s="463"/>
      <c r="V320" s="463"/>
      <c r="W320" s="463"/>
      <c r="X320" s="463"/>
      <c r="Y320" s="463"/>
      <c r="Z320" s="463"/>
    </row>
    <row r="321" spans="1:26" ht="20.25" customHeight="1" x14ac:dyDescent="0.8">
      <c r="A321" s="463"/>
      <c r="B321" s="463"/>
      <c r="C321" s="463"/>
      <c r="D321" s="536"/>
      <c r="E321" s="537"/>
      <c r="F321" s="463"/>
      <c r="G321" s="537"/>
      <c r="H321" s="463"/>
      <c r="I321" s="463"/>
      <c r="J321" s="538"/>
      <c r="K321" s="463"/>
      <c r="L321" s="463"/>
      <c r="M321" s="463"/>
      <c r="N321" s="463"/>
      <c r="O321" s="463"/>
      <c r="P321" s="463"/>
      <c r="Q321" s="463"/>
      <c r="R321" s="463"/>
      <c r="S321" s="463"/>
      <c r="T321" s="463"/>
      <c r="U321" s="463"/>
      <c r="V321" s="463"/>
      <c r="W321" s="463"/>
      <c r="X321" s="463"/>
      <c r="Y321" s="463"/>
      <c r="Z321" s="463"/>
    </row>
    <row r="322" spans="1:26" ht="20.25" customHeight="1" x14ac:dyDescent="0.8">
      <c r="A322" s="463"/>
      <c r="B322" s="463"/>
      <c r="C322" s="463"/>
      <c r="D322" s="536"/>
      <c r="E322" s="537"/>
      <c r="F322" s="463"/>
      <c r="G322" s="537"/>
      <c r="H322" s="463"/>
      <c r="I322" s="463"/>
      <c r="J322" s="538"/>
      <c r="K322" s="463"/>
      <c r="L322" s="463"/>
      <c r="M322" s="463"/>
      <c r="N322" s="463"/>
      <c r="O322" s="463"/>
      <c r="P322" s="463"/>
      <c r="Q322" s="463"/>
      <c r="R322" s="463"/>
      <c r="S322" s="463"/>
      <c r="T322" s="463"/>
      <c r="U322" s="463"/>
      <c r="V322" s="463"/>
      <c r="W322" s="463"/>
      <c r="X322" s="463"/>
      <c r="Y322" s="463"/>
      <c r="Z322" s="463"/>
    </row>
    <row r="323" spans="1:26" ht="20.25" customHeight="1" x14ac:dyDescent="0.8">
      <c r="A323" s="463"/>
      <c r="B323" s="463"/>
      <c r="C323" s="463"/>
      <c r="D323" s="536"/>
      <c r="E323" s="537"/>
      <c r="F323" s="463"/>
      <c r="G323" s="537"/>
      <c r="H323" s="463"/>
      <c r="I323" s="463"/>
      <c r="J323" s="538"/>
      <c r="K323" s="463"/>
      <c r="L323" s="463"/>
      <c r="M323" s="463"/>
      <c r="N323" s="463"/>
      <c r="O323" s="463"/>
      <c r="P323" s="463"/>
      <c r="Q323" s="463"/>
      <c r="R323" s="463"/>
      <c r="S323" s="463"/>
      <c r="T323" s="463"/>
      <c r="U323" s="463"/>
      <c r="V323" s="463"/>
      <c r="W323" s="463"/>
      <c r="X323" s="463"/>
      <c r="Y323" s="463"/>
      <c r="Z323" s="463"/>
    </row>
    <row r="324" spans="1:26" ht="20.25" customHeight="1" x14ac:dyDescent="0.8">
      <c r="A324" s="463"/>
      <c r="B324" s="463"/>
      <c r="C324" s="463"/>
      <c r="D324" s="536"/>
      <c r="E324" s="537"/>
      <c r="F324" s="463"/>
      <c r="G324" s="537"/>
      <c r="H324" s="463"/>
      <c r="I324" s="463"/>
      <c r="J324" s="538"/>
      <c r="K324" s="463"/>
      <c r="L324" s="463"/>
      <c r="M324" s="463"/>
      <c r="N324" s="463"/>
      <c r="O324" s="463"/>
      <c r="P324" s="463"/>
      <c r="Q324" s="463"/>
      <c r="R324" s="463"/>
      <c r="S324" s="463"/>
      <c r="T324" s="463"/>
      <c r="U324" s="463"/>
      <c r="V324" s="463"/>
      <c r="W324" s="463"/>
      <c r="X324" s="463"/>
      <c r="Y324" s="463"/>
      <c r="Z324" s="463"/>
    </row>
    <row r="325" spans="1:26" ht="20.25" customHeight="1" x14ac:dyDescent="0.8">
      <c r="A325" s="463"/>
      <c r="B325" s="463"/>
      <c r="C325" s="463"/>
      <c r="D325" s="536"/>
      <c r="E325" s="537"/>
      <c r="F325" s="463"/>
      <c r="G325" s="537"/>
      <c r="H325" s="463"/>
      <c r="I325" s="463"/>
      <c r="J325" s="538"/>
      <c r="K325" s="463"/>
      <c r="L325" s="463"/>
      <c r="M325" s="463"/>
      <c r="N325" s="463"/>
      <c r="O325" s="463"/>
      <c r="P325" s="463"/>
      <c r="Q325" s="463"/>
      <c r="R325" s="463"/>
      <c r="S325" s="463"/>
      <c r="T325" s="463"/>
      <c r="U325" s="463"/>
      <c r="V325" s="463"/>
      <c r="W325" s="463"/>
      <c r="X325" s="463"/>
      <c r="Y325" s="463"/>
      <c r="Z325" s="463"/>
    </row>
    <row r="326" spans="1:26" ht="20.25" customHeight="1" x14ac:dyDescent="0.8">
      <c r="A326" s="463"/>
      <c r="B326" s="463"/>
      <c r="C326" s="463"/>
      <c r="D326" s="536"/>
      <c r="E326" s="537"/>
      <c r="F326" s="463"/>
      <c r="G326" s="537"/>
      <c r="H326" s="463"/>
      <c r="I326" s="463"/>
      <c r="J326" s="538"/>
      <c r="K326" s="463"/>
      <c r="L326" s="463"/>
      <c r="M326" s="463"/>
      <c r="N326" s="463"/>
      <c r="O326" s="463"/>
      <c r="P326" s="463"/>
      <c r="Q326" s="463"/>
      <c r="R326" s="463"/>
      <c r="S326" s="463"/>
      <c r="T326" s="463"/>
      <c r="U326" s="463"/>
      <c r="V326" s="463"/>
      <c r="W326" s="463"/>
      <c r="X326" s="463"/>
      <c r="Y326" s="463"/>
      <c r="Z326" s="463"/>
    </row>
    <row r="327" spans="1:26" ht="20.25" customHeight="1" x14ac:dyDescent="0.8">
      <c r="A327" s="463"/>
      <c r="B327" s="463"/>
      <c r="C327" s="463"/>
      <c r="D327" s="536"/>
      <c r="E327" s="537"/>
      <c r="F327" s="463"/>
      <c r="G327" s="537"/>
      <c r="H327" s="463"/>
      <c r="I327" s="463"/>
      <c r="J327" s="538"/>
      <c r="K327" s="463"/>
      <c r="L327" s="463"/>
      <c r="M327" s="463"/>
      <c r="N327" s="463"/>
      <c r="O327" s="463"/>
      <c r="P327" s="463"/>
      <c r="Q327" s="463"/>
      <c r="R327" s="463"/>
      <c r="S327" s="463"/>
      <c r="T327" s="463"/>
      <c r="U327" s="463"/>
      <c r="V327" s="463"/>
      <c r="W327" s="463"/>
      <c r="X327" s="463"/>
      <c r="Y327" s="463"/>
      <c r="Z327" s="463"/>
    </row>
    <row r="328" spans="1:26" ht="20.25" customHeight="1" x14ac:dyDescent="0.8">
      <c r="A328" s="463"/>
      <c r="B328" s="463"/>
      <c r="C328" s="463"/>
      <c r="D328" s="536"/>
      <c r="E328" s="537"/>
      <c r="F328" s="463"/>
      <c r="G328" s="537"/>
      <c r="H328" s="463"/>
      <c r="I328" s="463"/>
      <c r="J328" s="538"/>
      <c r="K328" s="463"/>
      <c r="L328" s="463"/>
      <c r="M328" s="463"/>
      <c r="N328" s="463"/>
      <c r="O328" s="463"/>
      <c r="P328" s="463"/>
      <c r="Q328" s="463"/>
      <c r="R328" s="463"/>
      <c r="S328" s="463"/>
      <c r="T328" s="463"/>
      <c r="U328" s="463"/>
      <c r="V328" s="463"/>
      <c r="W328" s="463"/>
      <c r="X328" s="463"/>
      <c r="Y328" s="463"/>
      <c r="Z328" s="463"/>
    </row>
    <row r="329" spans="1:26" ht="20.25" customHeight="1" x14ac:dyDescent="0.8">
      <c r="A329" s="463"/>
      <c r="B329" s="463"/>
      <c r="C329" s="463"/>
      <c r="D329" s="536"/>
      <c r="E329" s="537"/>
      <c r="F329" s="463"/>
      <c r="G329" s="537"/>
      <c r="H329" s="463"/>
      <c r="I329" s="463"/>
      <c r="J329" s="538"/>
      <c r="K329" s="463"/>
      <c r="L329" s="463"/>
      <c r="M329" s="463"/>
      <c r="N329" s="463"/>
      <c r="O329" s="463"/>
      <c r="P329" s="463"/>
      <c r="Q329" s="463"/>
      <c r="R329" s="463"/>
      <c r="S329" s="463"/>
      <c r="T329" s="463"/>
      <c r="U329" s="463"/>
      <c r="V329" s="463"/>
      <c r="W329" s="463"/>
      <c r="X329" s="463"/>
      <c r="Y329" s="463"/>
      <c r="Z329" s="463"/>
    </row>
    <row r="330" spans="1:26" ht="20.25" customHeight="1" x14ac:dyDescent="0.8">
      <c r="A330" s="463"/>
      <c r="B330" s="463"/>
      <c r="C330" s="463"/>
      <c r="D330" s="536"/>
      <c r="E330" s="537"/>
      <c r="F330" s="463"/>
      <c r="G330" s="537"/>
      <c r="H330" s="463"/>
      <c r="I330" s="463"/>
      <c r="J330" s="538"/>
      <c r="K330" s="463"/>
      <c r="L330" s="463"/>
      <c r="M330" s="463"/>
      <c r="N330" s="463"/>
      <c r="O330" s="463"/>
      <c r="P330" s="463"/>
      <c r="Q330" s="463"/>
      <c r="R330" s="463"/>
      <c r="S330" s="463"/>
      <c r="T330" s="463"/>
      <c r="U330" s="463"/>
      <c r="V330" s="463"/>
      <c r="W330" s="463"/>
      <c r="X330" s="463"/>
      <c r="Y330" s="463"/>
      <c r="Z330" s="463"/>
    </row>
    <row r="331" spans="1:26" ht="20.25" customHeight="1" x14ac:dyDescent="0.8">
      <c r="A331" s="463"/>
      <c r="B331" s="463"/>
      <c r="C331" s="463"/>
      <c r="D331" s="536"/>
      <c r="E331" s="537"/>
      <c r="F331" s="463"/>
      <c r="G331" s="537"/>
      <c r="H331" s="463"/>
      <c r="I331" s="463"/>
      <c r="J331" s="538"/>
      <c r="K331" s="463"/>
      <c r="L331" s="463"/>
      <c r="M331" s="463"/>
      <c r="N331" s="463"/>
      <c r="O331" s="463"/>
      <c r="P331" s="463"/>
      <c r="Q331" s="463"/>
      <c r="R331" s="463"/>
      <c r="S331" s="463"/>
      <c r="T331" s="463"/>
      <c r="U331" s="463"/>
      <c r="V331" s="463"/>
      <c r="W331" s="463"/>
      <c r="X331" s="463"/>
      <c r="Y331" s="463"/>
      <c r="Z331" s="463"/>
    </row>
    <row r="332" spans="1:26" ht="20.25" customHeight="1" x14ac:dyDescent="0.8">
      <c r="A332" s="463"/>
      <c r="B332" s="463"/>
      <c r="C332" s="463"/>
      <c r="D332" s="536"/>
      <c r="E332" s="537"/>
      <c r="F332" s="463"/>
      <c r="G332" s="537"/>
      <c r="H332" s="463"/>
      <c r="I332" s="463"/>
      <c r="J332" s="538"/>
      <c r="K332" s="463"/>
      <c r="L332" s="463"/>
      <c r="M332" s="463"/>
      <c r="N332" s="463"/>
      <c r="O332" s="463"/>
      <c r="P332" s="463"/>
      <c r="Q332" s="463"/>
      <c r="R332" s="463"/>
      <c r="S332" s="463"/>
      <c r="T332" s="463"/>
      <c r="U332" s="463"/>
      <c r="V332" s="463"/>
      <c r="W332" s="463"/>
      <c r="X332" s="463"/>
      <c r="Y332" s="463"/>
      <c r="Z332" s="463"/>
    </row>
    <row r="333" spans="1:26" ht="20.25" customHeight="1" x14ac:dyDescent="0.8">
      <c r="A333" s="463"/>
      <c r="B333" s="463"/>
      <c r="C333" s="463"/>
      <c r="D333" s="536"/>
      <c r="E333" s="537"/>
      <c r="F333" s="463"/>
      <c r="G333" s="537"/>
      <c r="H333" s="463"/>
      <c r="I333" s="463"/>
      <c r="J333" s="538"/>
      <c r="K333" s="463"/>
      <c r="L333" s="463"/>
      <c r="M333" s="463"/>
      <c r="N333" s="463"/>
      <c r="O333" s="463"/>
      <c r="P333" s="463"/>
      <c r="Q333" s="463"/>
      <c r="R333" s="463"/>
      <c r="S333" s="463"/>
      <c r="T333" s="463"/>
      <c r="U333" s="463"/>
      <c r="V333" s="463"/>
      <c r="W333" s="463"/>
      <c r="X333" s="463"/>
      <c r="Y333" s="463"/>
      <c r="Z333" s="463"/>
    </row>
    <row r="334" spans="1:26" ht="20.25" customHeight="1" x14ac:dyDescent="0.8">
      <c r="A334" s="463"/>
      <c r="B334" s="463"/>
      <c r="C334" s="463"/>
      <c r="D334" s="536"/>
      <c r="E334" s="537"/>
      <c r="F334" s="463"/>
      <c r="G334" s="537"/>
      <c r="H334" s="463"/>
      <c r="I334" s="463"/>
      <c r="J334" s="538"/>
      <c r="K334" s="463"/>
      <c r="L334" s="463"/>
      <c r="M334" s="463"/>
      <c r="N334" s="463"/>
      <c r="O334" s="463"/>
      <c r="P334" s="463"/>
      <c r="Q334" s="463"/>
      <c r="R334" s="463"/>
      <c r="S334" s="463"/>
      <c r="T334" s="463"/>
      <c r="U334" s="463"/>
      <c r="V334" s="463"/>
      <c r="W334" s="463"/>
      <c r="X334" s="463"/>
      <c r="Y334" s="463"/>
      <c r="Z334" s="463"/>
    </row>
    <row r="335" spans="1:26" ht="20.25" customHeight="1" x14ac:dyDescent="0.8">
      <c r="A335" s="463"/>
      <c r="B335" s="463"/>
      <c r="C335" s="463"/>
      <c r="D335" s="536"/>
      <c r="E335" s="537"/>
      <c r="F335" s="463"/>
      <c r="G335" s="537"/>
      <c r="H335" s="463"/>
      <c r="I335" s="463"/>
      <c r="J335" s="538"/>
      <c r="K335" s="463"/>
      <c r="L335" s="463"/>
      <c r="M335" s="463"/>
      <c r="N335" s="463"/>
      <c r="O335" s="463"/>
      <c r="P335" s="463"/>
      <c r="Q335" s="463"/>
      <c r="R335" s="463"/>
      <c r="S335" s="463"/>
      <c r="T335" s="463"/>
      <c r="U335" s="463"/>
      <c r="V335" s="463"/>
      <c r="W335" s="463"/>
      <c r="X335" s="463"/>
      <c r="Y335" s="463"/>
      <c r="Z335" s="463"/>
    </row>
    <row r="336" spans="1:26" ht="20.25" customHeight="1" x14ac:dyDescent="0.8">
      <c r="A336" s="463"/>
      <c r="B336" s="463"/>
      <c r="C336" s="463"/>
      <c r="D336" s="536"/>
      <c r="E336" s="537"/>
      <c r="F336" s="463"/>
      <c r="G336" s="537"/>
      <c r="H336" s="463"/>
      <c r="I336" s="463"/>
      <c r="J336" s="538"/>
      <c r="K336" s="463"/>
      <c r="L336" s="463"/>
      <c r="M336" s="463"/>
      <c r="N336" s="463"/>
      <c r="O336" s="463"/>
      <c r="P336" s="463"/>
      <c r="Q336" s="463"/>
      <c r="R336" s="463"/>
      <c r="S336" s="463"/>
      <c r="T336" s="463"/>
      <c r="U336" s="463"/>
      <c r="V336" s="463"/>
      <c r="W336" s="463"/>
      <c r="X336" s="463"/>
      <c r="Y336" s="463"/>
      <c r="Z336" s="463"/>
    </row>
    <row r="337" spans="1:26" ht="20.25" customHeight="1" x14ac:dyDescent="0.8">
      <c r="A337" s="463"/>
      <c r="B337" s="463"/>
      <c r="C337" s="463"/>
      <c r="D337" s="536"/>
      <c r="E337" s="537"/>
      <c r="F337" s="463"/>
      <c r="G337" s="537"/>
      <c r="H337" s="463"/>
      <c r="I337" s="463"/>
      <c r="J337" s="538"/>
      <c r="K337" s="463"/>
      <c r="L337" s="463"/>
      <c r="M337" s="463"/>
      <c r="N337" s="463"/>
      <c r="O337" s="463"/>
      <c r="P337" s="463"/>
      <c r="Q337" s="463"/>
      <c r="R337" s="463"/>
      <c r="S337" s="463"/>
      <c r="T337" s="463"/>
      <c r="U337" s="463"/>
      <c r="V337" s="463"/>
      <c r="W337" s="463"/>
      <c r="X337" s="463"/>
      <c r="Y337" s="463"/>
      <c r="Z337" s="463"/>
    </row>
    <row r="338" spans="1:26" ht="20.25" customHeight="1" x14ac:dyDescent="0.8">
      <c r="A338" s="463"/>
      <c r="B338" s="463"/>
      <c r="C338" s="463"/>
      <c r="D338" s="536"/>
      <c r="E338" s="537"/>
      <c r="F338" s="463"/>
      <c r="G338" s="537"/>
      <c r="H338" s="463"/>
      <c r="I338" s="463"/>
      <c r="J338" s="538"/>
      <c r="K338" s="463"/>
      <c r="L338" s="463"/>
      <c r="M338" s="463"/>
      <c r="N338" s="463"/>
      <c r="O338" s="463"/>
      <c r="P338" s="463"/>
      <c r="Q338" s="463"/>
      <c r="R338" s="463"/>
      <c r="S338" s="463"/>
      <c r="T338" s="463"/>
      <c r="U338" s="463"/>
      <c r="V338" s="463"/>
      <c r="W338" s="463"/>
      <c r="X338" s="463"/>
      <c r="Y338" s="463"/>
      <c r="Z338" s="463"/>
    </row>
    <row r="339" spans="1:26" ht="20.25" customHeight="1" x14ac:dyDescent="0.8">
      <c r="A339" s="463"/>
      <c r="B339" s="463"/>
      <c r="C339" s="463"/>
      <c r="D339" s="536"/>
      <c r="E339" s="537"/>
      <c r="F339" s="463"/>
      <c r="G339" s="537"/>
      <c r="H339" s="463"/>
      <c r="I339" s="463"/>
      <c r="J339" s="538"/>
      <c r="K339" s="463"/>
      <c r="L339" s="463"/>
      <c r="M339" s="463"/>
      <c r="N339" s="463"/>
      <c r="O339" s="463"/>
      <c r="P339" s="463"/>
      <c r="Q339" s="463"/>
      <c r="R339" s="463"/>
      <c r="S339" s="463"/>
      <c r="T339" s="463"/>
      <c r="U339" s="463"/>
      <c r="V339" s="463"/>
      <c r="W339" s="463"/>
      <c r="X339" s="463"/>
      <c r="Y339" s="463"/>
      <c r="Z339" s="463"/>
    </row>
    <row r="340" spans="1:26" ht="20.25" customHeight="1" x14ac:dyDescent="0.8">
      <c r="A340" s="463"/>
      <c r="B340" s="463"/>
      <c r="C340" s="463"/>
      <c r="D340" s="536"/>
      <c r="E340" s="537"/>
      <c r="F340" s="463"/>
      <c r="G340" s="537"/>
      <c r="H340" s="463"/>
      <c r="I340" s="463"/>
      <c r="J340" s="538"/>
      <c r="K340" s="463"/>
      <c r="L340" s="463"/>
      <c r="M340" s="463"/>
      <c r="N340" s="463"/>
      <c r="O340" s="463"/>
      <c r="P340" s="463"/>
      <c r="Q340" s="463"/>
      <c r="R340" s="463"/>
      <c r="S340" s="463"/>
      <c r="T340" s="463"/>
      <c r="U340" s="463"/>
      <c r="V340" s="463"/>
      <c r="W340" s="463"/>
      <c r="X340" s="463"/>
      <c r="Y340" s="463"/>
      <c r="Z340" s="463"/>
    </row>
    <row r="341" spans="1:26" ht="20.25" customHeight="1" x14ac:dyDescent="0.8">
      <c r="A341" s="463"/>
      <c r="B341" s="463"/>
      <c r="C341" s="463"/>
      <c r="D341" s="536"/>
      <c r="E341" s="537"/>
      <c r="F341" s="463"/>
      <c r="G341" s="537"/>
      <c r="H341" s="463"/>
      <c r="I341" s="463"/>
      <c r="J341" s="538"/>
      <c r="K341" s="463"/>
      <c r="L341" s="463"/>
      <c r="M341" s="463"/>
      <c r="N341" s="463"/>
      <c r="O341" s="463"/>
      <c r="P341" s="463"/>
      <c r="Q341" s="463"/>
      <c r="R341" s="463"/>
      <c r="S341" s="463"/>
      <c r="T341" s="463"/>
      <c r="U341" s="463"/>
      <c r="V341" s="463"/>
      <c r="W341" s="463"/>
      <c r="X341" s="463"/>
      <c r="Y341" s="463"/>
      <c r="Z341" s="463"/>
    </row>
    <row r="342" spans="1:26" ht="20.25" customHeight="1" x14ac:dyDescent="0.8">
      <c r="A342" s="463"/>
      <c r="B342" s="463"/>
      <c r="C342" s="463"/>
      <c r="D342" s="536"/>
      <c r="E342" s="537"/>
      <c r="F342" s="463"/>
      <c r="G342" s="537"/>
      <c r="H342" s="463"/>
      <c r="I342" s="463"/>
      <c r="J342" s="538"/>
      <c r="K342" s="463"/>
      <c r="L342" s="463"/>
      <c r="M342" s="463"/>
      <c r="N342" s="463"/>
      <c r="O342" s="463"/>
      <c r="P342" s="463"/>
      <c r="Q342" s="463"/>
      <c r="R342" s="463"/>
      <c r="S342" s="463"/>
      <c r="T342" s="463"/>
      <c r="U342" s="463"/>
      <c r="V342" s="463"/>
      <c r="W342" s="463"/>
      <c r="X342" s="463"/>
      <c r="Y342" s="463"/>
      <c r="Z342" s="463"/>
    </row>
    <row r="343" spans="1:26" ht="20.25" customHeight="1" x14ac:dyDescent="0.8">
      <c r="A343" s="463"/>
      <c r="B343" s="463"/>
      <c r="C343" s="463"/>
      <c r="D343" s="536"/>
      <c r="E343" s="537"/>
      <c r="F343" s="463"/>
      <c r="G343" s="537"/>
      <c r="H343" s="463"/>
      <c r="I343" s="463"/>
      <c r="J343" s="538"/>
      <c r="K343" s="463"/>
      <c r="L343" s="463"/>
      <c r="M343" s="463"/>
      <c r="N343" s="463"/>
      <c r="O343" s="463"/>
      <c r="P343" s="463"/>
      <c r="Q343" s="463"/>
      <c r="R343" s="463"/>
      <c r="S343" s="463"/>
      <c r="T343" s="463"/>
      <c r="U343" s="463"/>
      <c r="V343" s="463"/>
      <c r="W343" s="463"/>
      <c r="X343" s="463"/>
      <c r="Y343" s="463"/>
      <c r="Z343" s="463"/>
    </row>
    <row r="344" spans="1:26" ht="20.25" customHeight="1" x14ac:dyDescent="0.8">
      <c r="A344" s="463"/>
      <c r="B344" s="463"/>
      <c r="C344" s="463"/>
      <c r="D344" s="536"/>
      <c r="E344" s="537"/>
      <c r="F344" s="463"/>
      <c r="G344" s="537"/>
      <c r="H344" s="463"/>
      <c r="I344" s="463"/>
      <c r="J344" s="538"/>
      <c r="K344" s="463"/>
      <c r="L344" s="463"/>
      <c r="M344" s="463"/>
      <c r="N344" s="463"/>
      <c r="O344" s="463"/>
      <c r="P344" s="463"/>
      <c r="Q344" s="463"/>
      <c r="R344" s="463"/>
      <c r="S344" s="463"/>
      <c r="T344" s="463"/>
      <c r="U344" s="463"/>
      <c r="V344" s="463"/>
      <c r="W344" s="463"/>
      <c r="X344" s="463"/>
      <c r="Y344" s="463"/>
      <c r="Z344" s="463"/>
    </row>
    <row r="345" spans="1:26" ht="20.25" customHeight="1" x14ac:dyDescent="0.8">
      <c r="A345" s="463"/>
      <c r="B345" s="463"/>
      <c r="C345" s="463"/>
      <c r="D345" s="536"/>
      <c r="E345" s="537"/>
      <c r="F345" s="463"/>
      <c r="G345" s="537"/>
      <c r="H345" s="463"/>
      <c r="I345" s="463"/>
      <c r="J345" s="538"/>
      <c r="K345" s="463"/>
      <c r="L345" s="463"/>
      <c r="M345" s="463"/>
      <c r="N345" s="463"/>
      <c r="O345" s="463"/>
      <c r="P345" s="463"/>
      <c r="Q345" s="463"/>
      <c r="R345" s="463"/>
      <c r="S345" s="463"/>
      <c r="T345" s="463"/>
      <c r="U345" s="463"/>
      <c r="V345" s="463"/>
      <c r="W345" s="463"/>
      <c r="X345" s="463"/>
      <c r="Y345" s="463"/>
      <c r="Z345" s="463"/>
    </row>
    <row r="346" spans="1:26" ht="20.25" customHeight="1" x14ac:dyDescent="0.8">
      <c r="A346" s="463"/>
      <c r="B346" s="463"/>
      <c r="C346" s="463"/>
      <c r="D346" s="536"/>
      <c r="E346" s="537"/>
      <c r="F346" s="463"/>
      <c r="G346" s="537"/>
      <c r="H346" s="463"/>
      <c r="I346" s="463"/>
      <c r="J346" s="538"/>
      <c r="K346" s="463"/>
      <c r="L346" s="463"/>
      <c r="M346" s="463"/>
      <c r="N346" s="463"/>
      <c r="O346" s="463"/>
      <c r="P346" s="463"/>
      <c r="Q346" s="463"/>
      <c r="R346" s="463"/>
      <c r="S346" s="463"/>
      <c r="T346" s="463"/>
      <c r="U346" s="463"/>
      <c r="V346" s="463"/>
      <c r="W346" s="463"/>
      <c r="X346" s="463"/>
      <c r="Y346" s="463"/>
      <c r="Z346" s="463"/>
    </row>
    <row r="347" spans="1:26" ht="20.25" customHeight="1" x14ac:dyDescent="0.8">
      <c r="A347" s="463"/>
      <c r="B347" s="463"/>
      <c r="C347" s="463"/>
      <c r="D347" s="536"/>
      <c r="E347" s="537"/>
      <c r="F347" s="463"/>
      <c r="G347" s="537"/>
      <c r="H347" s="463"/>
      <c r="I347" s="463"/>
      <c r="J347" s="538"/>
      <c r="K347" s="463"/>
      <c r="L347" s="463"/>
      <c r="M347" s="463"/>
      <c r="N347" s="463"/>
      <c r="O347" s="463"/>
      <c r="P347" s="463"/>
      <c r="Q347" s="463"/>
      <c r="R347" s="463"/>
      <c r="S347" s="463"/>
      <c r="T347" s="463"/>
      <c r="U347" s="463"/>
      <c r="V347" s="463"/>
      <c r="W347" s="463"/>
      <c r="X347" s="463"/>
      <c r="Y347" s="463"/>
      <c r="Z347" s="463"/>
    </row>
    <row r="348" spans="1:26" ht="20.25" customHeight="1" x14ac:dyDescent="0.8">
      <c r="A348" s="463"/>
      <c r="B348" s="463"/>
      <c r="C348" s="463"/>
      <c r="D348" s="536"/>
      <c r="E348" s="537"/>
      <c r="F348" s="463"/>
      <c r="G348" s="537"/>
      <c r="H348" s="463"/>
      <c r="I348" s="463"/>
      <c r="J348" s="538"/>
      <c r="K348" s="463"/>
      <c r="L348" s="463"/>
      <c r="M348" s="463"/>
      <c r="N348" s="463"/>
      <c r="O348" s="463"/>
      <c r="P348" s="463"/>
      <c r="Q348" s="463"/>
      <c r="R348" s="463"/>
      <c r="S348" s="463"/>
      <c r="T348" s="463"/>
      <c r="U348" s="463"/>
      <c r="V348" s="463"/>
      <c r="W348" s="463"/>
      <c r="X348" s="463"/>
      <c r="Y348" s="463"/>
      <c r="Z348" s="463"/>
    </row>
    <row r="349" spans="1:26" ht="20.25" customHeight="1" x14ac:dyDescent="0.8">
      <c r="A349" s="463"/>
      <c r="B349" s="463"/>
      <c r="C349" s="463"/>
      <c r="D349" s="536"/>
      <c r="E349" s="537"/>
      <c r="F349" s="463"/>
      <c r="G349" s="537"/>
      <c r="H349" s="463"/>
      <c r="I349" s="463"/>
      <c r="J349" s="538"/>
      <c r="K349" s="463"/>
      <c r="L349" s="463"/>
      <c r="M349" s="463"/>
      <c r="N349" s="463"/>
      <c r="O349" s="463"/>
      <c r="P349" s="463"/>
      <c r="Q349" s="463"/>
      <c r="R349" s="463"/>
      <c r="S349" s="463"/>
      <c r="T349" s="463"/>
      <c r="U349" s="463"/>
      <c r="V349" s="463"/>
      <c r="W349" s="463"/>
      <c r="X349" s="463"/>
      <c r="Y349" s="463"/>
      <c r="Z349" s="463"/>
    </row>
    <row r="350" spans="1:26" ht="20.25" customHeight="1" x14ac:dyDescent="0.8">
      <c r="A350" s="463"/>
      <c r="B350" s="463"/>
      <c r="C350" s="463"/>
      <c r="D350" s="536"/>
      <c r="E350" s="537"/>
      <c r="F350" s="463"/>
      <c r="G350" s="537"/>
      <c r="H350" s="463"/>
      <c r="I350" s="463"/>
      <c r="J350" s="538"/>
      <c r="K350" s="463"/>
      <c r="L350" s="463"/>
      <c r="M350" s="463"/>
      <c r="N350" s="463"/>
      <c r="O350" s="463"/>
      <c r="P350" s="463"/>
      <c r="Q350" s="463"/>
      <c r="R350" s="463"/>
      <c r="S350" s="463"/>
      <c r="T350" s="463"/>
      <c r="U350" s="463"/>
      <c r="V350" s="463"/>
      <c r="W350" s="463"/>
      <c r="X350" s="463"/>
      <c r="Y350" s="463"/>
      <c r="Z350" s="463"/>
    </row>
    <row r="351" spans="1:26" ht="20.25" customHeight="1" x14ac:dyDescent="0.8">
      <c r="A351" s="463"/>
      <c r="B351" s="463"/>
      <c r="C351" s="463"/>
      <c r="D351" s="536"/>
      <c r="E351" s="537"/>
      <c r="F351" s="463"/>
      <c r="G351" s="537"/>
      <c r="H351" s="463"/>
      <c r="I351" s="463"/>
      <c r="J351" s="538"/>
      <c r="K351" s="463"/>
      <c r="L351" s="463"/>
      <c r="M351" s="463"/>
      <c r="N351" s="463"/>
      <c r="O351" s="463"/>
      <c r="P351" s="463"/>
      <c r="Q351" s="463"/>
      <c r="R351" s="463"/>
      <c r="S351" s="463"/>
      <c r="T351" s="463"/>
      <c r="U351" s="463"/>
      <c r="V351" s="463"/>
      <c r="W351" s="463"/>
      <c r="X351" s="463"/>
      <c r="Y351" s="463"/>
      <c r="Z351" s="463"/>
    </row>
    <row r="352" spans="1:26" ht="20.25" customHeight="1" x14ac:dyDescent="0.8">
      <c r="A352" s="463"/>
      <c r="B352" s="463"/>
      <c r="C352" s="463"/>
      <c r="D352" s="536"/>
      <c r="E352" s="537"/>
      <c r="F352" s="463"/>
      <c r="G352" s="537"/>
      <c r="H352" s="463"/>
      <c r="I352" s="463"/>
      <c r="J352" s="538"/>
      <c r="K352" s="463"/>
      <c r="L352" s="463"/>
      <c r="M352" s="463"/>
      <c r="N352" s="463"/>
      <c r="O352" s="463"/>
      <c r="P352" s="463"/>
      <c r="Q352" s="463"/>
      <c r="R352" s="463"/>
      <c r="S352" s="463"/>
      <c r="T352" s="463"/>
      <c r="U352" s="463"/>
      <c r="V352" s="463"/>
      <c r="W352" s="463"/>
      <c r="X352" s="463"/>
      <c r="Y352" s="463"/>
      <c r="Z352" s="463"/>
    </row>
    <row r="353" spans="1:26" ht="20.25" customHeight="1" x14ac:dyDescent="0.8">
      <c r="A353" s="463"/>
      <c r="B353" s="463"/>
      <c r="C353" s="463"/>
      <c r="D353" s="536"/>
      <c r="E353" s="537"/>
      <c r="F353" s="463"/>
      <c r="G353" s="537"/>
      <c r="H353" s="463"/>
      <c r="I353" s="463"/>
      <c r="J353" s="538"/>
      <c r="K353" s="463"/>
      <c r="L353" s="463"/>
      <c r="M353" s="463"/>
      <c r="N353" s="463"/>
      <c r="O353" s="463"/>
      <c r="P353" s="463"/>
      <c r="Q353" s="463"/>
      <c r="R353" s="463"/>
      <c r="S353" s="463"/>
      <c r="T353" s="463"/>
      <c r="U353" s="463"/>
      <c r="V353" s="463"/>
      <c r="W353" s="463"/>
      <c r="X353" s="463"/>
      <c r="Y353" s="463"/>
      <c r="Z353" s="463"/>
    </row>
    <row r="354" spans="1:26" ht="20.25" customHeight="1" x14ac:dyDescent="0.8">
      <c r="A354" s="463"/>
      <c r="B354" s="463"/>
      <c r="C354" s="463"/>
      <c r="D354" s="536"/>
      <c r="E354" s="537"/>
      <c r="F354" s="463"/>
      <c r="G354" s="537"/>
      <c r="H354" s="463"/>
      <c r="I354" s="463"/>
      <c r="J354" s="538"/>
      <c r="K354" s="463"/>
      <c r="L354" s="463"/>
      <c r="M354" s="463"/>
      <c r="N354" s="463"/>
      <c r="O354" s="463"/>
      <c r="P354" s="463"/>
      <c r="Q354" s="463"/>
      <c r="R354" s="463"/>
      <c r="S354" s="463"/>
      <c r="T354" s="463"/>
      <c r="U354" s="463"/>
      <c r="V354" s="463"/>
      <c r="W354" s="463"/>
      <c r="X354" s="463"/>
      <c r="Y354" s="463"/>
      <c r="Z354" s="463"/>
    </row>
    <row r="355" spans="1:26" ht="20.25" customHeight="1" x14ac:dyDescent="0.8">
      <c r="A355" s="463"/>
      <c r="B355" s="463"/>
      <c r="C355" s="463"/>
      <c r="D355" s="536"/>
      <c r="E355" s="537"/>
      <c r="F355" s="463"/>
      <c r="G355" s="537"/>
      <c r="H355" s="463"/>
      <c r="I355" s="463"/>
      <c r="J355" s="538"/>
      <c r="K355" s="463"/>
      <c r="L355" s="463"/>
      <c r="M355" s="463"/>
      <c r="N355" s="463"/>
      <c r="O355" s="463"/>
      <c r="P355" s="463"/>
      <c r="Q355" s="463"/>
      <c r="R355" s="463"/>
      <c r="S355" s="463"/>
      <c r="T355" s="463"/>
      <c r="U355" s="463"/>
      <c r="V355" s="463"/>
      <c r="W355" s="463"/>
      <c r="X355" s="463"/>
      <c r="Y355" s="463"/>
      <c r="Z355" s="463"/>
    </row>
    <row r="356" spans="1:26" ht="20.25" customHeight="1" x14ac:dyDescent="0.8">
      <c r="A356" s="463"/>
      <c r="B356" s="463"/>
      <c r="C356" s="463"/>
      <c r="D356" s="536"/>
      <c r="E356" s="537"/>
      <c r="F356" s="463"/>
      <c r="G356" s="537"/>
      <c r="H356" s="463"/>
      <c r="I356" s="463"/>
      <c r="J356" s="538"/>
      <c r="K356" s="463"/>
      <c r="L356" s="463"/>
      <c r="M356" s="463"/>
      <c r="N356" s="463"/>
      <c r="O356" s="463"/>
      <c r="P356" s="463"/>
      <c r="Q356" s="463"/>
      <c r="R356" s="463"/>
      <c r="S356" s="463"/>
      <c r="T356" s="463"/>
      <c r="U356" s="463"/>
      <c r="V356" s="463"/>
      <c r="W356" s="463"/>
      <c r="X356" s="463"/>
      <c r="Y356" s="463"/>
      <c r="Z356" s="463"/>
    </row>
    <row r="357" spans="1:26" ht="20.25" customHeight="1" x14ac:dyDescent="0.8">
      <c r="A357" s="463"/>
      <c r="B357" s="463"/>
      <c r="C357" s="463"/>
      <c r="D357" s="536"/>
      <c r="E357" s="537"/>
      <c r="F357" s="463"/>
      <c r="G357" s="537"/>
      <c r="H357" s="463"/>
      <c r="I357" s="463"/>
      <c r="J357" s="538"/>
      <c r="K357" s="463"/>
      <c r="L357" s="463"/>
      <c r="M357" s="463"/>
      <c r="N357" s="463"/>
      <c r="O357" s="463"/>
      <c r="P357" s="463"/>
      <c r="Q357" s="463"/>
      <c r="R357" s="463"/>
      <c r="S357" s="463"/>
      <c r="T357" s="463"/>
      <c r="U357" s="463"/>
      <c r="V357" s="463"/>
      <c r="W357" s="463"/>
      <c r="X357" s="463"/>
      <c r="Y357" s="463"/>
      <c r="Z357" s="463"/>
    </row>
    <row r="358" spans="1:26" ht="20.25" customHeight="1" x14ac:dyDescent="0.8">
      <c r="A358" s="463"/>
      <c r="B358" s="463"/>
      <c r="C358" s="463"/>
      <c r="D358" s="536"/>
      <c r="E358" s="537"/>
      <c r="F358" s="463"/>
      <c r="G358" s="537"/>
      <c r="H358" s="463"/>
      <c r="I358" s="463"/>
      <c r="J358" s="538"/>
      <c r="K358" s="463"/>
      <c r="L358" s="463"/>
      <c r="M358" s="463"/>
      <c r="N358" s="463"/>
      <c r="O358" s="463"/>
      <c r="P358" s="463"/>
      <c r="Q358" s="463"/>
      <c r="R358" s="463"/>
      <c r="S358" s="463"/>
      <c r="T358" s="463"/>
      <c r="U358" s="463"/>
      <c r="V358" s="463"/>
      <c r="W358" s="463"/>
      <c r="X358" s="463"/>
      <c r="Y358" s="463"/>
      <c r="Z358" s="463"/>
    </row>
    <row r="359" spans="1:26" ht="20.25" customHeight="1" x14ac:dyDescent="0.8">
      <c r="A359" s="463"/>
      <c r="B359" s="463"/>
      <c r="C359" s="463"/>
      <c r="D359" s="536"/>
      <c r="E359" s="537"/>
      <c r="F359" s="463"/>
      <c r="G359" s="537"/>
      <c r="H359" s="463"/>
      <c r="I359" s="463"/>
      <c r="J359" s="538"/>
      <c r="K359" s="463"/>
      <c r="L359" s="463"/>
      <c r="M359" s="463"/>
      <c r="N359" s="463"/>
      <c r="O359" s="463"/>
      <c r="P359" s="463"/>
      <c r="Q359" s="463"/>
      <c r="R359" s="463"/>
      <c r="S359" s="463"/>
      <c r="T359" s="463"/>
      <c r="U359" s="463"/>
      <c r="V359" s="463"/>
      <c r="W359" s="463"/>
      <c r="X359" s="463"/>
      <c r="Y359" s="463"/>
      <c r="Z359" s="463"/>
    </row>
    <row r="360" spans="1:26" ht="20.25" customHeight="1" x14ac:dyDescent="0.8">
      <c r="A360" s="463"/>
      <c r="B360" s="463"/>
      <c r="C360" s="463"/>
      <c r="D360" s="536"/>
      <c r="E360" s="537"/>
      <c r="F360" s="463"/>
      <c r="G360" s="537"/>
      <c r="H360" s="463"/>
      <c r="I360" s="463"/>
      <c r="J360" s="538"/>
      <c r="K360" s="463"/>
      <c r="L360" s="463"/>
      <c r="M360" s="463"/>
      <c r="N360" s="463"/>
      <c r="O360" s="463"/>
      <c r="P360" s="463"/>
      <c r="Q360" s="463"/>
      <c r="R360" s="463"/>
      <c r="S360" s="463"/>
      <c r="T360" s="463"/>
      <c r="U360" s="463"/>
      <c r="V360" s="463"/>
      <c r="W360" s="463"/>
      <c r="X360" s="463"/>
      <c r="Y360" s="463"/>
      <c r="Z360" s="463"/>
    </row>
    <row r="361" spans="1:26" ht="20.25" customHeight="1" x14ac:dyDescent="0.8">
      <c r="A361" s="463"/>
      <c r="B361" s="463"/>
      <c r="C361" s="463"/>
      <c r="D361" s="536"/>
      <c r="E361" s="537"/>
      <c r="F361" s="463"/>
      <c r="G361" s="537"/>
      <c r="H361" s="463"/>
      <c r="I361" s="463"/>
      <c r="J361" s="538"/>
      <c r="K361" s="463"/>
      <c r="L361" s="463"/>
      <c r="M361" s="463"/>
      <c r="N361" s="463"/>
      <c r="O361" s="463"/>
      <c r="P361" s="463"/>
      <c r="Q361" s="463"/>
      <c r="R361" s="463"/>
      <c r="S361" s="463"/>
      <c r="T361" s="463"/>
      <c r="U361" s="463"/>
      <c r="V361" s="463"/>
      <c r="W361" s="463"/>
      <c r="X361" s="463"/>
      <c r="Y361" s="463"/>
      <c r="Z361" s="463"/>
    </row>
    <row r="362" spans="1:26" ht="20.25" customHeight="1" x14ac:dyDescent="0.8">
      <c r="A362" s="463"/>
      <c r="B362" s="463"/>
      <c r="C362" s="463"/>
      <c r="D362" s="536"/>
      <c r="E362" s="537"/>
      <c r="F362" s="463"/>
      <c r="G362" s="537"/>
      <c r="H362" s="463"/>
      <c r="I362" s="463"/>
      <c r="J362" s="538"/>
      <c r="K362" s="463"/>
      <c r="L362" s="463"/>
      <c r="M362" s="463"/>
      <c r="N362" s="463"/>
      <c r="O362" s="463"/>
      <c r="P362" s="463"/>
      <c r="Q362" s="463"/>
      <c r="R362" s="463"/>
      <c r="S362" s="463"/>
      <c r="T362" s="463"/>
      <c r="U362" s="463"/>
      <c r="V362" s="463"/>
      <c r="W362" s="463"/>
      <c r="X362" s="463"/>
      <c r="Y362" s="463"/>
      <c r="Z362" s="463"/>
    </row>
    <row r="363" spans="1:26" ht="20.25" customHeight="1" x14ac:dyDescent="0.8">
      <c r="A363" s="463"/>
      <c r="B363" s="463"/>
      <c r="C363" s="463"/>
      <c r="D363" s="536"/>
      <c r="E363" s="537"/>
      <c r="F363" s="463"/>
      <c r="G363" s="537"/>
      <c r="H363" s="463"/>
      <c r="I363" s="463"/>
      <c r="J363" s="538"/>
      <c r="K363" s="463"/>
      <c r="L363" s="463"/>
      <c r="M363" s="463"/>
      <c r="N363" s="463"/>
      <c r="O363" s="463"/>
      <c r="P363" s="463"/>
      <c r="Q363" s="463"/>
      <c r="R363" s="463"/>
      <c r="S363" s="463"/>
      <c r="T363" s="463"/>
      <c r="U363" s="463"/>
      <c r="V363" s="463"/>
      <c r="W363" s="463"/>
      <c r="X363" s="463"/>
      <c r="Y363" s="463"/>
      <c r="Z363" s="463"/>
    </row>
    <row r="364" spans="1:26" ht="20.25" customHeight="1" x14ac:dyDescent="0.8">
      <c r="A364" s="463"/>
      <c r="B364" s="463"/>
      <c r="C364" s="463"/>
      <c r="D364" s="536"/>
      <c r="E364" s="537"/>
      <c r="F364" s="463"/>
      <c r="G364" s="537"/>
      <c r="H364" s="463"/>
      <c r="I364" s="463"/>
      <c r="J364" s="538"/>
      <c r="K364" s="463"/>
      <c r="L364" s="463"/>
      <c r="M364" s="463"/>
      <c r="N364" s="463"/>
      <c r="O364" s="463"/>
      <c r="P364" s="463"/>
      <c r="Q364" s="463"/>
      <c r="R364" s="463"/>
      <c r="S364" s="463"/>
      <c r="T364" s="463"/>
      <c r="U364" s="463"/>
      <c r="V364" s="463"/>
      <c r="W364" s="463"/>
      <c r="X364" s="463"/>
      <c r="Y364" s="463"/>
      <c r="Z364" s="463"/>
    </row>
    <row r="365" spans="1:26" ht="20.25" customHeight="1" x14ac:dyDescent="0.8">
      <c r="A365" s="463"/>
      <c r="B365" s="463"/>
      <c r="C365" s="463"/>
      <c r="D365" s="536"/>
      <c r="E365" s="537"/>
      <c r="F365" s="463"/>
      <c r="G365" s="537"/>
      <c r="H365" s="463"/>
      <c r="I365" s="463"/>
      <c r="J365" s="538"/>
      <c r="K365" s="463"/>
      <c r="L365" s="463"/>
      <c r="M365" s="463"/>
      <c r="N365" s="463"/>
      <c r="O365" s="463"/>
      <c r="P365" s="463"/>
      <c r="Q365" s="463"/>
      <c r="R365" s="463"/>
      <c r="S365" s="463"/>
      <c r="T365" s="463"/>
      <c r="U365" s="463"/>
      <c r="V365" s="463"/>
      <c r="W365" s="463"/>
      <c r="X365" s="463"/>
      <c r="Y365" s="463"/>
      <c r="Z365" s="463"/>
    </row>
    <row r="366" spans="1:26" ht="20.25" customHeight="1" x14ac:dyDescent="0.8">
      <c r="A366" s="463"/>
      <c r="B366" s="463"/>
      <c r="C366" s="463"/>
      <c r="D366" s="536"/>
      <c r="E366" s="537"/>
      <c r="F366" s="463"/>
      <c r="G366" s="537"/>
      <c r="H366" s="463"/>
      <c r="I366" s="463"/>
      <c r="J366" s="538"/>
      <c r="K366" s="463"/>
      <c r="L366" s="463"/>
      <c r="M366" s="463"/>
      <c r="N366" s="463"/>
      <c r="O366" s="463"/>
      <c r="P366" s="463"/>
      <c r="Q366" s="463"/>
      <c r="R366" s="463"/>
      <c r="S366" s="463"/>
      <c r="T366" s="463"/>
      <c r="U366" s="463"/>
      <c r="V366" s="463"/>
      <c r="W366" s="463"/>
      <c r="X366" s="463"/>
      <c r="Y366" s="463"/>
      <c r="Z366" s="463"/>
    </row>
    <row r="367" spans="1:26" ht="20.25" customHeight="1" x14ac:dyDescent="0.8">
      <c r="A367" s="463"/>
      <c r="B367" s="463"/>
      <c r="C367" s="463"/>
      <c r="D367" s="536"/>
      <c r="E367" s="537"/>
      <c r="F367" s="463"/>
      <c r="G367" s="537"/>
      <c r="H367" s="463"/>
      <c r="I367" s="463"/>
      <c r="J367" s="538"/>
      <c r="K367" s="463"/>
      <c r="L367" s="463"/>
      <c r="M367" s="463"/>
      <c r="N367" s="463"/>
      <c r="O367" s="463"/>
      <c r="P367" s="463"/>
      <c r="Q367" s="463"/>
      <c r="R367" s="463"/>
      <c r="S367" s="463"/>
      <c r="T367" s="463"/>
      <c r="U367" s="463"/>
      <c r="V367" s="463"/>
      <c r="W367" s="463"/>
      <c r="X367" s="463"/>
      <c r="Y367" s="463"/>
      <c r="Z367" s="463"/>
    </row>
    <row r="368" spans="1:26" ht="20.25" customHeight="1" x14ac:dyDescent="0.8">
      <c r="A368" s="463"/>
      <c r="B368" s="463"/>
      <c r="C368" s="463"/>
      <c r="D368" s="536"/>
      <c r="E368" s="537"/>
      <c r="F368" s="463"/>
      <c r="G368" s="537"/>
      <c r="H368" s="463"/>
      <c r="I368" s="463"/>
      <c r="J368" s="538"/>
      <c r="K368" s="463"/>
      <c r="L368" s="463"/>
      <c r="M368" s="463"/>
      <c r="N368" s="463"/>
      <c r="O368" s="463"/>
      <c r="P368" s="463"/>
      <c r="Q368" s="463"/>
      <c r="R368" s="463"/>
      <c r="S368" s="463"/>
      <c r="T368" s="463"/>
      <c r="U368" s="463"/>
      <c r="V368" s="463"/>
      <c r="W368" s="463"/>
      <c r="X368" s="463"/>
      <c r="Y368" s="463"/>
      <c r="Z368" s="463"/>
    </row>
    <row r="369" spans="1:26" ht="20.25" customHeight="1" x14ac:dyDescent="0.8">
      <c r="A369" s="463"/>
      <c r="B369" s="463"/>
      <c r="C369" s="463"/>
      <c r="D369" s="536"/>
      <c r="E369" s="537"/>
      <c r="F369" s="463"/>
      <c r="G369" s="537"/>
      <c r="H369" s="463"/>
      <c r="I369" s="463"/>
      <c r="J369" s="538"/>
      <c r="K369" s="463"/>
      <c r="L369" s="463"/>
      <c r="M369" s="463"/>
      <c r="N369" s="463"/>
      <c r="O369" s="463"/>
      <c r="P369" s="463"/>
      <c r="Q369" s="463"/>
      <c r="R369" s="463"/>
      <c r="S369" s="463"/>
      <c r="T369" s="463"/>
      <c r="U369" s="463"/>
      <c r="V369" s="463"/>
      <c r="W369" s="463"/>
      <c r="X369" s="463"/>
      <c r="Y369" s="463"/>
      <c r="Z369" s="463"/>
    </row>
    <row r="370" spans="1:26" ht="20.25" customHeight="1" x14ac:dyDescent="0.8">
      <c r="A370" s="463"/>
      <c r="B370" s="463"/>
      <c r="C370" s="463"/>
      <c r="D370" s="536"/>
      <c r="E370" s="537"/>
      <c r="F370" s="463"/>
      <c r="G370" s="537"/>
      <c r="H370" s="463"/>
      <c r="I370" s="463"/>
      <c r="J370" s="538"/>
      <c r="K370" s="463"/>
      <c r="L370" s="463"/>
      <c r="M370" s="463"/>
      <c r="N370" s="463"/>
      <c r="O370" s="463"/>
      <c r="P370" s="463"/>
      <c r="Q370" s="463"/>
      <c r="R370" s="463"/>
      <c r="S370" s="463"/>
      <c r="T370" s="463"/>
      <c r="U370" s="463"/>
      <c r="V370" s="463"/>
      <c r="W370" s="463"/>
      <c r="X370" s="463"/>
      <c r="Y370" s="463"/>
      <c r="Z370" s="463"/>
    </row>
    <row r="371" spans="1:26" ht="20.25" customHeight="1" x14ac:dyDescent="0.8">
      <c r="A371" s="463"/>
      <c r="B371" s="463"/>
      <c r="C371" s="463"/>
      <c r="D371" s="536"/>
      <c r="E371" s="537"/>
      <c r="F371" s="463"/>
      <c r="G371" s="537"/>
      <c r="H371" s="463"/>
      <c r="I371" s="463"/>
      <c r="J371" s="538"/>
      <c r="K371" s="463"/>
      <c r="L371" s="463"/>
      <c r="M371" s="463"/>
      <c r="N371" s="463"/>
      <c r="O371" s="463"/>
      <c r="P371" s="463"/>
      <c r="Q371" s="463"/>
      <c r="R371" s="463"/>
      <c r="S371" s="463"/>
      <c r="T371" s="463"/>
      <c r="U371" s="463"/>
      <c r="V371" s="463"/>
      <c r="W371" s="463"/>
      <c r="X371" s="463"/>
      <c r="Y371" s="463"/>
      <c r="Z371" s="463"/>
    </row>
    <row r="372" spans="1:26" ht="20.25" customHeight="1" x14ac:dyDescent="0.8">
      <c r="A372" s="463"/>
      <c r="B372" s="463"/>
      <c r="C372" s="463"/>
      <c r="D372" s="536"/>
      <c r="E372" s="537"/>
      <c r="F372" s="463"/>
      <c r="G372" s="537"/>
      <c r="H372" s="463"/>
      <c r="I372" s="463"/>
      <c r="J372" s="538"/>
      <c r="K372" s="463"/>
      <c r="L372" s="463"/>
      <c r="M372" s="463"/>
      <c r="N372" s="463"/>
      <c r="O372" s="463"/>
      <c r="P372" s="463"/>
      <c r="Q372" s="463"/>
      <c r="R372" s="463"/>
      <c r="S372" s="463"/>
      <c r="T372" s="463"/>
      <c r="U372" s="463"/>
      <c r="V372" s="463"/>
      <c r="W372" s="463"/>
      <c r="X372" s="463"/>
      <c r="Y372" s="463"/>
      <c r="Z372" s="463"/>
    </row>
    <row r="373" spans="1:26" ht="20.25" customHeight="1" x14ac:dyDescent="0.8">
      <c r="A373" s="463"/>
      <c r="B373" s="463"/>
      <c r="C373" s="463"/>
      <c r="D373" s="536"/>
      <c r="E373" s="537"/>
      <c r="F373" s="463"/>
      <c r="G373" s="537"/>
      <c r="H373" s="463"/>
      <c r="I373" s="463"/>
      <c r="J373" s="538"/>
      <c r="K373" s="463"/>
      <c r="L373" s="463"/>
      <c r="M373" s="463"/>
      <c r="N373" s="463"/>
      <c r="O373" s="463"/>
      <c r="P373" s="463"/>
      <c r="Q373" s="463"/>
      <c r="R373" s="463"/>
      <c r="S373" s="463"/>
      <c r="T373" s="463"/>
      <c r="U373" s="463"/>
      <c r="V373" s="463"/>
      <c r="W373" s="463"/>
      <c r="X373" s="463"/>
      <c r="Y373" s="463"/>
      <c r="Z373" s="463"/>
    </row>
    <row r="374" spans="1:26" ht="20.25" customHeight="1" x14ac:dyDescent="0.8">
      <c r="A374" s="463"/>
      <c r="B374" s="463"/>
      <c r="C374" s="463"/>
      <c r="D374" s="536"/>
      <c r="E374" s="537"/>
      <c r="F374" s="463"/>
      <c r="G374" s="537"/>
      <c r="H374" s="463"/>
      <c r="I374" s="463"/>
      <c r="J374" s="538"/>
      <c r="K374" s="463"/>
      <c r="L374" s="463"/>
      <c r="M374" s="463"/>
      <c r="N374" s="463"/>
      <c r="O374" s="463"/>
      <c r="P374" s="463"/>
      <c r="Q374" s="463"/>
      <c r="R374" s="463"/>
      <c r="S374" s="463"/>
      <c r="T374" s="463"/>
      <c r="U374" s="463"/>
      <c r="V374" s="463"/>
      <c r="W374" s="463"/>
      <c r="X374" s="463"/>
      <c r="Y374" s="463"/>
      <c r="Z374" s="463"/>
    </row>
    <row r="375" spans="1:26" ht="20.25" customHeight="1" x14ac:dyDescent="0.8">
      <c r="A375" s="463"/>
      <c r="B375" s="463"/>
      <c r="C375" s="463"/>
      <c r="D375" s="536"/>
      <c r="E375" s="537"/>
      <c r="F375" s="463"/>
      <c r="G375" s="537"/>
      <c r="H375" s="463"/>
      <c r="I375" s="463"/>
      <c r="J375" s="538"/>
      <c r="K375" s="463"/>
      <c r="L375" s="463"/>
      <c r="M375" s="463"/>
      <c r="N375" s="463"/>
      <c r="O375" s="463"/>
      <c r="P375" s="463"/>
      <c r="Q375" s="463"/>
      <c r="R375" s="463"/>
      <c r="S375" s="463"/>
      <c r="T375" s="463"/>
      <c r="U375" s="463"/>
      <c r="V375" s="463"/>
      <c r="W375" s="463"/>
      <c r="X375" s="463"/>
      <c r="Y375" s="463"/>
      <c r="Z375" s="463"/>
    </row>
    <row r="376" spans="1:26" ht="20.25" customHeight="1" x14ac:dyDescent="0.8">
      <c r="A376" s="463"/>
      <c r="B376" s="463"/>
      <c r="C376" s="463"/>
      <c r="D376" s="536"/>
      <c r="E376" s="537"/>
      <c r="F376" s="463"/>
      <c r="G376" s="537"/>
      <c r="H376" s="463"/>
      <c r="I376" s="463"/>
      <c r="J376" s="538"/>
      <c r="K376" s="463"/>
      <c r="L376" s="463"/>
      <c r="M376" s="463"/>
      <c r="N376" s="463"/>
      <c r="O376" s="463"/>
      <c r="P376" s="463"/>
      <c r="Q376" s="463"/>
      <c r="R376" s="463"/>
      <c r="S376" s="463"/>
      <c r="T376" s="463"/>
      <c r="U376" s="463"/>
      <c r="V376" s="463"/>
      <c r="W376" s="463"/>
      <c r="X376" s="463"/>
      <c r="Y376" s="463"/>
      <c r="Z376" s="463"/>
    </row>
    <row r="377" spans="1:26" ht="20.25" customHeight="1" x14ac:dyDescent="0.8">
      <c r="A377" s="463"/>
      <c r="B377" s="463"/>
      <c r="C377" s="463"/>
      <c r="D377" s="536"/>
      <c r="E377" s="537"/>
      <c r="F377" s="463"/>
      <c r="G377" s="537"/>
      <c r="H377" s="463"/>
      <c r="I377" s="463"/>
      <c r="J377" s="538"/>
      <c r="K377" s="463"/>
      <c r="L377" s="463"/>
      <c r="M377" s="463"/>
      <c r="N377" s="463"/>
      <c r="O377" s="463"/>
      <c r="P377" s="463"/>
      <c r="Q377" s="463"/>
      <c r="R377" s="463"/>
      <c r="S377" s="463"/>
      <c r="T377" s="463"/>
      <c r="U377" s="463"/>
      <c r="V377" s="463"/>
      <c r="W377" s="463"/>
      <c r="X377" s="463"/>
      <c r="Y377" s="463"/>
      <c r="Z377" s="463"/>
    </row>
    <row r="378" spans="1:26" ht="20.25" customHeight="1" x14ac:dyDescent="0.8">
      <c r="A378" s="463"/>
      <c r="B378" s="463"/>
      <c r="C378" s="463"/>
      <c r="D378" s="536"/>
      <c r="E378" s="537"/>
      <c r="F378" s="463"/>
      <c r="G378" s="537"/>
      <c r="H378" s="463"/>
      <c r="I378" s="463"/>
      <c r="J378" s="538"/>
      <c r="K378" s="463"/>
      <c r="L378" s="463"/>
      <c r="M378" s="463"/>
      <c r="N378" s="463"/>
      <c r="O378" s="463"/>
      <c r="P378" s="463"/>
      <c r="Q378" s="463"/>
      <c r="R378" s="463"/>
      <c r="S378" s="463"/>
      <c r="T378" s="463"/>
      <c r="U378" s="463"/>
      <c r="V378" s="463"/>
      <c r="W378" s="463"/>
      <c r="X378" s="463"/>
      <c r="Y378" s="463"/>
      <c r="Z378" s="463"/>
    </row>
    <row r="379" spans="1:26" ht="20.25" customHeight="1" x14ac:dyDescent="0.8">
      <c r="A379" s="463"/>
      <c r="B379" s="463"/>
      <c r="C379" s="463"/>
      <c r="D379" s="536"/>
      <c r="E379" s="537"/>
      <c r="F379" s="463"/>
      <c r="G379" s="537"/>
      <c r="H379" s="463"/>
      <c r="I379" s="463"/>
      <c r="J379" s="538"/>
      <c r="K379" s="463"/>
      <c r="L379" s="463"/>
      <c r="M379" s="463"/>
      <c r="N379" s="463"/>
      <c r="O379" s="463"/>
      <c r="P379" s="463"/>
      <c r="Q379" s="463"/>
      <c r="R379" s="463"/>
      <c r="S379" s="463"/>
      <c r="T379" s="463"/>
      <c r="U379" s="463"/>
      <c r="V379" s="463"/>
      <c r="W379" s="463"/>
      <c r="X379" s="463"/>
      <c r="Y379" s="463"/>
      <c r="Z379" s="463"/>
    </row>
    <row r="380" spans="1:26" ht="20.25" customHeight="1" x14ac:dyDescent="0.8">
      <c r="A380" s="463"/>
      <c r="B380" s="463"/>
      <c r="C380" s="463"/>
      <c r="D380" s="536"/>
      <c r="E380" s="537"/>
      <c r="F380" s="463"/>
      <c r="G380" s="537"/>
      <c r="H380" s="463"/>
      <c r="I380" s="463"/>
      <c r="J380" s="538"/>
      <c r="K380" s="463"/>
      <c r="L380" s="463"/>
      <c r="M380" s="463"/>
      <c r="N380" s="463"/>
      <c r="O380" s="463"/>
      <c r="P380" s="463"/>
      <c r="Q380" s="463"/>
      <c r="R380" s="463"/>
      <c r="S380" s="463"/>
      <c r="T380" s="463"/>
      <c r="U380" s="463"/>
      <c r="V380" s="463"/>
      <c r="W380" s="463"/>
      <c r="X380" s="463"/>
      <c r="Y380" s="463"/>
      <c r="Z380" s="463"/>
    </row>
    <row r="381" spans="1:26" ht="20.25" customHeight="1" x14ac:dyDescent="0.8">
      <c r="A381" s="463"/>
      <c r="B381" s="463"/>
      <c r="C381" s="463"/>
      <c r="D381" s="536"/>
      <c r="E381" s="537"/>
      <c r="F381" s="463"/>
      <c r="G381" s="537"/>
      <c r="H381" s="463"/>
      <c r="I381" s="463"/>
      <c r="J381" s="538"/>
      <c r="K381" s="463"/>
      <c r="L381" s="463"/>
      <c r="M381" s="463"/>
      <c r="N381" s="463"/>
      <c r="O381" s="463"/>
      <c r="P381" s="463"/>
      <c r="Q381" s="463"/>
      <c r="R381" s="463"/>
      <c r="S381" s="463"/>
      <c r="T381" s="463"/>
      <c r="U381" s="463"/>
      <c r="V381" s="463"/>
      <c r="W381" s="463"/>
      <c r="X381" s="463"/>
      <c r="Y381" s="463"/>
      <c r="Z381" s="463"/>
    </row>
    <row r="382" spans="1:26" ht="20.25" customHeight="1" x14ac:dyDescent="0.8">
      <c r="A382" s="463"/>
      <c r="B382" s="463"/>
      <c r="C382" s="463"/>
      <c r="D382" s="536"/>
      <c r="E382" s="537"/>
      <c r="F382" s="463"/>
      <c r="G382" s="537"/>
      <c r="H382" s="463"/>
      <c r="I382" s="463"/>
      <c r="J382" s="538"/>
      <c r="K382" s="463"/>
      <c r="L382" s="463"/>
      <c r="M382" s="463"/>
      <c r="N382" s="463"/>
      <c r="O382" s="463"/>
      <c r="P382" s="463"/>
      <c r="Q382" s="463"/>
      <c r="R382" s="463"/>
      <c r="S382" s="463"/>
      <c r="T382" s="463"/>
      <c r="U382" s="463"/>
      <c r="V382" s="463"/>
      <c r="W382" s="463"/>
      <c r="X382" s="463"/>
      <c r="Y382" s="463"/>
      <c r="Z382" s="463"/>
    </row>
    <row r="383" spans="1:26" ht="20.25" customHeight="1" x14ac:dyDescent="0.8">
      <c r="A383" s="463"/>
      <c r="B383" s="463"/>
      <c r="C383" s="463"/>
      <c r="D383" s="536"/>
      <c r="E383" s="537"/>
      <c r="F383" s="463"/>
      <c r="G383" s="537"/>
      <c r="H383" s="463"/>
      <c r="I383" s="463"/>
      <c r="J383" s="538"/>
      <c r="K383" s="463"/>
      <c r="L383" s="463"/>
      <c r="M383" s="463"/>
      <c r="N383" s="463"/>
      <c r="O383" s="463"/>
      <c r="P383" s="463"/>
      <c r="Q383" s="463"/>
      <c r="R383" s="463"/>
      <c r="S383" s="463"/>
      <c r="T383" s="463"/>
      <c r="U383" s="463"/>
      <c r="V383" s="463"/>
      <c r="W383" s="463"/>
      <c r="X383" s="463"/>
      <c r="Y383" s="463"/>
      <c r="Z383" s="463"/>
    </row>
    <row r="384" spans="1:26" ht="20.25" customHeight="1" x14ac:dyDescent="0.8">
      <c r="A384" s="463"/>
      <c r="B384" s="463"/>
      <c r="C384" s="463"/>
      <c r="D384" s="536"/>
      <c r="E384" s="537"/>
      <c r="F384" s="463"/>
      <c r="G384" s="537"/>
      <c r="H384" s="463"/>
      <c r="I384" s="463"/>
      <c r="J384" s="538"/>
      <c r="K384" s="463"/>
      <c r="L384" s="463"/>
      <c r="M384" s="463"/>
      <c r="N384" s="463"/>
      <c r="O384" s="463"/>
      <c r="P384" s="463"/>
      <c r="Q384" s="463"/>
      <c r="R384" s="463"/>
      <c r="S384" s="463"/>
      <c r="T384" s="463"/>
      <c r="U384" s="463"/>
      <c r="V384" s="463"/>
      <c r="W384" s="463"/>
      <c r="X384" s="463"/>
      <c r="Y384" s="463"/>
      <c r="Z384" s="463"/>
    </row>
    <row r="385" spans="1:26" ht="20.25" customHeight="1" x14ac:dyDescent="0.8">
      <c r="A385" s="463"/>
      <c r="B385" s="463"/>
      <c r="C385" s="463"/>
      <c r="D385" s="536"/>
      <c r="E385" s="537"/>
      <c r="F385" s="463"/>
      <c r="G385" s="537"/>
      <c r="H385" s="463"/>
      <c r="I385" s="463"/>
      <c r="J385" s="538"/>
      <c r="K385" s="463"/>
      <c r="L385" s="463"/>
      <c r="M385" s="463"/>
      <c r="N385" s="463"/>
      <c r="O385" s="463"/>
      <c r="P385" s="463"/>
      <c r="Q385" s="463"/>
      <c r="R385" s="463"/>
      <c r="S385" s="463"/>
      <c r="T385" s="463"/>
      <c r="U385" s="463"/>
      <c r="V385" s="463"/>
      <c r="W385" s="463"/>
      <c r="X385" s="463"/>
      <c r="Y385" s="463"/>
      <c r="Z385" s="463"/>
    </row>
    <row r="386" spans="1:26" ht="20.25" customHeight="1" x14ac:dyDescent="0.8">
      <c r="A386" s="463"/>
      <c r="B386" s="463"/>
      <c r="C386" s="463"/>
      <c r="D386" s="536"/>
      <c r="E386" s="537"/>
      <c r="F386" s="463"/>
      <c r="G386" s="537"/>
      <c r="H386" s="463"/>
      <c r="I386" s="463"/>
      <c r="J386" s="538"/>
      <c r="K386" s="463"/>
      <c r="L386" s="463"/>
      <c r="M386" s="463"/>
      <c r="N386" s="463"/>
      <c r="O386" s="463"/>
      <c r="P386" s="463"/>
      <c r="Q386" s="463"/>
      <c r="R386" s="463"/>
      <c r="S386" s="463"/>
      <c r="T386" s="463"/>
      <c r="U386" s="463"/>
      <c r="V386" s="463"/>
      <c r="W386" s="463"/>
      <c r="X386" s="463"/>
      <c r="Y386" s="463"/>
      <c r="Z386" s="463"/>
    </row>
    <row r="387" spans="1:26" ht="20.25" customHeight="1" x14ac:dyDescent="0.8">
      <c r="A387" s="463"/>
      <c r="B387" s="463"/>
      <c r="C387" s="463"/>
      <c r="D387" s="536"/>
      <c r="E387" s="537"/>
      <c r="F387" s="463"/>
      <c r="G387" s="537"/>
      <c r="H387" s="463"/>
      <c r="I387" s="463"/>
      <c r="J387" s="538"/>
      <c r="K387" s="463"/>
      <c r="L387" s="463"/>
      <c r="M387" s="463"/>
      <c r="N387" s="463"/>
      <c r="O387" s="463"/>
      <c r="P387" s="463"/>
      <c r="Q387" s="463"/>
      <c r="R387" s="463"/>
      <c r="S387" s="463"/>
      <c r="T387" s="463"/>
      <c r="U387" s="463"/>
      <c r="V387" s="463"/>
      <c r="W387" s="463"/>
      <c r="X387" s="463"/>
      <c r="Y387" s="463"/>
      <c r="Z387" s="463"/>
    </row>
    <row r="388" spans="1:26" ht="20.25" customHeight="1" x14ac:dyDescent="0.8">
      <c r="A388" s="463"/>
      <c r="B388" s="463"/>
      <c r="C388" s="463"/>
      <c r="D388" s="536"/>
      <c r="E388" s="537"/>
      <c r="F388" s="463"/>
      <c r="G388" s="537"/>
      <c r="H388" s="463"/>
      <c r="I388" s="463"/>
      <c r="J388" s="538"/>
      <c r="K388" s="463"/>
      <c r="L388" s="463"/>
      <c r="M388" s="463"/>
      <c r="N388" s="463"/>
      <c r="O388" s="463"/>
      <c r="P388" s="463"/>
      <c r="Q388" s="463"/>
      <c r="R388" s="463"/>
      <c r="S388" s="463"/>
      <c r="T388" s="463"/>
      <c r="U388" s="463"/>
      <c r="V388" s="463"/>
      <c r="W388" s="463"/>
      <c r="X388" s="463"/>
      <c r="Y388" s="463"/>
      <c r="Z388" s="463"/>
    </row>
    <row r="389" spans="1:26" ht="20.25" customHeight="1" x14ac:dyDescent="0.8">
      <c r="A389" s="463"/>
      <c r="B389" s="463"/>
      <c r="C389" s="463"/>
      <c r="D389" s="536"/>
      <c r="E389" s="537"/>
      <c r="F389" s="463"/>
      <c r="G389" s="537"/>
      <c r="H389" s="463"/>
      <c r="I389" s="463"/>
      <c r="J389" s="538"/>
      <c r="K389" s="463"/>
      <c r="L389" s="463"/>
      <c r="M389" s="463"/>
      <c r="N389" s="463"/>
      <c r="O389" s="463"/>
      <c r="P389" s="463"/>
      <c r="Q389" s="463"/>
      <c r="R389" s="463"/>
      <c r="S389" s="463"/>
      <c r="T389" s="463"/>
      <c r="U389" s="463"/>
      <c r="V389" s="463"/>
      <c r="W389" s="463"/>
      <c r="X389" s="463"/>
      <c r="Y389" s="463"/>
      <c r="Z389" s="463"/>
    </row>
    <row r="390" spans="1:26" ht="20.25" customHeight="1" x14ac:dyDescent="0.8">
      <c r="A390" s="463"/>
      <c r="B390" s="463"/>
      <c r="C390" s="463"/>
      <c r="D390" s="536"/>
      <c r="E390" s="537"/>
      <c r="F390" s="463"/>
      <c r="G390" s="537"/>
      <c r="H390" s="463"/>
      <c r="I390" s="463"/>
      <c r="J390" s="538"/>
      <c r="K390" s="463"/>
      <c r="L390" s="463"/>
      <c r="M390" s="463"/>
      <c r="N390" s="463"/>
      <c r="O390" s="463"/>
      <c r="P390" s="463"/>
      <c r="Q390" s="463"/>
      <c r="R390" s="463"/>
      <c r="S390" s="463"/>
      <c r="T390" s="463"/>
      <c r="U390" s="463"/>
      <c r="V390" s="463"/>
      <c r="W390" s="463"/>
      <c r="X390" s="463"/>
      <c r="Y390" s="463"/>
      <c r="Z390" s="463"/>
    </row>
    <row r="391" spans="1:26" ht="20.25" customHeight="1" x14ac:dyDescent="0.8">
      <c r="A391" s="463"/>
      <c r="B391" s="463"/>
      <c r="C391" s="463"/>
      <c r="D391" s="536"/>
      <c r="E391" s="537"/>
      <c r="F391" s="463"/>
      <c r="G391" s="537"/>
      <c r="H391" s="463"/>
      <c r="I391" s="463"/>
      <c r="J391" s="538"/>
      <c r="K391" s="463"/>
      <c r="L391" s="463"/>
      <c r="M391" s="463"/>
      <c r="N391" s="463"/>
      <c r="O391" s="463"/>
      <c r="P391" s="463"/>
      <c r="Q391" s="463"/>
      <c r="R391" s="463"/>
      <c r="S391" s="463"/>
      <c r="T391" s="463"/>
      <c r="U391" s="463"/>
      <c r="V391" s="463"/>
      <c r="W391" s="463"/>
      <c r="X391" s="463"/>
      <c r="Y391" s="463"/>
      <c r="Z391" s="463"/>
    </row>
    <row r="392" spans="1:26" ht="20.25" customHeight="1" x14ac:dyDescent="0.8">
      <c r="A392" s="463"/>
      <c r="B392" s="463"/>
      <c r="C392" s="463"/>
      <c r="D392" s="536"/>
      <c r="E392" s="537"/>
      <c r="F392" s="463"/>
      <c r="G392" s="537"/>
      <c r="H392" s="463"/>
      <c r="I392" s="463"/>
      <c r="J392" s="538"/>
      <c r="K392" s="463"/>
      <c r="L392" s="463"/>
      <c r="M392" s="463"/>
      <c r="N392" s="463"/>
      <c r="O392" s="463"/>
      <c r="P392" s="463"/>
      <c r="Q392" s="463"/>
      <c r="R392" s="463"/>
      <c r="S392" s="463"/>
      <c r="T392" s="463"/>
      <c r="U392" s="463"/>
      <c r="V392" s="463"/>
      <c r="W392" s="463"/>
      <c r="X392" s="463"/>
      <c r="Y392" s="463"/>
      <c r="Z392" s="463"/>
    </row>
    <row r="393" spans="1:26" ht="20.25" customHeight="1" x14ac:dyDescent="0.8">
      <c r="A393" s="463"/>
      <c r="B393" s="463"/>
      <c r="C393" s="463"/>
      <c r="D393" s="536"/>
      <c r="E393" s="537"/>
      <c r="F393" s="463"/>
      <c r="G393" s="537"/>
      <c r="H393" s="463"/>
      <c r="I393" s="463"/>
      <c r="J393" s="538"/>
      <c r="K393" s="463"/>
      <c r="L393" s="463"/>
      <c r="M393" s="463"/>
      <c r="N393" s="463"/>
      <c r="O393" s="463"/>
      <c r="P393" s="463"/>
      <c r="Q393" s="463"/>
      <c r="R393" s="463"/>
      <c r="S393" s="463"/>
      <c r="T393" s="463"/>
      <c r="U393" s="463"/>
      <c r="V393" s="463"/>
      <c r="W393" s="463"/>
      <c r="X393" s="463"/>
      <c r="Y393" s="463"/>
      <c r="Z393" s="463"/>
    </row>
    <row r="394" spans="1:26" ht="20.25" customHeight="1" x14ac:dyDescent="0.8">
      <c r="A394" s="463"/>
      <c r="B394" s="463"/>
      <c r="C394" s="463"/>
      <c r="D394" s="536"/>
      <c r="E394" s="537"/>
      <c r="F394" s="463"/>
      <c r="G394" s="537"/>
      <c r="H394" s="463"/>
      <c r="I394" s="463"/>
      <c r="J394" s="538"/>
      <c r="K394" s="463"/>
      <c r="L394" s="463"/>
      <c r="M394" s="463"/>
      <c r="N394" s="463"/>
      <c r="O394" s="463"/>
      <c r="P394" s="463"/>
      <c r="Q394" s="463"/>
      <c r="R394" s="463"/>
      <c r="S394" s="463"/>
      <c r="T394" s="463"/>
      <c r="U394" s="463"/>
      <c r="V394" s="463"/>
      <c r="W394" s="463"/>
      <c r="X394" s="463"/>
      <c r="Y394" s="463"/>
      <c r="Z394" s="463"/>
    </row>
    <row r="395" spans="1:26" ht="20.25" customHeight="1" x14ac:dyDescent="0.8">
      <c r="A395" s="463"/>
      <c r="B395" s="463"/>
      <c r="C395" s="463"/>
      <c r="D395" s="536"/>
      <c r="E395" s="537"/>
      <c r="F395" s="463"/>
      <c r="G395" s="537"/>
      <c r="H395" s="463"/>
      <c r="I395" s="463"/>
      <c r="J395" s="538"/>
      <c r="K395" s="463"/>
      <c r="L395" s="463"/>
      <c r="M395" s="463"/>
      <c r="N395" s="463"/>
      <c r="O395" s="463"/>
      <c r="P395" s="463"/>
      <c r="Q395" s="463"/>
      <c r="R395" s="463"/>
      <c r="S395" s="463"/>
      <c r="T395" s="463"/>
      <c r="U395" s="463"/>
      <c r="V395" s="463"/>
      <c r="W395" s="463"/>
      <c r="X395" s="463"/>
      <c r="Y395" s="463"/>
      <c r="Z395" s="463"/>
    </row>
    <row r="396" spans="1:26" ht="20.25" customHeight="1" x14ac:dyDescent="0.8">
      <c r="A396" s="463"/>
      <c r="B396" s="463"/>
      <c r="C396" s="463"/>
      <c r="D396" s="536"/>
      <c r="E396" s="537"/>
      <c r="F396" s="463"/>
      <c r="G396" s="537"/>
      <c r="H396" s="463"/>
      <c r="I396" s="463"/>
      <c r="J396" s="538"/>
      <c r="K396" s="463"/>
      <c r="L396" s="463"/>
      <c r="M396" s="463"/>
      <c r="N396" s="463"/>
      <c r="O396" s="463"/>
      <c r="P396" s="463"/>
      <c r="Q396" s="463"/>
      <c r="R396" s="463"/>
      <c r="S396" s="463"/>
      <c r="T396" s="463"/>
      <c r="U396" s="463"/>
      <c r="V396" s="463"/>
      <c r="W396" s="463"/>
      <c r="X396" s="463"/>
      <c r="Y396" s="463"/>
      <c r="Z396" s="463"/>
    </row>
    <row r="397" spans="1:26" ht="20.25" customHeight="1" x14ac:dyDescent="0.8">
      <c r="A397" s="463"/>
      <c r="B397" s="463"/>
      <c r="C397" s="463"/>
      <c r="D397" s="536"/>
      <c r="E397" s="537"/>
      <c r="F397" s="463"/>
      <c r="G397" s="537"/>
      <c r="H397" s="463"/>
      <c r="I397" s="463"/>
      <c r="J397" s="538"/>
      <c r="K397" s="463"/>
      <c r="L397" s="463"/>
      <c r="M397" s="463"/>
      <c r="N397" s="463"/>
      <c r="O397" s="463"/>
      <c r="P397" s="463"/>
      <c r="Q397" s="463"/>
      <c r="R397" s="463"/>
      <c r="S397" s="463"/>
      <c r="T397" s="463"/>
      <c r="U397" s="463"/>
      <c r="V397" s="463"/>
      <c r="W397" s="463"/>
      <c r="X397" s="463"/>
      <c r="Y397" s="463"/>
      <c r="Z397" s="463"/>
    </row>
    <row r="398" spans="1:26" ht="20.25" customHeight="1" x14ac:dyDescent="0.8">
      <c r="A398" s="463"/>
      <c r="B398" s="463"/>
      <c r="C398" s="463"/>
      <c r="D398" s="536"/>
      <c r="E398" s="537"/>
      <c r="F398" s="463"/>
      <c r="G398" s="537"/>
      <c r="H398" s="463"/>
      <c r="I398" s="463"/>
      <c r="J398" s="538"/>
      <c r="K398" s="463"/>
      <c r="L398" s="463"/>
      <c r="M398" s="463"/>
      <c r="N398" s="463"/>
      <c r="O398" s="463"/>
      <c r="P398" s="463"/>
      <c r="Q398" s="463"/>
      <c r="R398" s="463"/>
      <c r="S398" s="463"/>
      <c r="T398" s="463"/>
      <c r="U398" s="463"/>
      <c r="V398" s="463"/>
      <c r="W398" s="463"/>
      <c r="X398" s="463"/>
      <c r="Y398" s="463"/>
      <c r="Z398" s="463"/>
    </row>
    <row r="399" spans="1:26" ht="20.25" customHeight="1" x14ac:dyDescent="0.8">
      <c r="A399" s="463"/>
      <c r="B399" s="463"/>
      <c r="C399" s="463"/>
      <c r="D399" s="536"/>
      <c r="E399" s="537"/>
      <c r="F399" s="463"/>
      <c r="G399" s="537"/>
      <c r="H399" s="463"/>
      <c r="I399" s="463"/>
      <c r="J399" s="538"/>
      <c r="K399" s="463"/>
      <c r="L399" s="463"/>
      <c r="M399" s="463"/>
      <c r="N399" s="463"/>
      <c r="O399" s="463"/>
      <c r="P399" s="463"/>
      <c r="Q399" s="463"/>
      <c r="R399" s="463"/>
      <c r="S399" s="463"/>
      <c r="T399" s="463"/>
      <c r="U399" s="463"/>
      <c r="V399" s="463"/>
      <c r="W399" s="463"/>
      <c r="X399" s="463"/>
      <c r="Y399" s="463"/>
      <c r="Z399" s="463"/>
    </row>
    <row r="400" spans="1:26" ht="20.25" customHeight="1" x14ac:dyDescent="0.8">
      <c r="A400" s="463"/>
      <c r="B400" s="463"/>
      <c r="C400" s="463"/>
      <c r="D400" s="536"/>
      <c r="E400" s="537"/>
      <c r="F400" s="463"/>
      <c r="G400" s="537"/>
      <c r="H400" s="463"/>
      <c r="I400" s="463"/>
      <c r="J400" s="538"/>
      <c r="K400" s="463"/>
      <c r="L400" s="463"/>
      <c r="M400" s="463"/>
      <c r="N400" s="463"/>
      <c r="O400" s="463"/>
      <c r="P400" s="463"/>
      <c r="Q400" s="463"/>
      <c r="R400" s="463"/>
      <c r="S400" s="463"/>
      <c r="T400" s="463"/>
      <c r="U400" s="463"/>
      <c r="V400" s="463"/>
      <c r="W400" s="463"/>
      <c r="X400" s="463"/>
      <c r="Y400" s="463"/>
      <c r="Z400" s="463"/>
    </row>
    <row r="401" spans="1:26" ht="20.25" customHeight="1" x14ac:dyDescent="0.8">
      <c r="A401" s="463"/>
      <c r="B401" s="463"/>
      <c r="C401" s="463"/>
      <c r="D401" s="536"/>
      <c r="E401" s="537"/>
      <c r="F401" s="463"/>
      <c r="G401" s="537"/>
      <c r="H401" s="463"/>
      <c r="I401" s="463"/>
      <c r="J401" s="538"/>
      <c r="K401" s="463"/>
      <c r="L401" s="463"/>
      <c r="M401" s="463"/>
      <c r="N401" s="463"/>
      <c r="O401" s="463"/>
      <c r="P401" s="463"/>
      <c r="Q401" s="463"/>
      <c r="R401" s="463"/>
      <c r="S401" s="463"/>
      <c r="T401" s="463"/>
      <c r="U401" s="463"/>
      <c r="V401" s="463"/>
      <c r="W401" s="463"/>
      <c r="X401" s="463"/>
      <c r="Y401" s="463"/>
      <c r="Z401" s="463"/>
    </row>
    <row r="402" spans="1:26" ht="20.25" customHeight="1" x14ac:dyDescent="0.8">
      <c r="A402" s="463"/>
      <c r="B402" s="463"/>
      <c r="C402" s="463"/>
      <c r="D402" s="536"/>
      <c r="E402" s="537"/>
      <c r="F402" s="463"/>
      <c r="G402" s="537"/>
      <c r="H402" s="463"/>
      <c r="I402" s="463"/>
      <c r="J402" s="538"/>
      <c r="K402" s="463"/>
      <c r="L402" s="463"/>
      <c r="M402" s="463"/>
      <c r="N402" s="463"/>
      <c r="O402" s="463"/>
      <c r="P402" s="463"/>
      <c r="Q402" s="463"/>
      <c r="R402" s="463"/>
      <c r="S402" s="463"/>
      <c r="T402" s="463"/>
      <c r="U402" s="463"/>
      <c r="V402" s="463"/>
      <c r="W402" s="463"/>
      <c r="X402" s="463"/>
      <c r="Y402" s="463"/>
      <c r="Z402" s="463"/>
    </row>
    <row r="403" spans="1:26" ht="20.25" customHeight="1" x14ac:dyDescent="0.8">
      <c r="A403" s="463"/>
      <c r="B403" s="463"/>
      <c r="C403" s="463"/>
      <c r="D403" s="536"/>
      <c r="E403" s="537"/>
      <c r="F403" s="463"/>
      <c r="G403" s="537"/>
      <c r="H403" s="463"/>
      <c r="I403" s="463"/>
      <c r="J403" s="538"/>
      <c r="K403" s="463"/>
      <c r="L403" s="463"/>
      <c r="M403" s="463"/>
      <c r="N403" s="463"/>
      <c r="O403" s="463"/>
      <c r="P403" s="463"/>
      <c r="Q403" s="463"/>
      <c r="R403" s="463"/>
      <c r="S403" s="463"/>
      <c r="T403" s="463"/>
      <c r="U403" s="463"/>
      <c r="V403" s="463"/>
      <c r="W403" s="463"/>
      <c r="X403" s="463"/>
      <c r="Y403" s="463"/>
      <c r="Z403" s="463"/>
    </row>
    <row r="404" spans="1:26" ht="20.25" customHeight="1" x14ac:dyDescent="0.8">
      <c r="A404" s="463"/>
      <c r="B404" s="463"/>
      <c r="C404" s="463"/>
      <c r="D404" s="536"/>
      <c r="E404" s="537"/>
      <c r="F404" s="463"/>
      <c r="G404" s="537"/>
      <c r="H404" s="463"/>
      <c r="I404" s="463"/>
      <c r="J404" s="538"/>
      <c r="K404" s="463"/>
      <c r="L404" s="463"/>
      <c r="M404" s="463"/>
      <c r="N404" s="463"/>
      <c r="O404" s="463"/>
      <c r="P404" s="463"/>
      <c r="Q404" s="463"/>
      <c r="R404" s="463"/>
      <c r="S404" s="463"/>
      <c r="T404" s="463"/>
      <c r="U404" s="463"/>
      <c r="V404" s="463"/>
      <c r="W404" s="463"/>
      <c r="X404" s="463"/>
      <c r="Y404" s="463"/>
      <c r="Z404" s="463"/>
    </row>
    <row r="405" spans="1:26" ht="20.25" customHeight="1" x14ac:dyDescent="0.8">
      <c r="A405" s="463"/>
      <c r="B405" s="463"/>
      <c r="C405" s="463"/>
      <c r="D405" s="536"/>
      <c r="E405" s="537"/>
      <c r="F405" s="463"/>
      <c r="G405" s="537"/>
      <c r="H405" s="463"/>
      <c r="I405" s="463"/>
      <c r="J405" s="538"/>
      <c r="K405" s="463"/>
      <c r="L405" s="463"/>
      <c r="M405" s="463"/>
      <c r="N405" s="463"/>
      <c r="O405" s="463"/>
      <c r="P405" s="463"/>
      <c r="Q405" s="463"/>
      <c r="R405" s="463"/>
      <c r="S405" s="463"/>
      <c r="T405" s="463"/>
      <c r="U405" s="463"/>
      <c r="V405" s="463"/>
      <c r="W405" s="463"/>
      <c r="X405" s="463"/>
      <c r="Y405" s="463"/>
      <c r="Z405" s="463"/>
    </row>
    <row r="406" spans="1:26" ht="20.25" customHeight="1" x14ac:dyDescent="0.8">
      <c r="A406" s="463"/>
      <c r="B406" s="463"/>
      <c r="C406" s="463"/>
      <c r="D406" s="536"/>
      <c r="E406" s="537"/>
      <c r="F406" s="463"/>
      <c r="G406" s="537"/>
      <c r="H406" s="463"/>
      <c r="I406" s="463"/>
      <c r="J406" s="538"/>
      <c r="K406" s="463"/>
      <c r="L406" s="463"/>
      <c r="M406" s="463"/>
      <c r="N406" s="463"/>
      <c r="O406" s="463"/>
      <c r="P406" s="463"/>
      <c r="Q406" s="463"/>
      <c r="R406" s="463"/>
      <c r="S406" s="463"/>
      <c r="T406" s="463"/>
      <c r="U406" s="463"/>
      <c r="V406" s="463"/>
      <c r="W406" s="463"/>
      <c r="X406" s="463"/>
      <c r="Y406" s="463"/>
      <c r="Z406" s="463"/>
    </row>
    <row r="407" spans="1:26" ht="20.25" customHeight="1" x14ac:dyDescent="0.8">
      <c r="A407" s="463"/>
      <c r="B407" s="463"/>
      <c r="C407" s="463"/>
      <c r="D407" s="536"/>
      <c r="E407" s="537"/>
      <c r="F407" s="463"/>
      <c r="G407" s="537"/>
      <c r="H407" s="463"/>
      <c r="I407" s="463"/>
      <c r="J407" s="538"/>
      <c r="K407" s="463"/>
      <c r="L407" s="463"/>
      <c r="M407" s="463"/>
      <c r="N407" s="463"/>
      <c r="O407" s="463"/>
      <c r="P407" s="463"/>
      <c r="Q407" s="463"/>
      <c r="R407" s="463"/>
      <c r="S407" s="463"/>
      <c r="T407" s="463"/>
      <c r="U407" s="463"/>
      <c r="V407" s="463"/>
      <c r="W407" s="463"/>
      <c r="X407" s="463"/>
      <c r="Y407" s="463"/>
      <c r="Z407" s="463"/>
    </row>
    <row r="408" spans="1:26" ht="20.25" customHeight="1" x14ac:dyDescent="0.8">
      <c r="A408" s="463"/>
      <c r="B408" s="463"/>
      <c r="C408" s="463"/>
      <c r="D408" s="536"/>
      <c r="E408" s="537"/>
      <c r="F408" s="463"/>
      <c r="G408" s="537"/>
      <c r="H408" s="463"/>
      <c r="I408" s="463"/>
      <c r="J408" s="538"/>
      <c r="K408" s="463"/>
      <c r="L408" s="463"/>
      <c r="M408" s="463"/>
      <c r="N408" s="463"/>
      <c r="O408" s="463"/>
      <c r="P408" s="463"/>
      <c r="Q408" s="463"/>
      <c r="R408" s="463"/>
      <c r="S408" s="463"/>
      <c r="T408" s="463"/>
      <c r="U408" s="463"/>
      <c r="V408" s="463"/>
      <c r="W408" s="463"/>
      <c r="X408" s="463"/>
      <c r="Y408" s="463"/>
      <c r="Z408" s="463"/>
    </row>
    <row r="409" spans="1:26" ht="20.25" customHeight="1" x14ac:dyDescent="0.8">
      <c r="A409" s="463"/>
      <c r="B409" s="463"/>
      <c r="C409" s="463"/>
      <c r="D409" s="536"/>
      <c r="E409" s="537"/>
      <c r="F409" s="463"/>
      <c r="G409" s="537"/>
      <c r="H409" s="463"/>
      <c r="I409" s="463"/>
      <c r="J409" s="538"/>
      <c r="K409" s="463"/>
      <c r="L409" s="463"/>
      <c r="M409" s="463"/>
      <c r="N409" s="463"/>
      <c r="O409" s="463"/>
      <c r="P409" s="463"/>
      <c r="Q409" s="463"/>
      <c r="R409" s="463"/>
      <c r="S409" s="463"/>
      <c r="T409" s="463"/>
      <c r="U409" s="463"/>
      <c r="V409" s="463"/>
      <c r="W409" s="463"/>
      <c r="X409" s="463"/>
      <c r="Y409" s="463"/>
      <c r="Z409" s="463"/>
    </row>
    <row r="410" spans="1:26" ht="20.25" customHeight="1" x14ac:dyDescent="0.8">
      <c r="A410" s="463"/>
      <c r="B410" s="463"/>
      <c r="C410" s="463"/>
      <c r="D410" s="536"/>
      <c r="E410" s="537"/>
      <c r="F410" s="463"/>
      <c r="G410" s="537"/>
      <c r="H410" s="463"/>
      <c r="I410" s="463"/>
      <c r="J410" s="538"/>
      <c r="K410" s="463"/>
      <c r="L410" s="463"/>
      <c r="M410" s="463"/>
      <c r="N410" s="463"/>
      <c r="O410" s="463"/>
      <c r="P410" s="463"/>
      <c r="Q410" s="463"/>
      <c r="R410" s="463"/>
      <c r="S410" s="463"/>
      <c r="T410" s="463"/>
      <c r="U410" s="463"/>
      <c r="V410" s="463"/>
      <c r="W410" s="463"/>
      <c r="X410" s="463"/>
      <c r="Y410" s="463"/>
      <c r="Z410" s="463"/>
    </row>
    <row r="411" spans="1:26" ht="20.25" customHeight="1" x14ac:dyDescent="0.8">
      <c r="A411" s="463"/>
      <c r="B411" s="463"/>
      <c r="C411" s="463"/>
      <c r="D411" s="536"/>
      <c r="E411" s="537"/>
      <c r="F411" s="463"/>
      <c r="G411" s="537"/>
      <c r="H411" s="463"/>
      <c r="I411" s="463"/>
      <c r="J411" s="538"/>
      <c r="K411" s="463"/>
      <c r="L411" s="463"/>
      <c r="M411" s="463"/>
      <c r="N411" s="463"/>
      <c r="O411" s="463"/>
      <c r="P411" s="463"/>
      <c r="Q411" s="463"/>
      <c r="R411" s="463"/>
      <c r="S411" s="463"/>
      <c r="T411" s="463"/>
      <c r="U411" s="463"/>
      <c r="V411" s="463"/>
      <c r="W411" s="463"/>
      <c r="X411" s="463"/>
      <c r="Y411" s="463"/>
      <c r="Z411" s="463"/>
    </row>
    <row r="412" spans="1:26" ht="20.25" customHeight="1" x14ac:dyDescent="0.8">
      <c r="A412" s="463"/>
      <c r="B412" s="463"/>
      <c r="C412" s="463"/>
      <c r="D412" s="536"/>
      <c r="E412" s="537"/>
      <c r="F412" s="463"/>
      <c r="G412" s="537"/>
      <c r="H412" s="463"/>
      <c r="I412" s="463"/>
      <c r="J412" s="538"/>
      <c r="K412" s="463"/>
      <c r="L412" s="463"/>
      <c r="M412" s="463"/>
      <c r="N412" s="463"/>
      <c r="O412" s="463"/>
      <c r="P412" s="463"/>
      <c r="Q412" s="463"/>
      <c r="R412" s="463"/>
      <c r="S412" s="463"/>
      <c r="T412" s="463"/>
      <c r="U412" s="463"/>
      <c r="V412" s="463"/>
      <c r="W412" s="463"/>
      <c r="X412" s="463"/>
      <c r="Y412" s="463"/>
      <c r="Z412" s="463"/>
    </row>
    <row r="413" spans="1:26" ht="20.25" customHeight="1" x14ac:dyDescent="0.8">
      <c r="A413" s="463"/>
      <c r="B413" s="463"/>
      <c r="C413" s="463"/>
      <c r="D413" s="536"/>
      <c r="E413" s="537"/>
      <c r="F413" s="463"/>
      <c r="G413" s="537"/>
      <c r="H413" s="463"/>
      <c r="I413" s="463"/>
      <c r="J413" s="538"/>
      <c r="K413" s="463"/>
      <c r="L413" s="463"/>
      <c r="M413" s="463"/>
      <c r="N413" s="463"/>
      <c r="O413" s="463"/>
      <c r="P413" s="463"/>
      <c r="Q413" s="463"/>
      <c r="R413" s="463"/>
      <c r="S413" s="463"/>
      <c r="T413" s="463"/>
      <c r="U413" s="463"/>
      <c r="V413" s="463"/>
      <c r="W413" s="463"/>
      <c r="X413" s="463"/>
      <c r="Y413" s="463"/>
      <c r="Z413" s="463"/>
    </row>
    <row r="414" spans="1:26" ht="20.25" customHeight="1" x14ac:dyDescent="0.8">
      <c r="A414" s="463"/>
      <c r="B414" s="463"/>
      <c r="C414" s="463"/>
      <c r="D414" s="536"/>
      <c r="E414" s="537"/>
      <c r="F414" s="463"/>
      <c r="G414" s="537"/>
      <c r="H414" s="463"/>
      <c r="I414" s="463"/>
      <c r="J414" s="538"/>
      <c r="K414" s="463"/>
      <c r="L414" s="463"/>
      <c r="M414" s="463"/>
      <c r="N414" s="463"/>
      <c r="O414" s="463"/>
      <c r="P414" s="463"/>
      <c r="Q414" s="463"/>
      <c r="R414" s="463"/>
      <c r="S414" s="463"/>
      <c r="T414" s="463"/>
      <c r="U414" s="463"/>
      <c r="V414" s="463"/>
      <c r="W414" s="463"/>
      <c r="X414" s="463"/>
      <c r="Y414" s="463"/>
      <c r="Z414" s="463"/>
    </row>
    <row r="415" spans="1:26" ht="20.25" customHeight="1" x14ac:dyDescent="0.8">
      <c r="A415" s="463"/>
      <c r="B415" s="463"/>
      <c r="C415" s="463"/>
      <c r="D415" s="536"/>
      <c r="E415" s="537"/>
      <c r="F415" s="463"/>
      <c r="G415" s="537"/>
      <c r="H415" s="463"/>
      <c r="I415" s="463"/>
      <c r="J415" s="538"/>
      <c r="K415" s="463"/>
      <c r="L415" s="463"/>
      <c r="M415" s="463"/>
      <c r="N415" s="463"/>
      <c r="O415" s="463"/>
      <c r="P415" s="463"/>
      <c r="Q415" s="463"/>
      <c r="R415" s="463"/>
      <c r="S415" s="463"/>
      <c r="T415" s="463"/>
      <c r="U415" s="463"/>
      <c r="V415" s="463"/>
      <c r="W415" s="463"/>
      <c r="X415" s="463"/>
      <c r="Y415" s="463"/>
      <c r="Z415" s="463"/>
    </row>
    <row r="416" spans="1:26" ht="20.25" customHeight="1" x14ac:dyDescent="0.8">
      <c r="A416" s="463"/>
      <c r="B416" s="463"/>
      <c r="C416" s="463"/>
      <c r="D416" s="536"/>
      <c r="E416" s="537"/>
      <c r="F416" s="463"/>
      <c r="G416" s="537"/>
      <c r="H416" s="463"/>
      <c r="I416" s="463"/>
      <c r="J416" s="538"/>
      <c r="K416" s="463"/>
      <c r="L416" s="463"/>
      <c r="M416" s="463"/>
      <c r="N416" s="463"/>
      <c r="O416" s="463"/>
      <c r="P416" s="463"/>
      <c r="Q416" s="463"/>
      <c r="R416" s="463"/>
      <c r="S416" s="463"/>
      <c r="T416" s="463"/>
      <c r="U416" s="463"/>
      <c r="V416" s="463"/>
      <c r="W416" s="463"/>
      <c r="X416" s="463"/>
      <c r="Y416" s="463"/>
      <c r="Z416" s="463"/>
    </row>
    <row r="417" spans="1:26" ht="20.25" customHeight="1" x14ac:dyDescent="0.8">
      <c r="A417" s="463"/>
      <c r="B417" s="463"/>
      <c r="C417" s="463"/>
      <c r="D417" s="536"/>
      <c r="E417" s="537"/>
      <c r="F417" s="463"/>
      <c r="G417" s="537"/>
      <c r="H417" s="463"/>
      <c r="I417" s="463"/>
      <c r="J417" s="538"/>
      <c r="K417" s="463"/>
      <c r="L417" s="463"/>
      <c r="M417" s="463"/>
      <c r="N417" s="463"/>
      <c r="O417" s="463"/>
      <c r="P417" s="463"/>
      <c r="Q417" s="463"/>
      <c r="R417" s="463"/>
      <c r="S417" s="463"/>
      <c r="T417" s="463"/>
      <c r="U417" s="463"/>
      <c r="V417" s="463"/>
      <c r="W417" s="463"/>
      <c r="X417" s="463"/>
      <c r="Y417" s="463"/>
      <c r="Z417" s="463"/>
    </row>
    <row r="418" spans="1:26" ht="20.25" customHeight="1" x14ac:dyDescent="0.8">
      <c r="A418" s="463"/>
      <c r="B418" s="463"/>
      <c r="C418" s="463"/>
      <c r="D418" s="536"/>
      <c r="E418" s="537"/>
      <c r="F418" s="463"/>
      <c r="G418" s="537"/>
      <c r="H418" s="463"/>
      <c r="I418" s="463"/>
      <c r="J418" s="538"/>
      <c r="K418" s="463"/>
      <c r="L418" s="463"/>
      <c r="M418" s="463"/>
      <c r="N418" s="463"/>
      <c r="O418" s="463"/>
      <c r="P418" s="463"/>
      <c r="Q418" s="463"/>
      <c r="R418" s="463"/>
      <c r="S418" s="463"/>
      <c r="T418" s="463"/>
      <c r="U418" s="463"/>
      <c r="V418" s="463"/>
      <c r="W418" s="463"/>
      <c r="X418" s="463"/>
      <c r="Y418" s="463"/>
      <c r="Z418" s="463"/>
    </row>
    <row r="419" spans="1:26" ht="20.25" customHeight="1" x14ac:dyDescent="0.8">
      <c r="A419" s="463"/>
      <c r="B419" s="463"/>
      <c r="C419" s="463"/>
      <c r="D419" s="536"/>
      <c r="E419" s="537"/>
      <c r="F419" s="463"/>
      <c r="G419" s="537"/>
      <c r="H419" s="463"/>
      <c r="I419" s="463"/>
      <c r="J419" s="538"/>
      <c r="K419" s="463"/>
      <c r="L419" s="463"/>
      <c r="M419" s="463"/>
      <c r="N419" s="463"/>
      <c r="O419" s="463"/>
      <c r="P419" s="463"/>
      <c r="Q419" s="463"/>
      <c r="R419" s="463"/>
      <c r="S419" s="463"/>
      <c r="T419" s="463"/>
      <c r="U419" s="463"/>
      <c r="V419" s="463"/>
      <c r="W419" s="463"/>
      <c r="X419" s="463"/>
      <c r="Y419" s="463"/>
      <c r="Z419" s="463"/>
    </row>
    <row r="420" spans="1:26" ht="20.25" customHeight="1" x14ac:dyDescent="0.8">
      <c r="A420" s="463"/>
      <c r="B420" s="463"/>
      <c r="C420" s="463"/>
      <c r="D420" s="536"/>
      <c r="E420" s="537"/>
      <c r="F420" s="463"/>
      <c r="G420" s="537"/>
      <c r="H420" s="463"/>
      <c r="I420" s="463"/>
      <c r="J420" s="538"/>
      <c r="K420" s="463"/>
      <c r="L420" s="463"/>
      <c r="M420" s="463"/>
      <c r="N420" s="463"/>
      <c r="O420" s="463"/>
      <c r="P420" s="463"/>
      <c r="Q420" s="463"/>
      <c r="R420" s="463"/>
      <c r="S420" s="463"/>
      <c r="T420" s="463"/>
      <c r="U420" s="463"/>
      <c r="V420" s="463"/>
      <c r="W420" s="463"/>
      <c r="X420" s="463"/>
      <c r="Y420" s="463"/>
      <c r="Z420" s="463"/>
    </row>
    <row r="421" spans="1:26" ht="20.25" customHeight="1" x14ac:dyDescent="0.8">
      <c r="A421" s="463"/>
      <c r="B421" s="463"/>
      <c r="C421" s="463"/>
      <c r="D421" s="536"/>
      <c r="E421" s="537"/>
      <c r="F421" s="463"/>
      <c r="G421" s="537"/>
      <c r="H421" s="463"/>
      <c r="I421" s="463"/>
      <c r="J421" s="538"/>
      <c r="K421" s="463"/>
      <c r="L421" s="463"/>
      <c r="M421" s="463"/>
      <c r="N421" s="463"/>
      <c r="O421" s="463"/>
      <c r="P421" s="463"/>
      <c r="Q421" s="463"/>
      <c r="R421" s="463"/>
      <c r="S421" s="463"/>
      <c r="T421" s="463"/>
      <c r="U421" s="463"/>
      <c r="V421" s="463"/>
      <c r="W421" s="463"/>
      <c r="X421" s="463"/>
      <c r="Y421" s="463"/>
      <c r="Z421" s="463"/>
    </row>
    <row r="422" spans="1:26" ht="20.25" customHeight="1" x14ac:dyDescent="0.8">
      <c r="A422" s="463"/>
      <c r="B422" s="463"/>
      <c r="C422" s="463"/>
      <c r="D422" s="536"/>
      <c r="E422" s="537"/>
      <c r="F422" s="463"/>
      <c r="G422" s="537"/>
      <c r="H422" s="463"/>
      <c r="I422" s="463"/>
      <c r="J422" s="538"/>
      <c r="K422" s="463"/>
      <c r="L422" s="463"/>
      <c r="M422" s="463"/>
      <c r="N422" s="463"/>
      <c r="O422" s="463"/>
      <c r="P422" s="463"/>
      <c r="Q422" s="463"/>
      <c r="R422" s="463"/>
      <c r="S422" s="463"/>
      <c r="T422" s="463"/>
      <c r="U422" s="463"/>
      <c r="V422" s="463"/>
      <c r="W422" s="463"/>
      <c r="X422" s="463"/>
      <c r="Y422" s="463"/>
      <c r="Z422" s="463"/>
    </row>
    <row r="423" spans="1:26" ht="20.25" customHeight="1" x14ac:dyDescent="0.8">
      <c r="A423" s="463"/>
      <c r="B423" s="463"/>
      <c r="C423" s="463"/>
      <c r="D423" s="536"/>
      <c r="E423" s="537"/>
      <c r="F423" s="463"/>
      <c r="G423" s="537"/>
      <c r="H423" s="463"/>
      <c r="I423" s="463"/>
      <c r="J423" s="538"/>
      <c r="K423" s="463"/>
      <c r="L423" s="463"/>
      <c r="M423" s="463"/>
      <c r="N423" s="463"/>
      <c r="O423" s="463"/>
      <c r="P423" s="463"/>
      <c r="Q423" s="463"/>
      <c r="R423" s="463"/>
      <c r="S423" s="463"/>
      <c r="T423" s="463"/>
      <c r="U423" s="463"/>
      <c r="V423" s="463"/>
      <c r="W423" s="463"/>
      <c r="X423" s="463"/>
      <c r="Y423" s="463"/>
      <c r="Z423" s="463"/>
    </row>
    <row r="424" spans="1:26" ht="20.25" customHeight="1" x14ac:dyDescent="0.8">
      <c r="A424" s="463"/>
      <c r="B424" s="463"/>
      <c r="C424" s="463"/>
      <c r="D424" s="536"/>
      <c r="E424" s="537"/>
      <c r="F424" s="463"/>
      <c r="G424" s="537"/>
      <c r="H424" s="463"/>
      <c r="I424" s="463"/>
      <c r="J424" s="538"/>
      <c r="K424" s="463"/>
      <c r="L424" s="463"/>
      <c r="M424" s="463"/>
      <c r="N424" s="463"/>
      <c r="O424" s="463"/>
      <c r="P424" s="463"/>
      <c r="Q424" s="463"/>
      <c r="R424" s="463"/>
      <c r="S424" s="463"/>
      <c r="T424" s="463"/>
      <c r="U424" s="463"/>
      <c r="V424" s="463"/>
      <c r="W424" s="463"/>
      <c r="X424" s="463"/>
      <c r="Y424" s="463"/>
      <c r="Z424" s="463"/>
    </row>
    <row r="425" spans="1:26" ht="20.25" customHeight="1" x14ac:dyDescent="0.8">
      <c r="A425" s="463"/>
      <c r="B425" s="463"/>
      <c r="C425" s="463"/>
      <c r="D425" s="536"/>
      <c r="E425" s="537"/>
      <c r="F425" s="463"/>
      <c r="G425" s="537"/>
      <c r="H425" s="463"/>
      <c r="I425" s="463"/>
      <c r="J425" s="538"/>
      <c r="K425" s="463"/>
      <c r="L425" s="463"/>
      <c r="M425" s="463"/>
      <c r="N425" s="463"/>
      <c r="O425" s="463"/>
      <c r="P425" s="463"/>
      <c r="Q425" s="463"/>
      <c r="R425" s="463"/>
      <c r="S425" s="463"/>
      <c r="T425" s="463"/>
      <c r="U425" s="463"/>
      <c r="V425" s="463"/>
      <c r="W425" s="463"/>
      <c r="X425" s="463"/>
      <c r="Y425" s="463"/>
      <c r="Z425" s="463"/>
    </row>
    <row r="426" spans="1:26" ht="20.25" customHeight="1" x14ac:dyDescent="0.8">
      <c r="A426" s="463"/>
      <c r="B426" s="463"/>
      <c r="C426" s="463"/>
      <c r="D426" s="536"/>
      <c r="E426" s="537"/>
      <c r="F426" s="463"/>
      <c r="G426" s="537"/>
      <c r="H426" s="463"/>
      <c r="I426" s="463"/>
      <c r="J426" s="538"/>
      <c r="K426" s="463"/>
      <c r="L426" s="463"/>
      <c r="M426" s="463"/>
      <c r="N426" s="463"/>
      <c r="O426" s="463"/>
      <c r="P426" s="463"/>
      <c r="Q426" s="463"/>
      <c r="R426" s="463"/>
      <c r="S426" s="463"/>
      <c r="T426" s="463"/>
      <c r="U426" s="463"/>
      <c r="V426" s="463"/>
      <c r="W426" s="463"/>
      <c r="X426" s="463"/>
      <c r="Y426" s="463"/>
      <c r="Z426" s="463"/>
    </row>
    <row r="427" spans="1:26" ht="20.25" customHeight="1" x14ac:dyDescent="0.8">
      <c r="A427" s="463"/>
      <c r="B427" s="463"/>
      <c r="C427" s="463"/>
      <c r="D427" s="536"/>
      <c r="E427" s="537"/>
      <c r="F427" s="463"/>
      <c r="G427" s="537"/>
      <c r="H427" s="463"/>
      <c r="I427" s="463"/>
      <c r="J427" s="538"/>
      <c r="K427" s="463"/>
      <c r="L427" s="463"/>
      <c r="M427" s="463"/>
      <c r="N427" s="463"/>
      <c r="O427" s="463"/>
      <c r="P427" s="463"/>
      <c r="Q427" s="463"/>
      <c r="R427" s="463"/>
      <c r="S427" s="463"/>
      <c r="T427" s="463"/>
      <c r="U427" s="463"/>
      <c r="V427" s="463"/>
      <c r="W427" s="463"/>
      <c r="X427" s="463"/>
      <c r="Y427" s="463"/>
      <c r="Z427" s="463"/>
    </row>
    <row r="428" spans="1:26" ht="20.25" customHeight="1" x14ac:dyDescent="0.8">
      <c r="A428" s="463"/>
      <c r="B428" s="463"/>
      <c r="C428" s="463"/>
      <c r="D428" s="536"/>
      <c r="E428" s="537"/>
      <c r="F428" s="463"/>
      <c r="G428" s="537"/>
      <c r="H428" s="463"/>
      <c r="I428" s="463"/>
      <c r="J428" s="538"/>
      <c r="K428" s="463"/>
      <c r="L428" s="463"/>
      <c r="M428" s="463"/>
      <c r="N428" s="463"/>
      <c r="O428" s="463"/>
      <c r="P428" s="463"/>
      <c r="Q428" s="463"/>
      <c r="R428" s="463"/>
      <c r="S428" s="463"/>
      <c r="T428" s="463"/>
      <c r="U428" s="463"/>
      <c r="V428" s="463"/>
      <c r="W428" s="463"/>
      <c r="X428" s="463"/>
      <c r="Y428" s="463"/>
      <c r="Z428" s="463"/>
    </row>
    <row r="429" spans="1:26" ht="20.25" customHeight="1" x14ac:dyDescent="0.8">
      <c r="A429" s="463"/>
      <c r="B429" s="463"/>
      <c r="C429" s="463"/>
      <c r="D429" s="536"/>
      <c r="E429" s="537"/>
      <c r="F429" s="463"/>
      <c r="G429" s="537"/>
      <c r="H429" s="463"/>
      <c r="I429" s="463"/>
      <c r="J429" s="538"/>
      <c r="K429" s="463"/>
      <c r="L429" s="463"/>
      <c r="M429" s="463"/>
      <c r="N429" s="463"/>
      <c r="O429" s="463"/>
      <c r="P429" s="463"/>
      <c r="Q429" s="463"/>
      <c r="R429" s="463"/>
      <c r="S429" s="463"/>
      <c r="T429" s="463"/>
      <c r="U429" s="463"/>
      <c r="V429" s="463"/>
      <c r="W429" s="463"/>
      <c r="X429" s="463"/>
      <c r="Y429" s="463"/>
      <c r="Z429" s="463"/>
    </row>
    <row r="430" spans="1:26" ht="20.25" customHeight="1" x14ac:dyDescent="0.8">
      <c r="A430" s="463"/>
      <c r="B430" s="463"/>
      <c r="C430" s="463"/>
      <c r="D430" s="536"/>
      <c r="E430" s="537"/>
      <c r="F430" s="463"/>
      <c r="G430" s="537"/>
      <c r="H430" s="463"/>
      <c r="I430" s="463"/>
      <c r="J430" s="538"/>
      <c r="K430" s="463"/>
      <c r="L430" s="463"/>
      <c r="M430" s="463"/>
      <c r="N430" s="463"/>
      <c r="O430" s="463"/>
      <c r="P430" s="463"/>
      <c r="Q430" s="463"/>
      <c r="R430" s="463"/>
      <c r="S430" s="463"/>
      <c r="T430" s="463"/>
      <c r="U430" s="463"/>
      <c r="V430" s="463"/>
      <c r="W430" s="463"/>
      <c r="X430" s="463"/>
      <c r="Y430" s="463"/>
      <c r="Z430" s="463"/>
    </row>
    <row r="431" spans="1:26" ht="20.25" customHeight="1" x14ac:dyDescent="0.8">
      <c r="A431" s="463"/>
      <c r="B431" s="463"/>
      <c r="C431" s="463"/>
      <c r="D431" s="536"/>
      <c r="E431" s="537"/>
      <c r="F431" s="463"/>
      <c r="G431" s="537"/>
      <c r="H431" s="463"/>
      <c r="I431" s="463"/>
      <c r="J431" s="538"/>
      <c r="K431" s="463"/>
      <c r="L431" s="463"/>
      <c r="M431" s="463"/>
      <c r="N431" s="463"/>
      <c r="O431" s="463"/>
      <c r="P431" s="463"/>
      <c r="Q431" s="463"/>
      <c r="R431" s="463"/>
      <c r="S431" s="463"/>
      <c r="T431" s="463"/>
      <c r="U431" s="463"/>
      <c r="V431" s="463"/>
      <c r="W431" s="463"/>
      <c r="X431" s="463"/>
      <c r="Y431" s="463"/>
      <c r="Z431" s="463"/>
    </row>
    <row r="432" spans="1:26" ht="20.25" customHeight="1" x14ac:dyDescent="0.8">
      <c r="A432" s="463"/>
      <c r="B432" s="463"/>
      <c r="C432" s="463"/>
      <c r="D432" s="536"/>
      <c r="E432" s="537"/>
      <c r="F432" s="463"/>
      <c r="G432" s="537"/>
      <c r="H432" s="463"/>
      <c r="I432" s="463"/>
      <c r="J432" s="538"/>
      <c r="K432" s="463"/>
      <c r="L432" s="463"/>
      <c r="M432" s="463"/>
      <c r="N432" s="463"/>
      <c r="O432" s="463"/>
      <c r="P432" s="463"/>
      <c r="Q432" s="463"/>
      <c r="R432" s="463"/>
      <c r="S432" s="463"/>
      <c r="T432" s="463"/>
      <c r="U432" s="463"/>
      <c r="V432" s="463"/>
      <c r="W432" s="463"/>
      <c r="X432" s="463"/>
      <c r="Y432" s="463"/>
      <c r="Z432" s="463"/>
    </row>
    <row r="433" spans="1:26" ht="20.25" customHeight="1" x14ac:dyDescent="0.8">
      <c r="A433" s="463"/>
      <c r="B433" s="463"/>
      <c r="C433" s="463"/>
      <c r="D433" s="536"/>
      <c r="E433" s="537"/>
      <c r="F433" s="463"/>
      <c r="G433" s="537"/>
      <c r="H433" s="463"/>
      <c r="I433" s="463"/>
      <c r="J433" s="538"/>
      <c r="K433" s="463"/>
      <c r="L433" s="463"/>
      <c r="M433" s="463"/>
      <c r="N433" s="463"/>
      <c r="O433" s="463"/>
      <c r="P433" s="463"/>
      <c r="Q433" s="463"/>
      <c r="R433" s="463"/>
      <c r="S433" s="463"/>
      <c r="T433" s="463"/>
      <c r="U433" s="463"/>
      <c r="V433" s="463"/>
      <c r="W433" s="463"/>
      <c r="X433" s="463"/>
      <c r="Y433" s="463"/>
      <c r="Z433" s="463"/>
    </row>
    <row r="434" spans="1:26" ht="20.25" customHeight="1" x14ac:dyDescent="0.8">
      <c r="A434" s="463"/>
      <c r="B434" s="463"/>
      <c r="C434" s="463"/>
      <c r="D434" s="536"/>
      <c r="E434" s="537"/>
      <c r="F434" s="463"/>
      <c r="G434" s="537"/>
      <c r="H434" s="463"/>
      <c r="I434" s="463"/>
      <c r="J434" s="538"/>
      <c r="K434" s="463"/>
      <c r="L434" s="463"/>
      <c r="M434" s="463"/>
      <c r="N434" s="463"/>
      <c r="O434" s="463"/>
      <c r="P434" s="463"/>
      <c r="Q434" s="463"/>
      <c r="R434" s="463"/>
      <c r="S434" s="463"/>
      <c r="T434" s="463"/>
      <c r="U434" s="463"/>
      <c r="V434" s="463"/>
      <c r="W434" s="463"/>
      <c r="X434" s="463"/>
      <c r="Y434" s="463"/>
      <c r="Z434" s="463"/>
    </row>
    <row r="435" spans="1:26" ht="20.25" customHeight="1" x14ac:dyDescent="0.8">
      <c r="A435" s="463"/>
      <c r="B435" s="463"/>
      <c r="C435" s="463"/>
      <c r="D435" s="536"/>
      <c r="E435" s="537"/>
      <c r="F435" s="463"/>
      <c r="G435" s="537"/>
      <c r="H435" s="463"/>
      <c r="I435" s="463"/>
      <c r="J435" s="538"/>
      <c r="K435" s="463"/>
      <c r="L435" s="463"/>
      <c r="M435" s="463"/>
      <c r="N435" s="463"/>
      <c r="O435" s="463"/>
      <c r="P435" s="463"/>
      <c r="Q435" s="463"/>
      <c r="R435" s="463"/>
      <c r="S435" s="463"/>
      <c r="T435" s="463"/>
      <c r="U435" s="463"/>
      <c r="V435" s="463"/>
      <c r="W435" s="463"/>
      <c r="X435" s="463"/>
      <c r="Y435" s="463"/>
      <c r="Z435" s="463"/>
    </row>
    <row r="436" spans="1:26" ht="20.25" customHeight="1" x14ac:dyDescent="0.8">
      <c r="A436" s="463"/>
      <c r="B436" s="463"/>
      <c r="C436" s="463"/>
      <c r="D436" s="536"/>
      <c r="E436" s="537"/>
      <c r="F436" s="463"/>
      <c r="G436" s="537"/>
      <c r="H436" s="463"/>
      <c r="I436" s="463"/>
      <c r="J436" s="538"/>
      <c r="K436" s="463"/>
      <c r="L436" s="463"/>
      <c r="M436" s="463"/>
      <c r="N436" s="463"/>
      <c r="O436" s="463"/>
      <c r="P436" s="463"/>
      <c r="Q436" s="463"/>
      <c r="R436" s="463"/>
      <c r="S436" s="463"/>
      <c r="T436" s="463"/>
      <c r="U436" s="463"/>
      <c r="V436" s="463"/>
      <c r="W436" s="463"/>
      <c r="X436" s="463"/>
      <c r="Y436" s="463"/>
      <c r="Z436" s="463"/>
    </row>
    <row r="437" spans="1:26" ht="20.25" customHeight="1" x14ac:dyDescent="0.8">
      <c r="A437" s="463"/>
      <c r="B437" s="463"/>
      <c r="C437" s="463"/>
      <c r="D437" s="536"/>
      <c r="E437" s="537"/>
      <c r="F437" s="463"/>
      <c r="G437" s="537"/>
      <c r="H437" s="463"/>
      <c r="I437" s="463"/>
      <c r="J437" s="538"/>
      <c r="K437" s="463"/>
      <c r="L437" s="463"/>
      <c r="M437" s="463"/>
      <c r="N437" s="463"/>
      <c r="O437" s="463"/>
      <c r="P437" s="463"/>
      <c r="Q437" s="463"/>
      <c r="R437" s="463"/>
      <c r="S437" s="463"/>
      <c r="T437" s="463"/>
      <c r="U437" s="463"/>
      <c r="V437" s="463"/>
      <c r="W437" s="463"/>
      <c r="X437" s="463"/>
      <c r="Y437" s="463"/>
      <c r="Z437" s="463"/>
    </row>
    <row r="438" spans="1:26" ht="20.25" customHeight="1" x14ac:dyDescent="0.8">
      <c r="A438" s="463"/>
      <c r="B438" s="463"/>
      <c r="C438" s="463"/>
      <c r="D438" s="536"/>
      <c r="E438" s="537"/>
      <c r="F438" s="463"/>
      <c r="G438" s="537"/>
      <c r="H438" s="463"/>
      <c r="I438" s="463"/>
      <c r="J438" s="538"/>
      <c r="K438" s="463"/>
      <c r="L438" s="463"/>
      <c r="M438" s="463"/>
      <c r="N438" s="463"/>
      <c r="O438" s="463"/>
      <c r="P438" s="463"/>
      <c r="Q438" s="463"/>
      <c r="R438" s="463"/>
      <c r="S438" s="463"/>
      <c r="T438" s="463"/>
      <c r="U438" s="463"/>
      <c r="V438" s="463"/>
      <c r="W438" s="463"/>
      <c r="X438" s="463"/>
      <c r="Y438" s="463"/>
      <c r="Z438" s="463"/>
    </row>
    <row r="439" spans="1:26" ht="20.25" customHeight="1" x14ac:dyDescent="0.8">
      <c r="A439" s="463"/>
      <c r="B439" s="463"/>
      <c r="C439" s="463"/>
      <c r="D439" s="536"/>
      <c r="E439" s="537"/>
      <c r="F439" s="463"/>
      <c r="G439" s="537"/>
      <c r="H439" s="463"/>
      <c r="I439" s="463"/>
      <c r="J439" s="538"/>
      <c r="K439" s="463"/>
      <c r="L439" s="463"/>
      <c r="M439" s="463"/>
      <c r="N439" s="463"/>
      <c r="O439" s="463"/>
      <c r="P439" s="463"/>
      <c r="Q439" s="463"/>
      <c r="R439" s="463"/>
      <c r="S439" s="463"/>
      <c r="T439" s="463"/>
      <c r="U439" s="463"/>
      <c r="V439" s="463"/>
      <c r="W439" s="463"/>
      <c r="X439" s="463"/>
      <c r="Y439" s="463"/>
      <c r="Z439" s="463"/>
    </row>
    <row r="440" spans="1:26" ht="20.25" customHeight="1" x14ac:dyDescent="0.8">
      <c r="A440" s="463"/>
      <c r="B440" s="463"/>
      <c r="C440" s="463"/>
      <c r="D440" s="536"/>
      <c r="E440" s="537"/>
      <c r="F440" s="463"/>
      <c r="G440" s="537"/>
      <c r="H440" s="463"/>
      <c r="I440" s="463"/>
      <c r="J440" s="538"/>
      <c r="K440" s="463"/>
      <c r="L440" s="463"/>
      <c r="M440" s="463"/>
      <c r="N440" s="463"/>
      <c r="O440" s="463"/>
      <c r="P440" s="463"/>
      <c r="Q440" s="463"/>
      <c r="R440" s="463"/>
      <c r="S440" s="463"/>
      <c r="T440" s="463"/>
      <c r="U440" s="463"/>
      <c r="V440" s="463"/>
      <c r="W440" s="463"/>
      <c r="X440" s="463"/>
      <c r="Y440" s="463"/>
      <c r="Z440" s="463"/>
    </row>
    <row r="441" spans="1:26" ht="20.25" customHeight="1" x14ac:dyDescent="0.8">
      <c r="A441" s="463"/>
      <c r="B441" s="463"/>
      <c r="C441" s="463"/>
      <c r="D441" s="536"/>
      <c r="E441" s="537"/>
      <c r="F441" s="463"/>
      <c r="G441" s="537"/>
      <c r="H441" s="463"/>
      <c r="I441" s="463"/>
      <c r="J441" s="538"/>
      <c r="K441" s="463"/>
      <c r="L441" s="463"/>
      <c r="M441" s="463"/>
      <c r="N441" s="463"/>
      <c r="O441" s="463"/>
      <c r="P441" s="463"/>
      <c r="Q441" s="463"/>
      <c r="R441" s="463"/>
      <c r="S441" s="463"/>
      <c r="T441" s="463"/>
      <c r="U441" s="463"/>
      <c r="V441" s="463"/>
      <c r="W441" s="463"/>
      <c r="X441" s="463"/>
      <c r="Y441" s="463"/>
      <c r="Z441" s="463"/>
    </row>
    <row r="442" spans="1:26" ht="20.25" customHeight="1" x14ac:dyDescent="0.8">
      <c r="A442" s="463"/>
      <c r="B442" s="463"/>
      <c r="C442" s="463"/>
      <c r="D442" s="536"/>
      <c r="E442" s="537"/>
      <c r="F442" s="463"/>
      <c r="G442" s="537"/>
      <c r="H442" s="463"/>
      <c r="I442" s="463"/>
      <c r="J442" s="538"/>
      <c r="K442" s="463"/>
      <c r="L442" s="463"/>
      <c r="M442" s="463"/>
      <c r="N442" s="463"/>
      <c r="O442" s="463"/>
      <c r="P442" s="463"/>
      <c r="Q442" s="463"/>
      <c r="R442" s="463"/>
      <c r="S442" s="463"/>
      <c r="T442" s="463"/>
      <c r="U442" s="463"/>
      <c r="V442" s="463"/>
      <c r="W442" s="463"/>
      <c r="X442" s="463"/>
      <c r="Y442" s="463"/>
      <c r="Z442" s="463"/>
    </row>
    <row r="443" spans="1:26" ht="20.25" customHeight="1" x14ac:dyDescent="0.8">
      <c r="A443" s="463"/>
      <c r="B443" s="463"/>
      <c r="C443" s="463"/>
      <c r="D443" s="536"/>
      <c r="E443" s="537"/>
      <c r="F443" s="463"/>
      <c r="G443" s="537"/>
      <c r="H443" s="463"/>
      <c r="I443" s="463"/>
      <c r="J443" s="538"/>
      <c r="K443" s="463"/>
      <c r="L443" s="463"/>
      <c r="M443" s="463"/>
      <c r="N443" s="463"/>
      <c r="O443" s="463"/>
      <c r="P443" s="463"/>
      <c r="Q443" s="463"/>
      <c r="R443" s="463"/>
      <c r="S443" s="463"/>
      <c r="T443" s="463"/>
      <c r="U443" s="463"/>
      <c r="V443" s="463"/>
      <c r="W443" s="463"/>
      <c r="X443" s="463"/>
      <c r="Y443" s="463"/>
      <c r="Z443" s="463"/>
    </row>
    <row r="444" spans="1:26" ht="20.25" customHeight="1" x14ac:dyDescent="0.8">
      <c r="A444" s="463"/>
      <c r="B444" s="463"/>
      <c r="C444" s="463"/>
      <c r="D444" s="536"/>
      <c r="E444" s="537"/>
      <c r="F444" s="463"/>
      <c r="G444" s="537"/>
      <c r="H444" s="463"/>
      <c r="I444" s="463"/>
      <c r="J444" s="538"/>
      <c r="K444" s="463"/>
      <c r="L444" s="463"/>
      <c r="M444" s="463"/>
      <c r="N444" s="463"/>
      <c r="O444" s="463"/>
      <c r="P444" s="463"/>
      <c r="Q444" s="463"/>
      <c r="R444" s="463"/>
      <c r="S444" s="463"/>
      <c r="T444" s="463"/>
      <c r="U444" s="463"/>
      <c r="V444" s="463"/>
      <c r="W444" s="463"/>
      <c r="X444" s="463"/>
      <c r="Y444" s="463"/>
      <c r="Z444" s="463"/>
    </row>
    <row r="445" spans="1:26" ht="20.25" customHeight="1" x14ac:dyDescent="0.8">
      <c r="A445" s="463"/>
      <c r="B445" s="463"/>
      <c r="C445" s="463"/>
      <c r="D445" s="536"/>
      <c r="E445" s="537"/>
      <c r="F445" s="463"/>
      <c r="G445" s="537"/>
      <c r="H445" s="463"/>
      <c r="I445" s="463"/>
      <c r="J445" s="538"/>
      <c r="K445" s="463"/>
      <c r="L445" s="463"/>
      <c r="M445" s="463"/>
      <c r="N445" s="463"/>
      <c r="O445" s="463"/>
      <c r="P445" s="463"/>
      <c r="Q445" s="463"/>
      <c r="R445" s="463"/>
      <c r="S445" s="463"/>
      <c r="T445" s="463"/>
      <c r="U445" s="463"/>
      <c r="V445" s="463"/>
      <c r="W445" s="463"/>
      <c r="X445" s="463"/>
      <c r="Y445" s="463"/>
      <c r="Z445" s="463"/>
    </row>
    <row r="446" spans="1:26" ht="20.25" customHeight="1" x14ac:dyDescent="0.8">
      <c r="A446" s="463"/>
      <c r="B446" s="463"/>
      <c r="C446" s="463"/>
      <c r="D446" s="536"/>
      <c r="E446" s="537"/>
      <c r="F446" s="463"/>
      <c r="G446" s="537"/>
      <c r="H446" s="463"/>
      <c r="I446" s="463"/>
      <c r="J446" s="538"/>
      <c r="K446" s="463"/>
      <c r="L446" s="463"/>
      <c r="M446" s="463"/>
      <c r="N446" s="463"/>
      <c r="O446" s="463"/>
      <c r="P446" s="463"/>
      <c r="Q446" s="463"/>
      <c r="R446" s="463"/>
      <c r="S446" s="463"/>
      <c r="T446" s="463"/>
      <c r="U446" s="463"/>
      <c r="V446" s="463"/>
      <c r="W446" s="463"/>
      <c r="X446" s="463"/>
      <c r="Y446" s="463"/>
      <c r="Z446" s="463"/>
    </row>
    <row r="447" spans="1:26" ht="20.25" customHeight="1" x14ac:dyDescent="0.8">
      <c r="A447" s="463"/>
      <c r="B447" s="463"/>
      <c r="C447" s="463"/>
      <c r="D447" s="536"/>
      <c r="E447" s="537"/>
      <c r="F447" s="463"/>
      <c r="G447" s="537"/>
      <c r="H447" s="463"/>
      <c r="I447" s="463"/>
      <c r="J447" s="538"/>
      <c r="K447" s="463"/>
      <c r="L447" s="463"/>
      <c r="M447" s="463"/>
      <c r="N447" s="463"/>
      <c r="O447" s="463"/>
      <c r="P447" s="463"/>
      <c r="Q447" s="463"/>
      <c r="R447" s="463"/>
      <c r="S447" s="463"/>
      <c r="T447" s="463"/>
      <c r="U447" s="463"/>
      <c r="V447" s="463"/>
      <c r="W447" s="463"/>
      <c r="X447" s="463"/>
      <c r="Y447" s="463"/>
      <c r="Z447" s="463"/>
    </row>
    <row r="448" spans="1:26" ht="20.25" customHeight="1" x14ac:dyDescent="0.8">
      <c r="A448" s="463"/>
      <c r="B448" s="463"/>
      <c r="C448" s="463"/>
      <c r="D448" s="536"/>
      <c r="E448" s="537"/>
      <c r="F448" s="463"/>
      <c r="G448" s="537"/>
      <c r="H448" s="463"/>
      <c r="I448" s="463"/>
      <c r="J448" s="538"/>
      <c r="K448" s="463"/>
      <c r="L448" s="463"/>
      <c r="M448" s="463"/>
      <c r="N448" s="463"/>
      <c r="O448" s="463"/>
      <c r="P448" s="463"/>
      <c r="Q448" s="463"/>
      <c r="R448" s="463"/>
      <c r="S448" s="463"/>
      <c r="T448" s="463"/>
      <c r="U448" s="463"/>
      <c r="V448" s="463"/>
      <c r="W448" s="463"/>
      <c r="X448" s="463"/>
      <c r="Y448" s="463"/>
      <c r="Z448" s="463"/>
    </row>
    <row r="449" spans="1:26" ht="20.25" customHeight="1" x14ac:dyDescent="0.8">
      <c r="A449" s="463"/>
      <c r="B449" s="463"/>
      <c r="C449" s="463"/>
      <c r="D449" s="536"/>
      <c r="E449" s="537"/>
      <c r="F449" s="463"/>
      <c r="G449" s="537"/>
      <c r="H449" s="463"/>
      <c r="I449" s="463"/>
      <c r="J449" s="538"/>
      <c r="K449" s="463"/>
      <c r="L449" s="463"/>
      <c r="M449" s="463"/>
      <c r="N449" s="463"/>
      <c r="O449" s="463"/>
      <c r="P449" s="463"/>
      <c r="Q449" s="463"/>
      <c r="R449" s="463"/>
      <c r="S449" s="463"/>
      <c r="T449" s="463"/>
      <c r="U449" s="463"/>
      <c r="V449" s="463"/>
      <c r="W449" s="463"/>
      <c r="X449" s="463"/>
      <c r="Y449" s="463"/>
      <c r="Z449" s="463"/>
    </row>
    <row r="450" spans="1:26" ht="20.25" customHeight="1" x14ac:dyDescent="0.8">
      <c r="A450" s="463"/>
      <c r="B450" s="463"/>
      <c r="C450" s="463"/>
      <c r="D450" s="536"/>
      <c r="E450" s="537"/>
      <c r="F450" s="463"/>
      <c r="G450" s="537"/>
      <c r="H450" s="463"/>
      <c r="I450" s="463"/>
      <c r="J450" s="538"/>
      <c r="K450" s="463"/>
      <c r="L450" s="463"/>
      <c r="M450" s="463"/>
      <c r="N450" s="463"/>
      <c r="O450" s="463"/>
      <c r="P450" s="463"/>
      <c r="Q450" s="463"/>
      <c r="R450" s="463"/>
      <c r="S450" s="463"/>
      <c r="T450" s="463"/>
      <c r="U450" s="463"/>
      <c r="V450" s="463"/>
      <c r="W450" s="463"/>
      <c r="X450" s="463"/>
      <c r="Y450" s="463"/>
      <c r="Z450" s="463"/>
    </row>
    <row r="451" spans="1:26" ht="20.25" customHeight="1" x14ac:dyDescent="0.8">
      <c r="A451" s="463"/>
      <c r="B451" s="463"/>
      <c r="C451" s="463"/>
      <c r="D451" s="536"/>
      <c r="E451" s="537"/>
      <c r="F451" s="463"/>
      <c r="G451" s="537"/>
      <c r="H451" s="463"/>
      <c r="I451" s="463"/>
      <c r="J451" s="538"/>
      <c r="K451" s="463"/>
      <c r="L451" s="463"/>
      <c r="M451" s="463"/>
      <c r="N451" s="463"/>
      <c r="O451" s="463"/>
      <c r="P451" s="463"/>
      <c r="Q451" s="463"/>
      <c r="R451" s="463"/>
      <c r="S451" s="463"/>
      <c r="T451" s="463"/>
      <c r="U451" s="463"/>
      <c r="V451" s="463"/>
      <c r="W451" s="463"/>
      <c r="X451" s="463"/>
      <c r="Y451" s="463"/>
      <c r="Z451" s="463"/>
    </row>
    <row r="452" spans="1:26" ht="20.25" customHeight="1" x14ac:dyDescent="0.8">
      <c r="A452" s="463"/>
      <c r="B452" s="463"/>
      <c r="C452" s="463"/>
      <c r="D452" s="536"/>
      <c r="E452" s="537"/>
      <c r="F452" s="463"/>
      <c r="G452" s="537"/>
      <c r="H452" s="463"/>
      <c r="I452" s="463"/>
      <c r="J452" s="538"/>
      <c r="K452" s="463"/>
      <c r="L452" s="463"/>
      <c r="M452" s="463"/>
      <c r="N452" s="463"/>
      <c r="O452" s="463"/>
      <c r="P452" s="463"/>
      <c r="Q452" s="463"/>
      <c r="R452" s="463"/>
      <c r="S452" s="463"/>
      <c r="T452" s="463"/>
      <c r="U452" s="463"/>
      <c r="V452" s="463"/>
      <c r="W452" s="463"/>
      <c r="X452" s="463"/>
      <c r="Y452" s="463"/>
      <c r="Z452" s="463"/>
    </row>
    <row r="453" spans="1:26" ht="20.25" customHeight="1" x14ac:dyDescent="0.8">
      <c r="A453" s="463"/>
      <c r="B453" s="463"/>
      <c r="C453" s="463"/>
      <c r="D453" s="536"/>
      <c r="E453" s="537"/>
      <c r="F453" s="463"/>
      <c r="G453" s="537"/>
      <c r="H453" s="463"/>
      <c r="I453" s="463"/>
      <c r="J453" s="538"/>
      <c r="K453" s="463"/>
      <c r="L453" s="463"/>
      <c r="M453" s="463"/>
      <c r="N453" s="463"/>
      <c r="O453" s="463"/>
      <c r="P453" s="463"/>
      <c r="Q453" s="463"/>
      <c r="R453" s="463"/>
      <c r="S453" s="463"/>
      <c r="T453" s="463"/>
      <c r="U453" s="463"/>
      <c r="V453" s="463"/>
      <c r="W453" s="463"/>
      <c r="X453" s="463"/>
      <c r="Y453" s="463"/>
      <c r="Z453" s="463"/>
    </row>
    <row r="454" spans="1:26" ht="20.25" customHeight="1" x14ac:dyDescent="0.8">
      <c r="A454" s="463"/>
      <c r="B454" s="463"/>
      <c r="C454" s="463"/>
      <c r="D454" s="536"/>
      <c r="E454" s="537"/>
      <c r="F454" s="463"/>
      <c r="G454" s="537"/>
      <c r="H454" s="463"/>
      <c r="I454" s="463"/>
      <c r="J454" s="538"/>
      <c r="K454" s="463"/>
      <c r="L454" s="463"/>
      <c r="M454" s="463"/>
      <c r="N454" s="463"/>
      <c r="O454" s="463"/>
      <c r="P454" s="463"/>
      <c r="Q454" s="463"/>
      <c r="R454" s="463"/>
      <c r="S454" s="463"/>
      <c r="T454" s="463"/>
      <c r="U454" s="463"/>
      <c r="V454" s="463"/>
      <c r="W454" s="463"/>
      <c r="X454" s="463"/>
      <c r="Y454" s="463"/>
      <c r="Z454" s="463"/>
    </row>
    <row r="455" spans="1:26" ht="20.25" customHeight="1" x14ac:dyDescent="0.8">
      <c r="A455" s="463"/>
      <c r="B455" s="463"/>
      <c r="C455" s="463"/>
      <c r="D455" s="536"/>
      <c r="E455" s="537"/>
      <c r="F455" s="463"/>
      <c r="G455" s="537"/>
      <c r="H455" s="463"/>
      <c r="I455" s="463"/>
      <c r="J455" s="538"/>
      <c r="K455" s="463"/>
      <c r="L455" s="463"/>
      <c r="M455" s="463"/>
      <c r="N455" s="463"/>
      <c r="O455" s="463"/>
      <c r="P455" s="463"/>
      <c r="Q455" s="463"/>
      <c r="R455" s="463"/>
      <c r="S455" s="463"/>
      <c r="T455" s="463"/>
      <c r="U455" s="463"/>
      <c r="V455" s="463"/>
      <c r="W455" s="463"/>
      <c r="X455" s="463"/>
      <c r="Y455" s="463"/>
      <c r="Z455" s="463"/>
    </row>
    <row r="456" spans="1:26" ht="20.25" customHeight="1" x14ac:dyDescent="0.8">
      <c r="A456" s="463"/>
      <c r="B456" s="463"/>
      <c r="C456" s="463"/>
      <c r="D456" s="536"/>
      <c r="E456" s="537"/>
      <c r="F456" s="463"/>
      <c r="G456" s="537"/>
      <c r="H456" s="463"/>
      <c r="I456" s="463"/>
      <c r="J456" s="538"/>
      <c r="K456" s="463"/>
      <c r="L456" s="463"/>
      <c r="M456" s="463"/>
      <c r="N456" s="463"/>
      <c r="O456" s="463"/>
      <c r="P456" s="463"/>
      <c r="Q456" s="463"/>
      <c r="R456" s="463"/>
      <c r="S456" s="463"/>
      <c r="T456" s="463"/>
      <c r="U456" s="463"/>
      <c r="V456" s="463"/>
      <c r="W456" s="463"/>
      <c r="X456" s="463"/>
      <c r="Y456" s="463"/>
      <c r="Z456" s="463"/>
    </row>
    <row r="457" spans="1:26" ht="20.25" customHeight="1" x14ac:dyDescent="0.8">
      <c r="A457" s="463"/>
      <c r="B457" s="463"/>
      <c r="C457" s="463"/>
      <c r="D457" s="536"/>
      <c r="E457" s="537"/>
      <c r="F457" s="463"/>
      <c r="G457" s="537"/>
      <c r="H457" s="463"/>
      <c r="I457" s="463"/>
      <c r="J457" s="538"/>
      <c r="K457" s="463"/>
      <c r="L457" s="463"/>
      <c r="M457" s="463"/>
      <c r="N457" s="463"/>
      <c r="O457" s="463"/>
      <c r="P457" s="463"/>
      <c r="Q457" s="463"/>
      <c r="R457" s="463"/>
      <c r="S457" s="463"/>
      <c r="T457" s="463"/>
      <c r="U457" s="463"/>
      <c r="V457" s="463"/>
      <c r="W457" s="463"/>
      <c r="X457" s="463"/>
      <c r="Y457" s="463"/>
      <c r="Z457" s="463"/>
    </row>
    <row r="458" spans="1:26" ht="20.25" customHeight="1" x14ac:dyDescent="0.8">
      <c r="A458" s="463"/>
      <c r="B458" s="463"/>
      <c r="C458" s="463"/>
      <c r="D458" s="536"/>
      <c r="E458" s="537"/>
      <c r="F458" s="463"/>
      <c r="G458" s="537"/>
      <c r="H458" s="463"/>
      <c r="I458" s="463"/>
      <c r="J458" s="538"/>
      <c r="K458" s="463"/>
      <c r="L458" s="463"/>
      <c r="M458" s="463"/>
      <c r="N458" s="463"/>
      <c r="O458" s="463"/>
      <c r="P458" s="463"/>
      <c r="Q458" s="463"/>
      <c r="R458" s="463"/>
      <c r="S458" s="463"/>
      <c r="T458" s="463"/>
      <c r="U458" s="463"/>
      <c r="V458" s="463"/>
      <c r="W458" s="463"/>
      <c r="X458" s="463"/>
      <c r="Y458" s="463"/>
      <c r="Z458" s="463"/>
    </row>
    <row r="459" spans="1:26" ht="20.25" customHeight="1" x14ac:dyDescent="0.8">
      <c r="A459" s="463"/>
      <c r="B459" s="463"/>
      <c r="C459" s="463"/>
      <c r="D459" s="536"/>
      <c r="E459" s="537"/>
      <c r="F459" s="463"/>
      <c r="G459" s="537"/>
      <c r="H459" s="463"/>
      <c r="I459" s="463"/>
      <c r="J459" s="538"/>
      <c r="K459" s="463"/>
      <c r="L459" s="463"/>
      <c r="M459" s="463"/>
      <c r="N459" s="463"/>
      <c r="O459" s="463"/>
      <c r="P459" s="463"/>
      <c r="Q459" s="463"/>
      <c r="R459" s="463"/>
      <c r="S459" s="463"/>
      <c r="T459" s="463"/>
      <c r="U459" s="463"/>
      <c r="V459" s="463"/>
      <c r="W459" s="463"/>
      <c r="X459" s="463"/>
      <c r="Y459" s="463"/>
      <c r="Z459" s="463"/>
    </row>
    <row r="460" spans="1:26" ht="20.25" customHeight="1" x14ac:dyDescent="0.8">
      <c r="A460" s="463"/>
      <c r="B460" s="463"/>
      <c r="C460" s="463"/>
      <c r="D460" s="536"/>
      <c r="E460" s="537"/>
      <c r="F460" s="463"/>
      <c r="G460" s="537"/>
      <c r="H460" s="463"/>
      <c r="I460" s="463"/>
      <c r="J460" s="538"/>
      <c r="K460" s="463"/>
      <c r="L460" s="463"/>
      <c r="M460" s="463"/>
      <c r="N460" s="463"/>
      <c r="O460" s="463"/>
      <c r="P460" s="463"/>
      <c r="Q460" s="463"/>
      <c r="R460" s="463"/>
      <c r="S460" s="463"/>
      <c r="T460" s="463"/>
      <c r="U460" s="463"/>
      <c r="V460" s="463"/>
      <c r="W460" s="463"/>
      <c r="X460" s="463"/>
      <c r="Y460" s="463"/>
      <c r="Z460" s="463"/>
    </row>
    <row r="461" spans="1:26" ht="20.25" customHeight="1" x14ac:dyDescent="0.8">
      <c r="A461" s="463"/>
      <c r="B461" s="463"/>
      <c r="C461" s="463"/>
      <c r="D461" s="536"/>
      <c r="E461" s="537"/>
      <c r="F461" s="463"/>
      <c r="G461" s="537"/>
      <c r="H461" s="463"/>
      <c r="I461" s="463"/>
      <c r="J461" s="538"/>
      <c r="K461" s="463"/>
      <c r="L461" s="463"/>
      <c r="M461" s="463"/>
      <c r="N461" s="463"/>
      <c r="O461" s="463"/>
      <c r="P461" s="463"/>
      <c r="Q461" s="463"/>
      <c r="R461" s="463"/>
      <c r="S461" s="463"/>
      <c r="T461" s="463"/>
      <c r="U461" s="463"/>
      <c r="V461" s="463"/>
      <c r="W461" s="463"/>
      <c r="X461" s="463"/>
      <c r="Y461" s="463"/>
      <c r="Z461" s="463"/>
    </row>
    <row r="462" spans="1:26" ht="20.25" customHeight="1" x14ac:dyDescent="0.8">
      <c r="A462" s="463"/>
      <c r="B462" s="463"/>
      <c r="C462" s="463"/>
      <c r="D462" s="536"/>
      <c r="E462" s="537"/>
      <c r="F462" s="463"/>
      <c r="G462" s="537"/>
      <c r="H462" s="463"/>
      <c r="I462" s="463"/>
      <c r="J462" s="538"/>
      <c r="K462" s="463"/>
      <c r="L462" s="463"/>
      <c r="M462" s="463"/>
      <c r="N462" s="463"/>
      <c r="O462" s="463"/>
      <c r="P462" s="463"/>
      <c r="Q462" s="463"/>
      <c r="R462" s="463"/>
      <c r="S462" s="463"/>
      <c r="T462" s="463"/>
      <c r="U462" s="463"/>
      <c r="V462" s="463"/>
      <c r="W462" s="463"/>
      <c r="X462" s="463"/>
      <c r="Y462" s="463"/>
      <c r="Z462" s="463"/>
    </row>
    <row r="463" spans="1:26" ht="20.25" customHeight="1" x14ac:dyDescent="0.8">
      <c r="A463" s="463"/>
      <c r="B463" s="463"/>
      <c r="C463" s="463"/>
      <c r="D463" s="536"/>
      <c r="E463" s="537"/>
      <c r="F463" s="463"/>
      <c r="G463" s="537"/>
      <c r="H463" s="463"/>
      <c r="I463" s="463"/>
      <c r="J463" s="538"/>
      <c r="K463" s="463"/>
      <c r="L463" s="463"/>
      <c r="M463" s="463"/>
      <c r="N463" s="463"/>
      <c r="O463" s="463"/>
      <c r="P463" s="463"/>
      <c r="Q463" s="463"/>
      <c r="R463" s="463"/>
      <c r="S463" s="463"/>
      <c r="T463" s="463"/>
      <c r="U463" s="463"/>
      <c r="V463" s="463"/>
      <c r="W463" s="463"/>
      <c r="X463" s="463"/>
      <c r="Y463" s="463"/>
      <c r="Z463" s="463"/>
    </row>
    <row r="464" spans="1:26" ht="20.25" customHeight="1" x14ac:dyDescent="0.8">
      <c r="A464" s="463"/>
      <c r="B464" s="463"/>
      <c r="C464" s="463"/>
      <c r="D464" s="536"/>
      <c r="E464" s="537"/>
      <c r="F464" s="463"/>
      <c r="G464" s="537"/>
      <c r="H464" s="463"/>
      <c r="I464" s="463"/>
      <c r="J464" s="538"/>
      <c r="K464" s="463"/>
      <c r="L464" s="463"/>
      <c r="M464" s="463"/>
      <c r="N464" s="463"/>
      <c r="O464" s="463"/>
      <c r="P464" s="463"/>
      <c r="Q464" s="463"/>
      <c r="R464" s="463"/>
      <c r="S464" s="463"/>
      <c r="T464" s="463"/>
      <c r="U464" s="463"/>
      <c r="V464" s="463"/>
      <c r="W464" s="463"/>
      <c r="X464" s="463"/>
      <c r="Y464" s="463"/>
      <c r="Z464" s="463"/>
    </row>
    <row r="465" spans="1:26" ht="20.25" customHeight="1" x14ac:dyDescent="0.8">
      <c r="A465" s="463"/>
      <c r="B465" s="463"/>
      <c r="C465" s="463"/>
      <c r="D465" s="536"/>
      <c r="E465" s="537"/>
      <c r="F465" s="463"/>
      <c r="G465" s="537"/>
      <c r="H465" s="463"/>
      <c r="I465" s="463"/>
      <c r="J465" s="538"/>
      <c r="K465" s="463"/>
      <c r="L465" s="463"/>
      <c r="M465" s="463"/>
      <c r="N465" s="463"/>
      <c r="O465" s="463"/>
      <c r="P465" s="463"/>
      <c r="Q465" s="463"/>
      <c r="R465" s="463"/>
      <c r="S465" s="463"/>
      <c r="T465" s="463"/>
      <c r="U465" s="463"/>
      <c r="V465" s="463"/>
      <c r="W465" s="463"/>
      <c r="X465" s="463"/>
      <c r="Y465" s="463"/>
      <c r="Z465" s="463"/>
    </row>
    <row r="466" spans="1:26" ht="20.25" customHeight="1" x14ac:dyDescent="0.8">
      <c r="A466" s="463"/>
      <c r="B466" s="463"/>
      <c r="C466" s="463"/>
      <c r="D466" s="536"/>
      <c r="E466" s="537"/>
      <c r="F466" s="463"/>
      <c r="G466" s="537"/>
      <c r="H466" s="463"/>
      <c r="I466" s="463"/>
      <c r="J466" s="538"/>
      <c r="K466" s="463"/>
      <c r="L466" s="463"/>
      <c r="M466" s="463"/>
      <c r="N466" s="463"/>
      <c r="O466" s="463"/>
      <c r="P466" s="463"/>
      <c r="Q466" s="463"/>
      <c r="R466" s="463"/>
      <c r="S466" s="463"/>
      <c r="T466" s="463"/>
      <c r="U466" s="463"/>
      <c r="V466" s="463"/>
      <c r="W466" s="463"/>
      <c r="X466" s="463"/>
      <c r="Y466" s="463"/>
      <c r="Z466" s="463"/>
    </row>
    <row r="467" spans="1:26" ht="20.25" customHeight="1" x14ac:dyDescent="0.8">
      <c r="A467" s="463"/>
      <c r="B467" s="463"/>
      <c r="C467" s="463"/>
      <c r="D467" s="536"/>
      <c r="E467" s="537"/>
      <c r="F467" s="463"/>
      <c r="G467" s="537"/>
      <c r="H467" s="463"/>
      <c r="I467" s="463"/>
      <c r="J467" s="538"/>
      <c r="K467" s="463"/>
      <c r="L467" s="463"/>
      <c r="M467" s="463"/>
      <c r="N467" s="463"/>
      <c r="O467" s="463"/>
      <c r="P467" s="463"/>
      <c r="Q467" s="463"/>
      <c r="R467" s="463"/>
      <c r="S467" s="463"/>
      <c r="T467" s="463"/>
      <c r="U467" s="463"/>
      <c r="V467" s="463"/>
      <c r="W467" s="463"/>
      <c r="X467" s="463"/>
      <c r="Y467" s="463"/>
      <c r="Z467" s="463"/>
    </row>
    <row r="468" spans="1:26" ht="20.25" customHeight="1" x14ac:dyDescent="0.8">
      <c r="A468" s="463"/>
      <c r="B468" s="463"/>
      <c r="C468" s="463"/>
      <c r="D468" s="536"/>
      <c r="E468" s="537"/>
      <c r="F468" s="463"/>
      <c r="G468" s="537"/>
      <c r="H468" s="463"/>
      <c r="I468" s="463"/>
      <c r="J468" s="538"/>
      <c r="K468" s="463"/>
      <c r="L468" s="463"/>
      <c r="M468" s="463"/>
      <c r="N468" s="463"/>
      <c r="O468" s="463"/>
      <c r="P468" s="463"/>
      <c r="Q468" s="463"/>
      <c r="R468" s="463"/>
      <c r="S468" s="463"/>
      <c r="T468" s="463"/>
      <c r="U468" s="463"/>
      <c r="V468" s="463"/>
      <c r="W468" s="463"/>
      <c r="X468" s="463"/>
      <c r="Y468" s="463"/>
      <c r="Z468" s="463"/>
    </row>
    <row r="469" spans="1:26" ht="20.25" customHeight="1" x14ac:dyDescent="0.8">
      <c r="A469" s="463"/>
      <c r="B469" s="463"/>
      <c r="C469" s="463"/>
      <c r="D469" s="536"/>
      <c r="E469" s="537"/>
      <c r="F469" s="463"/>
      <c r="G469" s="537"/>
      <c r="H469" s="463"/>
      <c r="I469" s="463"/>
      <c r="J469" s="538"/>
      <c r="K469" s="463"/>
      <c r="L469" s="463"/>
      <c r="M469" s="463"/>
      <c r="N469" s="463"/>
      <c r="O469" s="463"/>
      <c r="P469" s="463"/>
      <c r="Q469" s="463"/>
      <c r="R469" s="463"/>
      <c r="S469" s="463"/>
      <c r="T469" s="463"/>
      <c r="U469" s="463"/>
      <c r="V469" s="463"/>
      <c r="W469" s="463"/>
      <c r="X469" s="463"/>
      <c r="Y469" s="463"/>
      <c r="Z469" s="463"/>
    </row>
    <row r="470" spans="1:26" ht="20.25" customHeight="1" x14ac:dyDescent="0.8">
      <c r="A470" s="463"/>
      <c r="B470" s="463"/>
      <c r="C470" s="463"/>
      <c r="D470" s="536"/>
      <c r="E470" s="537"/>
      <c r="F470" s="463"/>
      <c r="G470" s="537"/>
      <c r="H470" s="463"/>
      <c r="I470" s="463"/>
      <c r="J470" s="538"/>
      <c r="K470" s="463"/>
      <c r="L470" s="463"/>
      <c r="M470" s="463"/>
      <c r="N470" s="463"/>
      <c r="O470" s="463"/>
      <c r="P470" s="463"/>
      <c r="Q470" s="463"/>
      <c r="R470" s="463"/>
      <c r="S470" s="463"/>
      <c r="T470" s="463"/>
      <c r="U470" s="463"/>
      <c r="V470" s="463"/>
      <c r="W470" s="463"/>
      <c r="X470" s="463"/>
      <c r="Y470" s="463"/>
      <c r="Z470" s="463"/>
    </row>
    <row r="471" spans="1:26" ht="20.25" customHeight="1" x14ac:dyDescent="0.8">
      <c r="A471" s="463"/>
      <c r="B471" s="463"/>
      <c r="C471" s="463"/>
      <c r="D471" s="536"/>
      <c r="E471" s="537"/>
      <c r="F471" s="463"/>
      <c r="G471" s="537"/>
      <c r="H471" s="463"/>
      <c r="I471" s="463"/>
      <c r="J471" s="538"/>
      <c r="K471" s="463"/>
      <c r="L471" s="463"/>
      <c r="M471" s="463"/>
      <c r="N471" s="463"/>
      <c r="O471" s="463"/>
      <c r="P471" s="463"/>
      <c r="Q471" s="463"/>
      <c r="R471" s="463"/>
      <c r="S471" s="463"/>
      <c r="T471" s="463"/>
      <c r="U471" s="463"/>
      <c r="V471" s="463"/>
      <c r="W471" s="463"/>
      <c r="X471" s="463"/>
      <c r="Y471" s="463"/>
      <c r="Z471" s="463"/>
    </row>
    <row r="472" spans="1:26" ht="20.25" customHeight="1" x14ac:dyDescent="0.8">
      <c r="A472" s="463"/>
      <c r="B472" s="463"/>
      <c r="C472" s="463"/>
      <c r="D472" s="536"/>
      <c r="E472" s="537"/>
      <c r="F472" s="463"/>
      <c r="G472" s="537"/>
      <c r="H472" s="463"/>
      <c r="I472" s="463"/>
      <c r="J472" s="538"/>
      <c r="K472" s="463"/>
      <c r="L472" s="463"/>
      <c r="M472" s="463"/>
      <c r="N472" s="463"/>
      <c r="O472" s="463"/>
      <c r="P472" s="463"/>
      <c r="Q472" s="463"/>
      <c r="R472" s="463"/>
      <c r="S472" s="463"/>
      <c r="T472" s="463"/>
      <c r="U472" s="463"/>
      <c r="V472" s="463"/>
      <c r="W472" s="463"/>
      <c r="X472" s="463"/>
      <c r="Y472" s="463"/>
      <c r="Z472" s="463"/>
    </row>
    <row r="473" spans="1:26" ht="20.25" customHeight="1" x14ac:dyDescent="0.8">
      <c r="A473" s="463"/>
      <c r="B473" s="463"/>
      <c r="C473" s="463"/>
      <c r="D473" s="536"/>
      <c r="E473" s="537"/>
      <c r="F473" s="463"/>
      <c r="G473" s="537"/>
      <c r="H473" s="463"/>
      <c r="I473" s="463"/>
      <c r="J473" s="538"/>
      <c r="K473" s="463"/>
      <c r="L473" s="463"/>
      <c r="M473" s="463"/>
      <c r="N473" s="463"/>
      <c r="O473" s="463"/>
      <c r="P473" s="463"/>
      <c r="Q473" s="463"/>
      <c r="R473" s="463"/>
      <c r="S473" s="463"/>
      <c r="T473" s="463"/>
      <c r="U473" s="463"/>
      <c r="V473" s="463"/>
      <c r="W473" s="463"/>
      <c r="X473" s="463"/>
      <c r="Y473" s="463"/>
      <c r="Z473" s="463"/>
    </row>
    <row r="474" spans="1:26" ht="20.25" customHeight="1" x14ac:dyDescent="0.8">
      <c r="A474" s="463"/>
      <c r="B474" s="463"/>
      <c r="C474" s="463"/>
      <c r="D474" s="536"/>
      <c r="E474" s="537"/>
      <c r="F474" s="463"/>
      <c r="G474" s="537"/>
      <c r="H474" s="463"/>
      <c r="I474" s="463"/>
      <c r="J474" s="538"/>
      <c r="K474" s="463"/>
      <c r="L474" s="463"/>
      <c r="M474" s="463"/>
      <c r="N474" s="463"/>
      <c r="O474" s="463"/>
      <c r="P474" s="463"/>
      <c r="Q474" s="463"/>
      <c r="R474" s="463"/>
      <c r="S474" s="463"/>
      <c r="T474" s="463"/>
      <c r="U474" s="463"/>
      <c r="V474" s="463"/>
      <c r="W474" s="463"/>
      <c r="X474" s="463"/>
      <c r="Y474" s="463"/>
      <c r="Z474" s="463"/>
    </row>
    <row r="475" spans="1:26" ht="20.25" customHeight="1" x14ac:dyDescent="0.8">
      <c r="A475" s="463"/>
      <c r="B475" s="463"/>
      <c r="C475" s="463"/>
      <c r="D475" s="536"/>
      <c r="E475" s="537"/>
      <c r="F475" s="463"/>
      <c r="G475" s="537"/>
      <c r="H475" s="463"/>
      <c r="I475" s="463"/>
      <c r="J475" s="538"/>
      <c r="K475" s="463"/>
      <c r="L475" s="463"/>
      <c r="M475" s="463"/>
      <c r="N475" s="463"/>
      <c r="O475" s="463"/>
      <c r="P475" s="463"/>
      <c r="Q475" s="463"/>
      <c r="R475" s="463"/>
      <c r="S475" s="463"/>
      <c r="T475" s="463"/>
      <c r="U475" s="463"/>
      <c r="V475" s="463"/>
      <c r="W475" s="463"/>
      <c r="X475" s="463"/>
      <c r="Y475" s="463"/>
      <c r="Z475" s="463"/>
    </row>
    <row r="476" spans="1:26" ht="20.25" customHeight="1" x14ac:dyDescent="0.8">
      <c r="A476" s="463"/>
      <c r="B476" s="463"/>
      <c r="C476" s="463"/>
      <c r="D476" s="536"/>
      <c r="E476" s="537"/>
      <c r="F476" s="463"/>
      <c r="G476" s="537"/>
      <c r="H476" s="463"/>
      <c r="I476" s="463"/>
      <c r="J476" s="538"/>
      <c r="K476" s="463"/>
      <c r="L476" s="463"/>
      <c r="M476" s="463"/>
      <c r="N476" s="463"/>
      <c r="O476" s="463"/>
      <c r="P476" s="463"/>
      <c r="Q476" s="463"/>
      <c r="R476" s="463"/>
      <c r="S476" s="463"/>
      <c r="T476" s="463"/>
      <c r="U476" s="463"/>
      <c r="V476" s="463"/>
      <c r="W476" s="463"/>
      <c r="X476" s="463"/>
      <c r="Y476" s="463"/>
      <c r="Z476" s="463"/>
    </row>
    <row r="477" spans="1:26" ht="20.25" customHeight="1" x14ac:dyDescent="0.8">
      <c r="A477" s="463"/>
      <c r="B477" s="463"/>
      <c r="C477" s="463"/>
      <c r="D477" s="536"/>
      <c r="E477" s="537"/>
      <c r="F477" s="463"/>
      <c r="G477" s="537"/>
      <c r="H477" s="463"/>
      <c r="I477" s="463"/>
      <c r="J477" s="538"/>
      <c r="K477" s="463"/>
      <c r="L477" s="463"/>
      <c r="M477" s="463"/>
      <c r="N477" s="463"/>
      <c r="O477" s="463"/>
      <c r="P477" s="463"/>
      <c r="Q477" s="463"/>
      <c r="R477" s="463"/>
      <c r="S477" s="463"/>
      <c r="T477" s="463"/>
      <c r="U477" s="463"/>
      <c r="V477" s="463"/>
      <c r="W477" s="463"/>
      <c r="X477" s="463"/>
      <c r="Y477" s="463"/>
      <c r="Z477" s="463"/>
    </row>
    <row r="478" spans="1:26" ht="20.25" customHeight="1" x14ac:dyDescent="0.8">
      <c r="A478" s="463"/>
      <c r="B478" s="463"/>
      <c r="C478" s="463"/>
      <c r="D478" s="536"/>
      <c r="E478" s="537"/>
      <c r="F478" s="463"/>
      <c r="G478" s="537"/>
      <c r="H478" s="463"/>
      <c r="I478" s="463"/>
      <c r="J478" s="538"/>
      <c r="K478" s="463"/>
      <c r="L478" s="463"/>
      <c r="M478" s="463"/>
      <c r="N478" s="463"/>
      <c r="O478" s="463"/>
      <c r="P478" s="463"/>
      <c r="Q478" s="463"/>
      <c r="R478" s="463"/>
      <c r="S478" s="463"/>
      <c r="T478" s="463"/>
      <c r="U478" s="463"/>
      <c r="V478" s="463"/>
      <c r="W478" s="463"/>
      <c r="X478" s="463"/>
      <c r="Y478" s="463"/>
      <c r="Z478" s="463"/>
    </row>
    <row r="479" spans="1:26" ht="20.25" customHeight="1" x14ac:dyDescent="0.8">
      <c r="A479" s="463"/>
      <c r="B479" s="463"/>
      <c r="C479" s="463"/>
      <c r="D479" s="536"/>
      <c r="E479" s="537"/>
      <c r="F479" s="463"/>
      <c r="G479" s="537"/>
      <c r="H479" s="463"/>
      <c r="I479" s="463"/>
      <c r="J479" s="538"/>
      <c r="K479" s="463"/>
      <c r="L479" s="463"/>
      <c r="M479" s="463"/>
      <c r="N479" s="463"/>
      <c r="O479" s="463"/>
      <c r="P479" s="463"/>
      <c r="Q479" s="463"/>
      <c r="R479" s="463"/>
      <c r="S479" s="463"/>
      <c r="T479" s="463"/>
      <c r="U479" s="463"/>
      <c r="V479" s="463"/>
      <c r="W479" s="463"/>
      <c r="X479" s="463"/>
      <c r="Y479" s="463"/>
      <c r="Z479" s="463"/>
    </row>
    <row r="480" spans="1:26" ht="20.25" customHeight="1" x14ac:dyDescent="0.8">
      <c r="A480" s="463"/>
      <c r="B480" s="463"/>
      <c r="C480" s="463"/>
      <c r="D480" s="536"/>
      <c r="E480" s="537"/>
      <c r="F480" s="463"/>
      <c r="G480" s="537"/>
      <c r="H480" s="463"/>
      <c r="I480" s="463"/>
      <c r="J480" s="538"/>
      <c r="K480" s="463"/>
      <c r="L480" s="463"/>
      <c r="M480" s="463"/>
      <c r="N480" s="463"/>
      <c r="O480" s="463"/>
      <c r="P480" s="463"/>
      <c r="Q480" s="463"/>
      <c r="R480" s="463"/>
      <c r="S480" s="463"/>
      <c r="T480" s="463"/>
      <c r="U480" s="463"/>
      <c r="V480" s="463"/>
      <c r="W480" s="463"/>
      <c r="X480" s="463"/>
      <c r="Y480" s="463"/>
      <c r="Z480" s="463"/>
    </row>
    <row r="481" spans="1:26" ht="20.25" customHeight="1" x14ac:dyDescent="0.8">
      <c r="A481" s="463"/>
      <c r="B481" s="463"/>
      <c r="C481" s="463"/>
      <c r="D481" s="536"/>
      <c r="E481" s="537"/>
      <c r="F481" s="463"/>
      <c r="G481" s="537"/>
      <c r="H481" s="463"/>
      <c r="I481" s="463"/>
      <c r="J481" s="538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  <c r="Z481" s="463"/>
    </row>
    <row r="482" spans="1:26" ht="20.25" customHeight="1" x14ac:dyDescent="0.8">
      <c r="A482" s="463"/>
      <c r="B482" s="463"/>
      <c r="C482" s="463"/>
      <c r="D482" s="536"/>
      <c r="E482" s="537"/>
      <c r="F482" s="463"/>
      <c r="G482" s="537"/>
      <c r="H482" s="463"/>
      <c r="I482" s="463"/>
      <c r="J482" s="538"/>
      <c r="K482" s="463"/>
      <c r="L482" s="463"/>
      <c r="M482" s="463"/>
      <c r="N482" s="463"/>
      <c r="O482" s="463"/>
      <c r="P482" s="463"/>
      <c r="Q482" s="463"/>
      <c r="R482" s="463"/>
      <c r="S482" s="463"/>
      <c r="T482" s="463"/>
      <c r="U482" s="463"/>
      <c r="V482" s="463"/>
      <c r="W482" s="463"/>
      <c r="X482" s="463"/>
      <c r="Y482" s="463"/>
      <c r="Z482" s="463"/>
    </row>
    <row r="483" spans="1:26" ht="20.25" customHeight="1" x14ac:dyDescent="0.8">
      <c r="A483" s="463"/>
      <c r="B483" s="463"/>
      <c r="C483" s="463"/>
      <c r="D483" s="536"/>
      <c r="E483" s="537"/>
      <c r="F483" s="463"/>
      <c r="G483" s="537"/>
      <c r="H483" s="463"/>
      <c r="I483" s="463"/>
      <c r="J483" s="538"/>
      <c r="K483" s="463"/>
      <c r="L483" s="463"/>
      <c r="M483" s="463"/>
      <c r="N483" s="463"/>
      <c r="O483" s="463"/>
      <c r="P483" s="463"/>
      <c r="Q483" s="463"/>
      <c r="R483" s="463"/>
      <c r="S483" s="463"/>
      <c r="T483" s="463"/>
      <c r="U483" s="463"/>
      <c r="V483" s="463"/>
      <c r="W483" s="463"/>
      <c r="X483" s="463"/>
      <c r="Y483" s="463"/>
      <c r="Z483" s="463"/>
    </row>
    <row r="484" spans="1:26" ht="20.25" customHeight="1" x14ac:dyDescent="0.8">
      <c r="A484" s="463"/>
      <c r="B484" s="463"/>
      <c r="C484" s="463"/>
      <c r="D484" s="536"/>
      <c r="E484" s="537"/>
      <c r="F484" s="463"/>
      <c r="G484" s="537"/>
      <c r="H484" s="463"/>
      <c r="I484" s="463"/>
      <c r="J484" s="538"/>
      <c r="K484" s="463"/>
      <c r="L484" s="463"/>
      <c r="M484" s="463"/>
      <c r="N484" s="463"/>
      <c r="O484" s="463"/>
      <c r="P484" s="463"/>
      <c r="Q484" s="463"/>
      <c r="R484" s="463"/>
      <c r="S484" s="463"/>
      <c r="T484" s="463"/>
      <c r="U484" s="463"/>
      <c r="V484" s="463"/>
      <c r="W484" s="463"/>
      <c r="X484" s="463"/>
      <c r="Y484" s="463"/>
      <c r="Z484" s="463"/>
    </row>
    <row r="485" spans="1:26" ht="20.25" customHeight="1" x14ac:dyDescent="0.8">
      <c r="A485" s="463"/>
      <c r="B485" s="463"/>
      <c r="C485" s="463"/>
      <c r="D485" s="536"/>
      <c r="E485" s="537"/>
      <c r="F485" s="463"/>
      <c r="G485" s="537"/>
      <c r="H485" s="463"/>
      <c r="I485" s="463"/>
      <c r="J485" s="538"/>
      <c r="K485" s="463"/>
      <c r="L485" s="463"/>
      <c r="M485" s="463"/>
      <c r="N485" s="463"/>
      <c r="O485" s="463"/>
      <c r="P485" s="463"/>
      <c r="Q485" s="463"/>
      <c r="R485" s="463"/>
      <c r="S485" s="463"/>
      <c r="T485" s="463"/>
      <c r="U485" s="463"/>
      <c r="V485" s="463"/>
      <c r="W485" s="463"/>
      <c r="X485" s="463"/>
      <c r="Y485" s="463"/>
      <c r="Z485" s="463"/>
    </row>
    <row r="486" spans="1:26" ht="20.25" customHeight="1" x14ac:dyDescent="0.8">
      <c r="A486" s="463"/>
      <c r="B486" s="463"/>
      <c r="C486" s="463"/>
      <c r="D486" s="536"/>
      <c r="E486" s="537"/>
      <c r="F486" s="463"/>
      <c r="G486" s="537"/>
      <c r="H486" s="463"/>
      <c r="I486" s="463"/>
      <c r="J486" s="538"/>
      <c r="K486" s="463"/>
      <c r="L486" s="463"/>
      <c r="M486" s="463"/>
      <c r="N486" s="463"/>
      <c r="O486" s="463"/>
      <c r="P486" s="463"/>
      <c r="Q486" s="463"/>
      <c r="R486" s="463"/>
      <c r="S486" s="463"/>
      <c r="T486" s="463"/>
      <c r="U486" s="463"/>
      <c r="V486" s="463"/>
      <c r="W486" s="463"/>
      <c r="X486" s="463"/>
      <c r="Y486" s="463"/>
      <c r="Z486" s="463"/>
    </row>
    <row r="487" spans="1:26" ht="20.25" customHeight="1" x14ac:dyDescent="0.8">
      <c r="A487" s="463"/>
      <c r="B487" s="463"/>
      <c r="C487" s="463"/>
      <c r="D487" s="536"/>
      <c r="E487" s="537"/>
      <c r="F487" s="463"/>
      <c r="G487" s="537"/>
      <c r="H487" s="463"/>
      <c r="I487" s="463"/>
      <c r="J487" s="538"/>
      <c r="K487" s="463"/>
      <c r="L487" s="463"/>
      <c r="M487" s="463"/>
      <c r="N487" s="463"/>
      <c r="O487" s="463"/>
      <c r="P487" s="463"/>
      <c r="Q487" s="463"/>
      <c r="R487" s="463"/>
      <c r="S487" s="463"/>
      <c r="T487" s="463"/>
      <c r="U487" s="463"/>
      <c r="V487" s="463"/>
      <c r="W487" s="463"/>
      <c r="X487" s="463"/>
      <c r="Y487" s="463"/>
      <c r="Z487" s="463"/>
    </row>
    <row r="488" spans="1:26" ht="20.25" customHeight="1" x14ac:dyDescent="0.8">
      <c r="A488" s="463"/>
      <c r="B488" s="463"/>
      <c r="C488" s="463"/>
      <c r="D488" s="536"/>
      <c r="E488" s="537"/>
      <c r="F488" s="463"/>
      <c r="G488" s="537"/>
      <c r="H488" s="463"/>
      <c r="I488" s="463"/>
      <c r="J488" s="538"/>
      <c r="K488" s="463"/>
      <c r="L488" s="463"/>
      <c r="M488" s="463"/>
      <c r="N488" s="463"/>
      <c r="O488" s="463"/>
      <c r="P488" s="463"/>
      <c r="Q488" s="463"/>
      <c r="R488" s="463"/>
      <c r="S488" s="463"/>
      <c r="T488" s="463"/>
      <c r="U488" s="463"/>
      <c r="V488" s="463"/>
      <c r="W488" s="463"/>
      <c r="X488" s="463"/>
      <c r="Y488" s="463"/>
      <c r="Z488" s="463"/>
    </row>
    <row r="489" spans="1:26" ht="20.25" customHeight="1" x14ac:dyDescent="0.8">
      <c r="A489" s="463"/>
      <c r="B489" s="463"/>
      <c r="C489" s="463"/>
      <c r="D489" s="536"/>
      <c r="E489" s="537"/>
      <c r="F489" s="463"/>
      <c r="G489" s="537"/>
      <c r="H489" s="463"/>
      <c r="I489" s="463"/>
      <c r="J489" s="538"/>
      <c r="K489" s="463"/>
      <c r="L489" s="463"/>
      <c r="M489" s="463"/>
      <c r="N489" s="463"/>
      <c r="O489" s="463"/>
      <c r="P489" s="463"/>
      <c r="Q489" s="463"/>
      <c r="R489" s="463"/>
      <c r="S489" s="463"/>
      <c r="T489" s="463"/>
      <c r="U489" s="463"/>
      <c r="V489" s="463"/>
      <c r="W489" s="463"/>
      <c r="X489" s="463"/>
      <c r="Y489" s="463"/>
      <c r="Z489" s="463"/>
    </row>
    <row r="490" spans="1:26" ht="20.25" customHeight="1" x14ac:dyDescent="0.8">
      <c r="A490" s="463"/>
      <c r="B490" s="463"/>
      <c r="C490" s="463"/>
      <c r="D490" s="536"/>
      <c r="E490" s="537"/>
      <c r="F490" s="463"/>
      <c r="G490" s="537"/>
      <c r="H490" s="463"/>
      <c r="I490" s="463"/>
      <c r="J490" s="538"/>
      <c r="K490" s="463"/>
      <c r="L490" s="463"/>
      <c r="M490" s="463"/>
      <c r="N490" s="463"/>
      <c r="O490" s="463"/>
      <c r="P490" s="463"/>
      <c r="Q490" s="463"/>
      <c r="R490" s="463"/>
      <c r="S490" s="463"/>
      <c r="T490" s="463"/>
      <c r="U490" s="463"/>
      <c r="V490" s="463"/>
      <c r="W490" s="463"/>
      <c r="X490" s="463"/>
      <c r="Y490" s="463"/>
      <c r="Z490" s="463"/>
    </row>
    <row r="491" spans="1:26" ht="20.25" customHeight="1" x14ac:dyDescent="0.8">
      <c r="A491" s="463"/>
      <c r="B491" s="463"/>
      <c r="C491" s="463"/>
      <c r="D491" s="536"/>
      <c r="E491" s="537"/>
      <c r="F491" s="463"/>
      <c r="G491" s="537"/>
      <c r="H491" s="463"/>
      <c r="I491" s="463"/>
      <c r="J491" s="538"/>
      <c r="K491" s="463"/>
      <c r="L491" s="463"/>
      <c r="M491" s="463"/>
      <c r="N491" s="463"/>
      <c r="O491" s="463"/>
      <c r="P491" s="463"/>
      <c r="Q491" s="463"/>
      <c r="R491" s="463"/>
      <c r="S491" s="463"/>
      <c r="T491" s="463"/>
      <c r="U491" s="463"/>
      <c r="V491" s="463"/>
      <c r="W491" s="463"/>
      <c r="X491" s="463"/>
      <c r="Y491" s="463"/>
      <c r="Z491" s="463"/>
    </row>
    <row r="492" spans="1:26" ht="20.25" customHeight="1" x14ac:dyDescent="0.8">
      <c r="A492" s="463"/>
      <c r="B492" s="463"/>
      <c r="C492" s="463"/>
      <c r="D492" s="536"/>
      <c r="E492" s="537"/>
      <c r="F492" s="463"/>
      <c r="G492" s="537"/>
      <c r="H492" s="463"/>
      <c r="I492" s="463"/>
      <c r="J492" s="538"/>
      <c r="K492" s="463"/>
      <c r="L492" s="463"/>
      <c r="M492" s="463"/>
      <c r="N492" s="463"/>
      <c r="O492" s="463"/>
      <c r="P492" s="463"/>
      <c r="Q492" s="463"/>
      <c r="R492" s="463"/>
      <c r="S492" s="463"/>
      <c r="T492" s="463"/>
      <c r="U492" s="463"/>
      <c r="V492" s="463"/>
      <c r="W492" s="463"/>
      <c r="X492" s="463"/>
      <c r="Y492" s="463"/>
      <c r="Z492" s="463"/>
    </row>
    <row r="493" spans="1:26" ht="20.25" customHeight="1" x14ac:dyDescent="0.8">
      <c r="A493" s="463"/>
      <c r="B493" s="463"/>
      <c r="C493" s="463"/>
      <c r="D493" s="536"/>
      <c r="E493" s="537"/>
      <c r="F493" s="463"/>
      <c r="G493" s="537"/>
      <c r="H493" s="463"/>
      <c r="I493" s="463"/>
      <c r="J493" s="538"/>
      <c r="K493" s="463"/>
      <c r="L493" s="463"/>
      <c r="M493" s="463"/>
      <c r="N493" s="463"/>
      <c r="O493" s="463"/>
      <c r="P493" s="463"/>
      <c r="Q493" s="463"/>
      <c r="R493" s="463"/>
      <c r="S493" s="463"/>
      <c r="T493" s="463"/>
      <c r="U493" s="463"/>
      <c r="V493" s="463"/>
      <c r="W493" s="463"/>
      <c r="X493" s="463"/>
      <c r="Y493" s="463"/>
      <c r="Z493" s="463"/>
    </row>
    <row r="494" spans="1:26" ht="20.25" customHeight="1" x14ac:dyDescent="0.8">
      <c r="A494" s="463"/>
      <c r="B494" s="463"/>
      <c r="C494" s="463"/>
      <c r="D494" s="536"/>
      <c r="E494" s="537"/>
      <c r="F494" s="463"/>
      <c r="G494" s="537"/>
      <c r="H494" s="463"/>
      <c r="I494" s="463"/>
      <c r="J494" s="538"/>
      <c r="K494" s="463"/>
      <c r="L494" s="463"/>
      <c r="M494" s="463"/>
      <c r="N494" s="463"/>
      <c r="O494" s="463"/>
      <c r="P494" s="463"/>
      <c r="Q494" s="463"/>
      <c r="R494" s="463"/>
      <c r="S494" s="463"/>
      <c r="T494" s="463"/>
      <c r="U494" s="463"/>
      <c r="V494" s="463"/>
      <c r="W494" s="463"/>
      <c r="X494" s="463"/>
      <c r="Y494" s="463"/>
      <c r="Z494" s="463"/>
    </row>
    <row r="495" spans="1:26" ht="20.25" customHeight="1" x14ac:dyDescent="0.8">
      <c r="A495" s="463"/>
      <c r="B495" s="463"/>
      <c r="C495" s="463"/>
      <c r="D495" s="536"/>
      <c r="E495" s="537"/>
      <c r="F495" s="463"/>
      <c r="G495" s="537"/>
      <c r="H495" s="463"/>
      <c r="I495" s="463"/>
      <c r="J495" s="538"/>
      <c r="K495" s="463"/>
      <c r="L495" s="463"/>
      <c r="M495" s="463"/>
      <c r="N495" s="463"/>
      <c r="O495" s="463"/>
      <c r="P495" s="463"/>
      <c r="Q495" s="463"/>
      <c r="R495" s="463"/>
      <c r="S495" s="463"/>
      <c r="T495" s="463"/>
      <c r="U495" s="463"/>
      <c r="V495" s="463"/>
      <c r="W495" s="463"/>
      <c r="X495" s="463"/>
      <c r="Y495" s="463"/>
      <c r="Z495" s="463"/>
    </row>
    <row r="496" spans="1:26" ht="20.25" customHeight="1" x14ac:dyDescent="0.8">
      <c r="A496" s="463"/>
      <c r="B496" s="463"/>
      <c r="C496" s="463"/>
      <c r="D496" s="536"/>
      <c r="E496" s="537"/>
      <c r="F496" s="463"/>
      <c r="G496" s="537"/>
      <c r="H496" s="463"/>
      <c r="I496" s="463"/>
      <c r="J496" s="538"/>
      <c r="K496" s="463"/>
      <c r="L496" s="463"/>
      <c r="M496" s="463"/>
      <c r="N496" s="463"/>
      <c r="O496" s="463"/>
      <c r="P496" s="463"/>
      <c r="Q496" s="463"/>
      <c r="R496" s="463"/>
      <c r="S496" s="463"/>
      <c r="T496" s="463"/>
      <c r="U496" s="463"/>
      <c r="V496" s="463"/>
      <c r="W496" s="463"/>
      <c r="X496" s="463"/>
      <c r="Y496" s="463"/>
      <c r="Z496" s="463"/>
    </row>
    <row r="497" spans="1:26" ht="20.25" customHeight="1" x14ac:dyDescent="0.8">
      <c r="A497" s="463"/>
      <c r="B497" s="463"/>
      <c r="C497" s="463"/>
      <c r="D497" s="536"/>
      <c r="E497" s="537"/>
      <c r="F497" s="463"/>
      <c r="G497" s="537"/>
      <c r="H497" s="463"/>
      <c r="I497" s="463"/>
      <c r="J497" s="538"/>
      <c r="K497" s="463"/>
      <c r="L497" s="463"/>
      <c r="M497" s="463"/>
      <c r="N497" s="463"/>
      <c r="O497" s="463"/>
      <c r="P497" s="463"/>
      <c r="Q497" s="463"/>
      <c r="R497" s="463"/>
      <c r="S497" s="463"/>
      <c r="T497" s="463"/>
      <c r="U497" s="463"/>
      <c r="V497" s="463"/>
      <c r="W497" s="463"/>
      <c r="X497" s="463"/>
      <c r="Y497" s="463"/>
      <c r="Z497" s="463"/>
    </row>
    <row r="498" spans="1:26" ht="20.25" customHeight="1" x14ac:dyDescent="0.8">
      <c r="A498" s="463"/>
      <c r="B498" s="463"/>
      <c r="C498" s="463"/>
      <c r="D498" s="536"/>
      <c r="E498" s="537"/>
      <c r="F498" s="463"/>
      <c r="G498" s="537"/>
      <c r="H498" s="463"/>
      <c r="I498" s="463"/>
      <c r="J498" s="538"/>
      <c r="K498" s="463"/>
      <c r="L498" s="463"/>
      <c r="M498" s="463"/>
      <c r="N498" s="463"/>
      <c r="O498" s="463"/>
      <c r="P498" s="463"/>
      <c r="Q498" s="463"/>
      <c r="R498" s="463"/>
      <c r="S498" s="463"/>
      <c r="T498" s="463"/>
      <c r="U498" s="463"/>
      <c r="V498" s="463"/>
      <c r="W498" s="463"/>
      <c r="X498" s="463"/>
      <c r="Y498" s="463"/>
      <c r="Z498" s="463"/>
    </row>
    <row r="499" spans="1:26" ht="20.25" customHeight="1" x14ac:dyDescent="0.8">
      <c r="A499" s="463"/>
      <c r="B499" s="463"/>
      <c r="C499" s="463"/>
      <c r="D499" s="536"/>
      <c r="E499" s="537"/>
      <c r="F499" s="463"/>
      <c r="G499" s="537"/>
      <c r="H499" s="463"/>
      <c r="I499" s="463"/>
      <c r="J499" s="538"/>
      <c r="K499" s="463"/>
      <c r="L499" s="463"/>
      <c r="M499" s="463"/>
      <c r="N499" s="463"/>
      <c r="O499" s="463"/>
      <c r="P499" s="463"/>
      <c r="Q499" s="463"/>
      <c r="R499" s="463"/>
      <c r="S499" s="463"/>
      <c r="T499" s="463"/>
      <c r="U499" s="463"/>
      <c r="V499" s="463"/>
      <c r="W499" s="463"/>
      <c r="X499" s="463"/>
      <c r="Y499" s="463"/>
      <c r="Z499" s="463"/>
    </row>
    <row r="500" spans="1:26" ht="20.25" customHeight="1" x14ac:dyDescent="0.8">
      <c r="A500" s="463"/>
      <c r="B500" s="463"/>
      <c r="C500" s="463"/>
      <c r="D500" s="536"/>
      <c r="E500" s="537"/>
      <c r="F500" s="463"/>
      <c r="G500" s="537"/>
      <c r="H500" s="463"/>
      <c r="I500" s="463"/>
      <c r="J500" s="538"/>
      <c r="K500" s="463"/>
      <c r="L500" s="463"/>
      <c r="M500" s="463"/>
      <c r="N500" s="463"/>
      <c r="O500" s="463"/>
      <c r="P500" s="463"/>
      <c r="Q500" s="463"/>
      <c r="R500" s="463"/>
      <c r="S500" s="463"/>
      <c r="T500" s="463"/>
      <c r="U500" s="463"/>
      <c r="V500" s="463"/>
      <c r="W500" s="463"/>
      <c r="X500" s="463"/>
      <c r="Y500" s="463"/>
      <c r="Z500" s="463"/>
    </row>
    <row r="501" spans="1:26" ht="20.25" customHeight="1" x14ac:dyDescent="0.8">
      <c r="A501" s="463"/>
      <c r="B501" s="463"/>
      <c r="C501" s="463"/>
      <c r="D501" s="536"/>
      <c r="E501" s="537"/>
      <c r="F501" s="463"/>
      <c r="G501" s="537"/>
      <c r="H501" s="463"/>
      <c r="I501" s="463"/>
      <c r="J501" s="538"/>
      <c r="K501" s="463"/>
      <c r="L501" s="463"/>
      <c r="M501" s="463"/>
      <c r="N501" s="463"/>
      <c r="O501" s="463"/>
      <c r="P501" s="463"/>
      <c r="Q501" s="463"/>
      <c r="R501" s="463"/>
      <c r="S501" s="463"/>
      <c r="T501" s="463"/>
      <c r="U501" s="463"/>
      <c r="V501" s="463"/>
      <c r="W501" s="463"/>
      <c r="X501" s="463"/>
      <c r="Y501" s="463"/>
      <c r="Z501" s="463"/>
    </row>
    <row r="502" spans="1:26" ht="20.25" customHeight="1" x14ac:dyDescent="0.8">
      <c r="A502" s="463"/>
      <c r="B502" s="463"/>
      <c r="C502" s="463"/>
      <c r="D502" s="536"/>
      <c r="E502" s="537"/>
      <c r="F502" s="463"/>
      <c r="G502" s="537"/>
      <c r="H502" s="463"/>
      <c r="I502" s="463"/>
      <c r="J502" s="538"/>
      <c r="K502" s="463"/>
      <c r="L502" s="463"/>
      <c r="M502" s="463"/>
      <c r="N502" s="463"/>
      <c r="O502" s="463"/>
      <c r="P502" s="463"/>
      <c r="Q502" s="463"/>
      <c r="R502" s="463"/>
      <c r="S502" s="463"/>
      <c r="T502" s="463"/>
      <c r="U502" s="463"/>
      <c r="V502" s="463"/>
      <c r="W502" s="463"/>
      <c r="X502" s="463"/>
      <c r="Y502" s="463"/>
      <c r="Z502" s="463"/>
    </row>
    <row r="503" spans="1:26" ht="20.25" customHeight="1" x14ac:dyDescent="0.8">
      <c r="A503" s="463"/>
      <c r="B503" s="463"/>
      <c r="C503" s="463"/>
      <c r="D503" s="536"/>
      <c r="E503" s="537"/>
      <c r="F503" s="463"/>
      <c r="G503" s="537"/>
      <c r="H503" s="463"/>
      <c r="I503" s="463"/>
      <c r="J503" s="538"/>
      <c r="K503" s="463"/>
      <c r="L503" s="463"/>
      <c r="M503" s="463"/>
      <c r="N503" s="463"/>
      <c r="O503" s="463"/>
      <c r="P503" s="463"/>
      <c r="Q503" s="463"/>
      <c r="R503" s="463"/>
      <c r="S503" s="463"/>
      <c r="T503" s="463"/>
      <c r="U503" s="463"/>
      <c r="V503" s="463"/>
      <c r="W503" s="463"/>
      <c r="X503" s="463"/>
      <c r="Y503" s="463"/>
      <c r="Z503" s="463"/>
    </row>
    <row r="504" spans="1:26" ht="20.25" customHeight="1" x14ac:dyDescent="0.8">
      <c r="A504" s="463"/>
      <c r="B504" s="463"/>
      <c r="C504" s="463"/>
      <c r="D504" s="536"/>
      <c r="E504" s="537"/>
      <c r="F504" s="463"/>
      <c r="G504" s="537"/>
      <c r="H504" s="463"/>
      <c r="I504" s="463"/>
      <c r="J504" s="538"/>
      <c r="K504" s="463"/>
      <c r="L504" s="463"/>
      <c r="M504" s="463"/>
      <c r="N504" s="463"/>
      <c r="O504" s="463"/>
      <c r="P504" s="463"/>
      <c r="Q504" s="463"/>
      <c r="R504" s="463"/>
      <c r="S504" s="463"/>
      <c r="T504" s="463"/>
      <c r="U504" s="463"/>
      <c r="V504" s="463"/>
      <c r="W504" s="463"/>
      <c r="X504" s="463"/>
      <c r="Y504" s="463"/>
      <c r="Z504" s="463"/>
    </row>
    <row r="505" spans="1:26" ht="20.25" customHeight="1" x14ac:dyDescent="0.8">
      <c r="A505" s="463"/>
      <c r="B505" s="463"/>
      <c r="C505" s="463"/>
      <c r="D505" s="536"/>
      <c r="E505" s="537"/>
      <c r="F505" s="463"/>
      <c r="G505" s="537"/>
      <c r="H505" s="463"/>
      <c r="I505" s="463"/>
      <c r="J505" s="538"/>
      <c r="K505" s="463"/>
      <c r="L505" s="463"/>
      <c r="M505" s="463"/>
      <c r="N505" s="463"/>
      <c r="O505" s="463"/>
      <c r="P505" s="463"/>
      <c r="Q505" s="463"/>
      <c r="R505" s="463"/>
      <c r="S505" s="463"/>
      <c r="T505" s="463"/>
      <c r="U505" s="463"/>
      <c r="V505" s="463"/>
      <c r="W505" s="463"/>
      <c r="X505" s="463"/>
      <c r="Y505" s="463"/>
      <c r="Z505" s="463"/>
    </row>
    <row r="506" spans="1:26" ht="20.25" customHeight="1" x14ac:dyDescent="0.8">
      <c r="A506" s="463"/>
      <c r="B506" s="463"/>
      <c r="C506" s="463"/>
      <c r="D506" s="536"/>
      <c r="E506" s="537"/>
      <c r="F506" s="463"/>
      <c r="G506" s="537"/>
      <c r="H506" s="463"/>
      <c r="I506" s="463"/>
      <c r="J506" s="538"/>
      <c r="K506" s="463"/>
      <c r="L506" s="463"/>
      <c r="M506" s="463"/>
      <c r="N506" s="463"/>
      <c r="O506" s="463"/>
      <c r="P506" s="463"/>
      <c r="Q506" s="463"/>
      <c r="R506" s="463"/>
      <c r="S506" s="463"/>
      <c r="T506" s="463"/>
      <c r="U506" s="463"/>
      <c r="V506" s="463"/>
      <c r="W506" s="463"/>
      <c r="X506" s="463"/>
      <c r="Y506" s="463"/>
      <c r="Z506" s="463"/>
    </row>
    <row r="507" spans="1:26" ht="20.25" customHeight="1" x14ac:dyDescent="0.8">
      <c r="A507" s="463"/>
      <c r="B507" s="463"/>
      <c r="C507" s="463"/>
      <c r="D507" s="536"/>
      <c r="E507" s="537"/>
      <c r="F507" s="463"/>
      <c r="G507" s="537"/>
      <c r="H507" s="463"/>
      <c r="I507" s="463"/>
      <c r="J507" s="538"/>
      <c r="K507" s="463"/>
      <c r="L507" s="463"/>
      <c r="M507" s="463"/>
      <c r="N507" s="463"/>
      <c r="O507" s="463"/>
      <c r="P507" s="463"/>
      <c r="Q507" s="463"/>
      <c r="R507" s="463"/>
      <c r="S507" s="463"/>
      <c r="T507" s="463"/>
      <c r="U507" s="463"/>
      <c r="V507" s="463"/>
      <c r="W507" s="463"/>
      <c r="X507" s="463"/>
      <c r="Y507" s="463"/>
      <c r="Z507" s="463"/>
    </row>
    <row r="508" spans="1:26" ht="20.25" customHeight="1" x14ac:dyDescent="0.8">
      <c r="A508" s="463"/>
      <c r="B508" s="463"/>
      <c r="C508" s="463"/>
      <c r="D508" s="536"/>
      <c r="E508" s="537"/>
      <c r="F508" s="463"/>
      <c r="G508" s="537"/>
      <c r="H508" s="463"/>
      <c r="I508" s="463"/>
      <c r="J508" s="538"/>
      <c r="K508" s="463"/>
      <c r="L508" s="463"/>
      <c r="M508" s="463"/>
      <c r="N508" s="463"/>
      <c r="O508" s="463"/>
      <c r="P508" s="463"/>
      <c r="Q508" s="463"/>
      <c r="R508" s="463"/>
      <c r="S508" s="463"/>
      <c r="T508" s="463"/>
      <c r="U508" s="463"/>
      <c r="V508" s="463"/>
      <c r="W508" s="463"/>
      <c r="X508" s="463"/>
      <c r="Y508" s="463"/>
      <c r="Z508" s="463"/>
    </row>
    <row r="509" spans="1:26" ht="20.25" customHeight="1" x14ac:dyDescent="0.8">
      <c r="A509" s="463"/>
      <c r="B509" s="463"/>
      <c r="C509" s="463"/>
      <c r="D509" s="536"/>
      <c r="E509" s="537"/>
      <c r="F509" s="463"/>
      <c r="G509" s="537"/>
      <c r="H509" s="463"/>
      <c r="I509" s="463"/>
      <c r="J509" s="538"/>
      <c r="K509" s="463"/>
      <c r="L509" s="463"/>
      <c r="M509" s="463"/>
      <c r="N509" s="463"/>
      <c r="O509" s="463"/>
      <c r="P509" s="463"/>
      <c r="Q509" s="463"/>
      <c r="R509" s="463"/>
      <c r="S509" s="463"/>
      <c r="T509" s="463"/>
      <c r="U509" s="463"/>
      <c r="V509" s="463"/>
      <c r="W509" s="463"/>
      <c r="X509" s="463"/>
      <c r="Y509" s="463"/>
      <c r="Z509" s="463"/>
    </row>
    <row r="510" spans="1:26" ht="20.25" customHeight="1" x14ac:dyDescent="0.8">
      <c r="A510" s="463"/>
      <c r="B510" s="463"/>
      <c r="C510" s="463"/>
      <c r="D510" s="536"/>
      <c r="E510" s="537"/>
      <c r="F510" s="463"/>
      <c r="G510" s="537"/>
      <c r="H510" s="463"/>
      <c r="I510" s="463"/>
      <c r="J510" s="538"/>
      <c r="K510" s="463"/>
      <c r="L510" s="463"/>
      <c r="M510" s="463"/>
      <c r="N510" s="463"/>
      <c r="O510" s="463"/>
      <c r="P510" s="463"/>
      <c r="Q510" s="463"/>
      <c r="R510" s="463"/>
      <c r="S510" s="463"/>
      <c r="T510" s="463"/>
      <c r="U510" s="463"/>
      <c r="V510" s="463"/>
      <c r="W510" s="463"/>
      <c r="X510" s="463"/>
      <c r="Y510" s="463"/>
      <c r="Z510" s="463"/>
    </row>
    <row r="511" spans="1:26" ht="20.25" customHeight="1" x14ac:dyDescent="0.8">
      <c r="A511" s="463"/>
      <c r="B511" s="463"/>
      <c r="C511" s="463"/>
      <c r="D511" s="536"/>
      <c r="E511" s="537"/>
      <c r="F511" s="463"/>
      <c r="G511" s="537"/>
      <c r="H511" s="463"/>
      <c r="I511" s="463"/>
      <c r="J511" s="538"/>
      <c r="K511" s="463"/>
      <c r="L511" s="463"/>
      <c r="M511" s="463"/>
      <c r="N511" s="463"/>
      <c r="O511" s="463"/>
      <c r="P511" s="463"/>
      <c r="Q511" s="463"/>
      <c r="R511" s="463"/>
      <c r="S511" s="463"/>
      <c r="T511" s="463"/>
      <c r="U511" s="463"/>
      <c r="V511" s="463"/>
      <c r="W511" s="463"/>
      <c r="X511" s="463"/>
      <c r="Y511" s="463"/>
      <c r="Z511" s="463"/>
    </row>
    <row r="512" spans="1:26" ht="20.25" customHeight="1" x14ac:dyDescent="0.8">
      <c r="A512" s="463"/>
      <c r="B512" s="463"/>
      <c r="C512" s="463"/>
      <c r="D512" s="536"/>
      <c r="E512" s="537"/>
      <c r="F512" s="463"/>
      <c r="G512" s="537"/>
      <c r="H512" s="463"/>
      <c r="I512" s="463"/>
      <c r="J512" s="538"/>
      <c r="K512" s="463"/>
      <c r="L512" s="463"/>
      <c r="M512" s="463"/>
      <c r="N512" s="463"/>
      <c r="O512" s="463"/>
      <c r="P512" s="463"/>
      <c r="Q512" s="463"/>
      <c r="R512" s="463"/>
      <c r="S512" s="463"/>
      <c r="T512" s="463"/>
      <c r="U512" s="463"/>
      <c r="V512" s="463"/>
      <c r="W512" s="463"/>
      <c r="X512" s="463"/>
      <c r="Y512" s="463"/>
      <c r="Z512" s="463"/>
    </row>
    <row r="513" spans="1:26" ht="20.25" customHeight="1" x14ac:dyDescent="0.8">
      <c r="A513" s="463"/>
      <c r="B513" s="463"/>
      <c r="C513" s="463"/>
      <c r="D513" s="536"/>
      <c r="E513" s="537"/>
      <c r="F513" s="463"/>
      <c r="G513" s="537"/>
      <c r="H513" s="463"/>
      <c r="I513" s="463"/>
      <c r="J513" s="538"/>
      <c r="K513" s="463"/>
      <c r="L513" s="463"/>
      <c r="M513" s="463"/>
      <c r="N513" s="463"/>
      <c r="O513" s="463"/>
      <c r="P513" s="463"/>
      <c r="Q513" s="463"/>
      <c r="R513" s="463"/>
      <c r="S513" s="463"/>
      <c r="T513" s="463"/>
      <c r="U513" s="463"/>
      <c r="V513" s="463"/>
      <c r="W513" s="463"/>
      <c r="X513" s="463"/>
      <c r="Y513" s="463"/>
      <c r="Z513" s="463"/>
    </row>
    <row r="514" spans="1:26" ht="20.25" customHeight="1" x14ac:dyDescent="0.8">
      <c r="A514" s="463"/>
      <c r="B514" s="463"/>
      <c r="C514" s="463"/>
      <c r="D514" s="536"/>
      <c r="E514" s="537"/>
      <c r="F514" s="463"/>
      <c r="G514" s="537"/>
      <c r="H514" s="463"/>
      <c r="I514" s="463"/>
      <c r="J514" s="538"/>
      <c r="K514" s="463"/>
      <c r="L514" s="463"/>
      <c r="M514" s="463"/>
      <c r="N514" s="463"/>
      <c r="O514" s="463"/>
      <c r="P514" s="463"/>
      <c r="Q514" s="463"/>
      <c r="R514" s="463"/>
      <c r="S514" s="463"/>
      <c r="T514" s="463"/>
      <c r="U514" s="463"/>
      <c r="V514" s="463"/>
      <c r="W514" s="463"/>
      <c r="X514" s="463"/>
      <c r="Y514" s="463"/>
      <c r="Z514" s="463"/>
    </row>
    <row r="515" spans="1:26" ht="20.25" customHeight="1" x14ac:dyDescent="0.8">
      <c r="A515" s="463"/>
      <c r="B515" s="463"/>
      <c r="C515" s="463"/>
      <c r="D515" s="536"/>
      <c r="E515" s="537"/>
      <c r="F515" s="463"/>
      <c r="G515" s="537"/>
      <c r="H515" s="463"/>
      <c r="I515" s="463"/>
      <c r="J515" s="538"/>
      <c r="K515" s="463"/>
      <c r="L515" s="463"/>
      <c r="M515" s="463"/>
      <c r="N515" s="463"/>
      <c r="O515" s="463"/>
      <c r="P515" s="463"/>
      <c r="Q515" s="463"/>
      <c r="R515" s="463"/>
      <c r="S515" s="463"/>
      <c r="T515" s="463"/>
      <c r="U515" s="463"/>
      <c r="V515" s="463"/>
      <c r="W515" s="463"/>
      <c r="X515" s="463"/>
      <c r="Y515" s="463"/>
      <c r="Z515" s="463"/>
    </row>
    <row r="516" spans="1:26" ht="20.25" customHeight="1" x14ac:dyDescent="0.8">
      <c r="A516" s="463"/>
      <c r="B516" s="463"/>
      <c r="C516" s="463"/>
      <c r="D516" s="536"/>
      <c r="E516" s="537"/>
      <c r="F516" s="463"/>
      <c r="G516" s="537"/>
      <c r="H516" s="463"/>
      <c r="I516" s="463"/>
      <c r="J516" s="538"/>
      <c r="K516" s="463"/>
      <c r="L516" s="463"/>
      <c r="M516" s="463"/>
      <c r="N516" s="463"/>
      <c r="O516" s="463"/>
      <c r="P516" s="463"/>
      <c r="Q516" s="463"/>
      <c r="R516" s="463"/>
      <c r="S516" s="463"/>
      <c r="T516" s="463"/>
      <c r="U516" s="463"/>
      <c r="V516" s="463"/>
      <c r="W516" s="463"/>
      <c r="X516" s="463"/>
      <c r="Y516" s="463"/>
      <c r="Z516" s="463"/>
    </row>
    <row r="517" spans="1:26" ht="20.25" customHeight="1" x14ac:dyDescent="0.8">
      <c r="A517" s="463"/>
      <c r="B517" s="463"/>
      <c r="C517" s="463"/>
      <c r="D517" s="536"/>
      <c r="E517" s="537"/>
      <c r="F517" s="463"/>
      <c r="G517" s="537"/>
      <c r="H517" s="463"/>
      <c r="I517" s="463"/>
      <c r="J517" s="538"/>
      <c r="K517" s="463"/>
      <c r="L517" s="463"/>
      <c r="M517" s="463"/>
      <c r="N517" s="463"/>
      <c r="O517" s="463"/>
      <c r="P517" s="463"/>
      <c r="Q517" s="463"/>
      <c r="R517" s="463"/>
      <c r="S517" s="463"/>
      <c r="T517" s="463"/>
      <c r="U517" s="463"/>
      <c r="V517" s="463"/>
      <c r="W517" s="463"/>
      <c r="X517" s="463"/>
      <c r="Y517" s="463"/>
      <c r="Z517" s="463"/>
    </row>
    <row r="518" spans="1:26" ht="20.25" customHeight="1" x14ac:dyDescent="0.8">
      <c r="A518" s="463"/>
      <c r="B518" s="463"/>
      <c r="C518" s="463"/>
      <c r="D518" s="536"/>
      <c r="E518" s="537"/>
      <c r="F518" s="463"/>
      <c r="G518" s="537"/>
      <c r="H518" s="463"/>
      <c r="I518" s="463"/>
      <c r="J518" s="538"/>
      <c r="K518" s="463"/>
      <c r="L518" s="463"/>
      <c r="M518" s="463"/>
      <c r="N518" s="463"/>
      <c r="O518" s="463"/>
      <c r="P518" s="463"/>
      <c r="Q518" s="463"/>
      <c r="R518" s="463"/>
      <c r="S518" s="463"/>
      <c r="T518" s="463"/>
      <c r="U518" s="463"/>
      <c r="V518" s="463"/>
      <c r="W518" s="463"/>
      <c r="X518" s="463"/>
      <c r="Y518" s="463"/>
      <c r="Z518" s="463"/>
    </row>
    <row r="519" spans="1:26" ht="20.25" customHeight="1" x14ac:dyDescent="0.8">
      <c r="A519" s="463"/>
      <c r="B519" s="463"/>
      <c r="C519" s="463"/>
      <c r="D519" s="536"/>
      <c r="E519" s="537"/>
      <c r="F519" s="463"/>
      <c r="G519" s="537"/>
      <c r="H519" s="463"/>
      <c r="I519" s="463"/>
      <c r="J519" s="538"/>
      <c r="K519" s="463"/>
      <c r="L519" s="463"/>
      <c r="M519" s="463"/>
      <c r="N519" s="463"/>
      <c r="O519" s="463"/>
      <c r="P519" s="463"/>
      <c r="Q519" s="463"/>
      <c r="R519" s="463"/>
      <c r="S519" s="463"/>
      <c r="T519" s="463"/>
      <c r="U519" s="463"/>
      <c r="V519" s="463"/>
      <c r="W519" s="463"/>
      <c r="X519" s="463"/>
      <c r="Y519" s="463"/>
      <c r="Z519" s="463"/>
    </row>
    <row r="520" spans="1:26" ht="20.25" customHeight="1" x14ac:dyDescent="0.8">
      <c r="A520" s="463"/>
      <c r="B520" s="463"/>
      <c r="C520" s="463"/>
      <c r="D520" s="536"/>
      <c r="E520" s="537"/>
      <c r="F520" s="463"/>
      <c r="G520" s="537"/>
      <c r="H520" s="463"/>
      <c r="I520" s="463"/>
      <c r="J520" s="538"/>
      <c r="K520" s="463"/>
      <c r="L520" s="463"/>
      <c r="M520" s="463"/>
      <c r="N520" s="463"/>
      <c r="O520" s="463"/>
      <c r="P520" s="463"/>
      <c r="Q520" s="463"/>
      <c r="R520" s="463"/>
      <c r="S520" s="463"/>
      <c r="T520" s="463"/>
      <c r="U520" s="463"/>
      <c r="V520" s="463"/>
      <c r="W520" s="463"/>
      <c r="X520" s="463"/>
      <c r="Y520" s="463"/>
      <c r="Z520" s="463"/>
    </row>
    <row r="521" spans="1:26" ht="20.25" customHeight="1" x14ac:dyDescent="0.8">
      <c r="A521" s="463"/>
      <c r="B521" s="463"/>
      <c r="C521" s="463"/>
      <c r="D521" s="536"/>
      <c r="E521" s="537"/>
      <c r="F521" s="463"/>
      <c r="G521" s="537"/>
      <c r="H521" s="463"/>
      <c r="I521" s="463"/>
      <c r="J521" s="538"/>
      <c r="K521" s="463"/>
      <c r="L521" s="463"/>
      <c r="M521" s="463"/>
      <c r="N521" s="463"/>
      <c r="O521" s="463"/>
      <c r="P521" s="463"/>
      <c r="Q521" s="463"/>
      <c r="R521" s="463"/>
      <c r="S521" s="463"/>
      <c r="T521" s="463"/>
      <c r="U521" s="463"/>
      <c r="V521" s="463"/>
      <c r="W521" s="463"/>
      <c r="X521" s="463"/>
      <c r="Y521" s="463"/>
      <c r="Z521" s="463"/>
    </row>
    <row r="522" spans="1:26" ht="20.25" customHeight="1" x14ac:dyDescent="0.8">
      <c r="A522" s="463"/>
      <c r="B522" s="463"/>
      <c r="C522" s="463"/>
      <c r="D522" s="536"/>
      <c r="E522" s="537"/>
      <c r="F522" s="463"/>
      <c r="G522" s="537"/>
      <c r="H522" s="463"/>
      <c r="I522" s="463"/>
      <c r="J522" s="538"/>
      <c r="K522" s="463"/>
      <c r="L522" s="463"/>
      <c r="M522" s="463"/>
      <c r="N522" s="463"/>
      <c r="O522" s="463"/>
      <c r="P522" s="463"/>
      <c r="Q522" s="463"/>
      <c r="R522" s="463"/>
      <c r="S522" s="463"/>
      <c r="T522" s="463"/>
      <c r="U522" s="463"/>
      <c r="V522" s="463"/>
      <c r="W522" s="463"/>
      <c r="X522" s="463"/>
      <c r="Y522" s="463"/>
      <c r="Z522" s="463"/>
    </row>
    <row r="523" spans="1:26" ht="20.25" customHeight="1" x14ac:dyDescent="0.8">
      <c r="A523" s="463"/>
      <c r="B523" s="463"/>
      <c r="C523" s="463"/>
      <c r="D523" s="536"/>
      <c r="E523" s="537"/>
      <c r="F523" s="463"/>
      <c r="G523" s="537"/>
      <c r="H523" s="463"/>
      <c r="I523" s="463"/>
      <c r="J523" s="538"/>
      <c r="K523" s="463"/>
      <c r="L523" s="463"/>
      <c r="M523" s="463"/>
      <c r="N523" s="463"/>
      <c r="O523" s="463"/>
      <c r="P523" s="463"/>
      <c r="Q523" s="463"/>
      <c r="R523" s="463"/>
      <c r="S523" s="463"/>
      <c r="T523" s="463"/>
      <c r="U523" s="463"/>
      <c r="V523" s="463"/>
      <c r="W523" s="463"/>
      <c r="X523" s="463"/>
      <c r="Y523" s="463"/>
      <c r="Z523" s="463"/>
    </row>
    <row r="524" spans="1:26" ht="20.25" customHeight="1" x14ac:dyDescent="0.8">
      <c r="A524" s="463"/>
      <c r="B524" s="463"/>
      <c r="C524" s="463"/>
      <c r="D524" s="536"/>
      <c r="E524" s="537"/>
      <c r="F524" s="463"/>
      <c r="G524" s="537"/>
      <c r="H524" s="463"/>
      <c r="I524" s="463"/>
      <c r="J524" s="538"/>
      <c r="K524" s="463"/>
      <c r="L524" s="463"/>
      <c r="M524" s="463"/>
      <c r="N524" s="463"/>
      <c r="O524" s="463"/>
      <c r="P524" s="463"/>
      <c r="Q524" s="463"/>
      <c r="R524" s="463"/>
      <c r="S524" s="463"/>
      <c r="T524" s="463"/>
      <c r="U524" s="463"/>
      <c r="V524" s="463"/>
      <c r="W524" s="463"/>
      <c r="X524" s="463"/>
      <c r="Y524" s="463"/>
      <c r="Z524" s="463"/>
    </row>
    <row r="525" spans="1:26" ht="20.25" customHeight="1" x14ac:dyDescent="0.8">
      <c r="A525" s="463"/>
      <c r="B525" s="463"/>
      <c r="C525" s="463"/>
      <c r="D525" s="536"/>
      <c r="E525" s="537"/>
      <c r="F525" s="463"/>
      <c r="G525" s="537"/>
      <c r="H525" s="463"/>
      <c r="I525" s="463"/>
      <c r="J525" s="538"/>
      <c r="K525" s="463"/>
      <c r="L525" s="463"/>
      <c r="M525" s="463"/>
      <c r="N525" s="463"/>
      <c r="O525" s="463"/>
      <c r="P525" s="463"/>
      <c r="Q525" s="463"/>
      <c r="R525" s="463"/>
      <c r="S525" s="463"/>
      <c r="T525" s="463"/>
      <c r="U525" s="463"/>
      <c r="V525" s="463"/>
      <c r="W525" s="463"/>
      <c r="X525" s="463"/>
      <c r="Y525" s="463"/>
      <c r="Z525" s="463"/>
    </row>
    <row r="526" spans="1:26" ht="20.25" customHeight="1" x14ac:dyDescent="0.8">
      <c r="A526" s="463"/>
      <c r="B526" s="463"/>
      <c r="C526" s="463"/>
      <c r="D526" s="536"/>
      <c r="E526" s="537"/>
      <c r="F526" s="463"/>
      <c r="G526" s="537"/>
      <c r="H526" s="463"/>
      <c r="I526" s="463"/>
      <c r="J526" s="538"/>
      <c r="K526" s="463"/>
      <c r="L526" s="463"/>
      <c r="M526" s="463"/>
      <c r="N526" s="463"/>
      <c r="O526" s="463"/>
      <c r="P526" s="463"/>
      <c r="Q526" s="463"/>
      <c r="R526" s="463"/>
      <c r="S526" s="463"/>
      <c r="T526" s="463"/>
      <c r="U526" s="463"/>
      <c r="V526" s="463"/>
      <c r="W526" s="463"/>
      <c r="X526" s="463"/>
      <c r="Y526" s="463"/>
      <c r="Z526" s="463"/>
    </row>
    <row r="527" spans="1:26" ht="20.25" customHeight="1" x14ac:dyDescent="0.8">
      <c r="A527" s="463"/>
      <c r="B527" s="463"/>
      <c r="C527" s="463"/>
      <c r="D527" s="536"/>
      <c r="E527" s="537"/>
      <c r="F527" s="463"/>
      <c r="G527" s="537"/>
      <c r="H527" s="463"/>
      <c r="I527" s="463"/>
      <c r="J527" s="538"/>
      <c r="K527" s="463"/>
      <c r="L527" s="463"/>
      <c r="M527" s="463"/>
      <c r="N527" s="463"/>
      <c r="O527" s="463"/>
      <c r="P527" s="463"/>
      <c r="Q527" s="463"/>
      <c r="R527" s="463"/>
      <c r="S527" s="463"/>
      <c r="T527" s="463"/>
      <c r="U527" s="463"/>
      <c r="V527" s="463"/>
      <c r="W527" s="463"/>
      <c r="X527" s="463"/>
      <c r="Y527" s="463"/>
      <c r="Z527" s="463"/>
    </row>
    <row r="528" spans="1:26" ht="20.25" customHeight="1" x14ac:dyDescent="0.8">
      <c r="A528" s="463"/>
      <c r="B528" s="463"/>
      <c r="C528" s="463"/>
      <c r="D528" s="536"/>
      <c r="E528" s="537"/>
      <c r="F528" s="463"/>
      <c r="G528" s="537"/>
      <c r="H528" s="463"/>
      <c r="I528" s="463"/>
      <c r="J528" s="538"/>
      <c r="K528" s="463"/>
      <c r="L528" s="463"/>
      <c r="M528" s="463"/>
      <c r="N528" s="463"/>
      <c r="O528" s="463"/>
      <c r="P528" s="463"/>
      <c r="Q528" s="463"/>
      <c r="R528" s="463"/>
      <c r="S528" s="463"/>
      <c r="T528" s="463"/>
      <c r="U528" s="463"/>
      <c r="V528" s="463"/>
      <c r="W528" s="463"/>
      <c r="X528" s="463"/>
      <c r="Y528" s="463"/>
      <c r="Z528" s="463"/>
    </row>
    <row r="529" spans="1:26" ht="20.25" customHeight="1" x14ac:dyDescent="0.8">
      <c r="A529" s="463"/>
      <c r="B529" s="463"/>
      <c r="C529" s="463"/>
      <c r="D529" s="536"/>
      <c r="E529" s="537"/>
      <c r="F529" s="463"/>
      <c r="G529" s="537"/>
      <c r="H529" s="463"/>
      <c r="I529" s="463"/>
      <c r="J529" s="538"/>
      <c r="K529" s="463"/>
      <c r="L529" s="463"/>
      <c r="M529" s="463"/>
      <c r="N529" s="463"/>
      <c r="O529" s="463"/>
      <c r="P529" s="463"/>
      <c r="Q529" s="463"/>
      <c r="R529" s="463"/>
      <c r="S529" s="463"/>
      <c r="T529" s="463"/>
      <c r="U529" s="463"/>
      <c r="V529" s="463"/>
      <c r="W529" s="463"/>
      <c r="X529" s="463"/>
      <c r="Y529" s="463"/>
      <c r="Z529" s="463"/>
    </row>
    <row r="530" spans="1:26" ht="20.25" customHeight="1" x14ac:dyDescent="0.8">
      <c r="A530" s="463"/>
      <c r="B530" s="463"/>
      <c r="C530" s="463"/>
      <c r="D530" s="536"/>
      <c r="E530" s="537"/>
      <c r="F530" s="463"/>
      <c r="G530" s="537"/>
      <c r="H530" s="463"/>
      <c r="I530" s="463"/>
      <c r="J530" s="538"/>
      <c r="K530" s="463"/>
      <c r="L530" s="463"/>
      <c r="M530" s="463"/>
      <c r="N530" s="463"/>
      <c r="O530" s="463"/>
      <c r="P530" s="463"/>
      <c r="Q530" s="463"/>
      <c r="R530" s="463"/>
      <c r="S530" s="463"/>
      <c r="T530" s="463"/>
      <c r="U530" s="463"/>
      <c r="V530" s="463"/>
      <c r="W530" s="463"/>
      <c r="X530" s="463"/>
      <c r="Y530" s="463"/>
      <c r="Z530" s="463"/>
    </row>
    <row r="531" spans="1:26" ht="20.25" customHeight="1" x14ac:dyDescent="0.8">
      <c r="A531" s="463"/>
      <c r="B531" s="463"/>
      <c r="C531" s="463"/>
      <c r="D531" s="536"/>
      <c r="E531" s="537"/>
      <c r="F531" s="463"/>
      <c r="G531" s="537"/>
      <c r="H531" s="463"/>
      <c r="I531" s="463"/>
      <c r="J531" s="538"/>
      <c r="K531" s="463"/>
      <c r="L531" s="463"/>
      <c r="M531" s="463"/>
      <c r="N531" s="463"/>
      <c r="O531" s="463"/>
      <c r="P531" s="463"/>
      <c r="Q531" s="463"/>
      <c r="R531" s="463"/>
      <c r="S531" s="463"/>
      <c r="T531" s="463"/>
      <c r="U531" s="463"/>
      <c r="V531" s="463"/>
      <c r="W531" s="463"/>
      <c r="X531" s="463"/>
      <c r="Y531" s="463"/>
      <c r="Z531" s="463"/>
    </row>
    <row r="532" spans="1:26" ht="20.25" customHeight="1" x14ac:dyDescent="0.8">
      <c r="A532" s="463"/>
      <c r="B532" s="463"/>
      <c r="C532" s="463"/>
      <c r="D532" s="536"/>
      <c r="E532" s="537"/>
      <c r="F532" s="463"/>
      <c r="G532" s="537"/>
      <c r="H532" s="463"/>
      <c r="I532" s="463"/>
      <c r="J532" s="538"/>
      <c r="K532" s="463"/>
      <c r="L532" s="463"/>
      <c r="M532" s="463"/>
      <c r="N532" s="463"/>
      <c r="O532" s="463"/>
      <c r="P532" s="463"/>
      <c r="Q532" s="463"/>
      <c r="R532" s="463"/>
      <c r="S532" s="463"/>
      <c r="T532" s="463"/>
      <c r="U532" s="463"/>
      <c r="V532" s="463"/>
      <c r="W532" s="463"/>
      <c r="X532" s="463"/>
      <c r="Y532" s="463"/>
      <c r="Z532" s="463"/>
    </row>
    <row r="533" spans="1:26" ht="20.25" customHeight="1" x14ac:dyDescent="0.8">
      <c r="A533" s="463"/>
      <c r="B533" s="463"/>
      <c r="C533" s="463"/>
      <c r="D533" s="536"/>
      <c r="E533" s="537"/>
      <c r="F533" s="463"/>
      <c r="G533" s="537"/>
      <c r="H533" s="463"/>
      <c r="I533" s="463"/>
      <c r="J533" s="538"/>
      <c r="K533" s="463"/>
      <c r="L533" s="463"/>
      <c r="M533" s="463"/>
      <c r="N533" s="463"/>
      <c r="O533" s="463"/>
      <c r="P533" s="463"/>
      <c r="Q533" s="463"/>
      <c r="R533" s="463"/>
      <c r="S533" s="463"/>
      <c r="T533" s="463"/>
      <c r="U533" s="463"/>
      <c r="V533" s="463"/>
      <c r="W533" s="463"/>
      <c r="X533" s="463"/>
      <c r="Y533" s="463"/>
      <c r="Z533" s="463"/>
    </row>
    <row r="534" spans="1:26" ht="20.25" customHeight="1" x14ac:dyDescent="0.8">
      <c r="A534" s="463"/>
      <c r="B534" s="463"/>
      <c r="C534" s="463"/>
      <c r="D534" s="536"/>
      <c r="E534" s="537"/>
      <c r="F534" s="463"/>
      <c r="G534" s="537"/>
      <c r="H534" s="463"/>
      <c r="I534" s="463"/>
      <c r="J534" s="538"/>
      <c r="K534" s="463"/>
      <c r="L534" s="463"/>
      <c r="M534" s="463"/>
      <c r="N534" s="463"/>
      <c r="O534" s="463"/>
      <c r="P534" s="463"/>
      <c r="Q534" s="463"/>
      <c r="R534" s="463"/>
      <c r="S534" s="463"/>
      <c r="T534" s="463"/>
      <c r="U534" s="463"/>
      <c r="V534" s="463"/>
      <c r="W534" s="463"/>
      <c r="X534" s="463"/>
      <c r="Y534" s="463"/>
      <c r="Z534" s="463"/>
    </row>
    <row r="535" spans="1:26" ht="20.25" customHeight="1" x14ac:dyDescent="0.8">
      <c r="A535" s="463"/>
      <c r="B535" s="463"/>
      <c r="C535" s="463"/>
      <c r="D535" s="536"/>
      <c r="E535" s="537"/>
      <c r="F535" s="463"/>
      <c r="G535" s="537"/>
      <c r="H535" s="463"/>
      <c r="I535" s="463"/>
      <c r="J535" s="538"/>
      <c r="K535" s="463"/>
      <c r="L535" s="463"/>
      <c r="M535" s="463"/>
      <c r="N535" s="463"/>
      <c r="O535" s="463"/>
      <c r="P535" s="463"/>
      <c r="Q535" s="463"/>
      <c r="R535" s="463"/>
      <c r="S535" s="463"/>
      <c r="T535" s="463"/>
      <c r="U535" s="463"/>
      <c r="V535" s="463"/>
      <c r="W535" s="463"/>
      <c r="X535" s="463"/>
      <c r="Y535" s="463"/>
      <c r="Z535" s="463"/>
    </row>
    <row r="536" spans="1:26" ht="20.25" customHeight="1" x14ac:dyDescent="0.8">
      <c r="A536" s="463"/>
      <c r="B536" s="463"/>
      <c r="C536" s="463"/>
      <c r="D536" s="536"/>
      <c r="E536" s="537"/>
      <c r="F536" s="463"/>
      <c r="G536" s="537"/>
      <c r="H536" s="463"/>
      <c r="I536" s="463"/>
      <c r="J536" s="538"/>
      <c r="K536" s="463"/>
      <c r="L536" s="463"/>
      <c r="M536" s="463"/>
      <c r="N536" s="463"/>
      <c r="O536" s="463"/>
      <c r="P536" s="463"/>
      <c r="Q536" s="463"/>
      <c r="R536" s="463"/>
      <c r="S536" s="463"/>
      <c r="T536" s="463"/>
      <c r="U536" s="463"/>
      <c r="V536" s="463"/>
      <c r="W536" s="463"/>
      <c r="X536" s="463"/>
      <c r="Y536" s="463"/>
      <c r="Z536" s="463"/>
    </row>
    <row r="537" spans="1:26" ht="20.25" customHeight="1" x14ac:dyDescent="0.8">
      <c r="A537" s="463"/>
      <c r="B537" s="463"/>
      <c r="C537" s="463"/>
      <c r="D537" s="536"/>
      <c r="E537" s="537"/>
      <c r="F537" s="463"/>
      <c r="G537" s="537"/>
      <c r="H537" s="463"/>
      <c r="I537" s="463"/>
      <c r="J537" s="538"/>
      <c r="K537" s="463"/>
      <c r="L537" s="463"/>
      <c r="M537" s="463"/>
      <c r="N537" s="463"/>
      <c r="O537" s="463"/>
      <c r="P537" s="463"/>
      <c r="Q537" s="463"/>
      <c r="R537" s="463"/>
      <c r="S537" s="463"/>
      <c r="T537" s="463"/>
      <c r="U537" s="463"/>
      <c r="V537" s="463"/>
      <c r="W537" s="463"/>
      <c r="X537" s="463"/>
      <c r="Y537" s="463"/>
      <c r="Z537" s="463"/>
    </row>
    <row r="538" spans="1:26" ht="20.25" customHeight="1" x14ac:dyDescent="0.8">
      <c r="A538" s="463"/>
      <c r="B538" s="463"/>
      <c r="C538" s="463"/>
      <c r="D538" s="536"/>
      <c r="E538" s="537"/>
      <c r="F538" s="463"/>
      <c r="G538" s="537"/>
      <c r="H538" s="463"/>
      <c r="I538" s="463"/>
      <c r="J538" s="538"/>
      <c r="K538" s="463"/>
      <c r="L538" s="463"/>
      <c r="M538" s="463"/>
      <c r="N538" s="463"/>
      <c r="O538" s="463"/>
      <c r="P538" s="463"/>
      <c r="Q538" s="463"/>
      <c r="R538" s="463"/>
      <c r="S538" s="463"/>
      <c r="T538" s="463"/>
      <c r="U538" s="463"/>
      <c r="V538" s="463"/>
      <c r="W538" s="463"/>
      <c r="X538" s="463"/>
      <c r="Y538" s="463"/>
      <c r="Z538" s="463"/>
    </row>
    <row r="539" spans="1:26" ht="20.25" customHeight="1" x14ac:dyDescent="0.8">
      <c r="A539" s="463"/>
      <c r="B539" s="463"/>
      <c r="C539" s="463"/>
      <c r="D539" s="536"/>
      <c r="E539" s="537"/>
      <c r="F539" s="463"/>
      <c r="G539" s="537"/>
      <c r="H539" s="463"/>
      <c r="I539" s="463"/>
      <c r="J539" s="538"/>
      <c r="K539" s="463"/>
      <c r="L539" s="463"/>
      <c r="M539" s="463"/>
      <c r="N539" s="463"/>
      <c r="O539" s="463"/>
      <c r="P539" s="463"/>
      <c r="Q539" s="463"/>
      <c r="R539" s="463"/>
      <c r="S539" s="463"/>
      <c r="T539" s="463"/>
      <c r="U539" s="463"/>
      <c r="V539" s="463"/>
      <c r="W539" s="463"/>
      <c r="X539" s="463"/>
      <c r="Y539" s="463"/>
      <c r="Z539" s="463"/>
    </row>
    <row r="540" spans="1:26" ht="20.25" customHeight="1" x14ac:dyDescent="0.8">
      <c r="A540" s="463"/>
      <c r="B540" s="463"/>
      <c r="C540" s="463"/>
      <c r="D540" s="536"/>
      <c r="E540" s="537"/>
      <c r="F540" s="463"/>
      <c r="G540" s="537"/>
      <c r="H540" s="463"/>
      <c r="I540" s="463"/>
      <c r="J540" s="538"/>
      <c r="K540" s="463"/>
      <c r="L540" s="463"/>
      <c r="M540" s="463"/>
      <c r="N540" s="463"/>
      <c r="O540" s="463"/>
      <c r="P540" s="463"/>
      <c r="Q540" s="463"/>
      <c r="R540" s="463"/>
      <c r="S540" s="463"/>
      <c r="T540" s="463"/>
      <c r="U540" s="463"/>
      <c r="V540" s="463"/>
      <c r="W540" s="463"/>
      <c r="X540" s="463"/>
      <c r="Y540" s="463"/>
      <c r="Z540" s="463"/>
    </row>
    <row r="541" spans="1:26" ht="20.25" customHeight="1" x14ac:dyDescent="0.8">
      <c r="A541" s="463"/>
      <c r="B541" s="463"/>
      <c r="C541" s="463"/>
      <c r="D541" s="536"/>
      <c r="E541" s="537"/>
      <c r="F541" s="463"/>
      <c r="G541" s="537"/>
      <c r="H541" s="463"/>
      <c r="I541" s="463"/>
      <c r="J541" s="538"/>
      <c r="K541" s="463"/>
      <c r="L541" s="463"/>
      <c r="M541" s="463"/>
      <c r="N541" s="463"/>
      <c r="O541" s="463"/>
      <c r="P541" s="463"/>
      <c r="Q541" s="463"/>
      <c r="R541" s="463"/>
      <c r="S541" s="463"/>
      <c r="T541" s="463"/>
      <c r="U541" s="463"/>
      <c r="V541" s="463"/>
      <c r="W541" s="463"/>
      <c r="X541" s="463"/>
      <c r="Y541" s="463"/>
      <c r="Z541" s="463"/>
    </row>
    <row r="542" spans="1:26" ht="20.25" customHeight="1" x14ac:dyDescent="0.8">
      <c r="A542" s="463"/>
      <c r="B542" s="463"/>
      <c r="C542" s="463"/>
      <c r="D542" s="536"/>
      <c r="E542" s="537"/>
      <c r="F542" s="463"/>
      <c r="G542" s="537"/>
      <c r="H542" s="463"/>
      <c r="I542" s="463"/>
      <c r="J542" s="538"/>
      <c r="K542" s="463"/>
      <c r="L542" s="463"/>
      <c r="M542" s="463"/>
      <c r="N542" s="463"/>
      <c r="O542" s="463"/>
      <c r="P542" s="463"/>
      <c r="Q542" s="463"/>
      <c r="R542" s="463"/>
      <c r="S542" s="463"/>
      <c r="T542" s="463"/>
      <c r="U542" s="463"/>
      <c r="V542" s="463"/>
      <c r="W542" s="463"/>
      <c r="X542" s="463"/>
      <c r="Y542" s="463"/>
      <c r="Z542" s="463"/>
    </row>
    <row r="543" spans="1:26" ht="20.25" customHeight="1" x14ac:dyDescent="0.8">
      <c r="A543" s="463"/>
      <c r="B543" s="463"/>
      <c r="C543" s="463"/>
      <c r="D543" s="536"/>
      <c r="E543" s="537"/>
      <c r="F543" s="463"/>
      <c r="G543" s="537"/>
      <c r="H543" s="463"/>
      <c r="I543" s="463"/>
      <c r="J543" s="538"/>
      <c r="K543" s="463"/>
      <c r="L543" s="463"/>
      <c r="M543" s="463"/>
      <c r="N543" s="463"/>
      <c r="O543" s="463"/>
      <c r="P543" s="463"/>
      <c r="Q543" s="463"/>
      <c r="R543" s="463"/>
      <c r="S543" s="463"/>
      <c r="T543" s="463"/>
      <c r="U543" s="463"/>
      <c r="V543" s="463"/>
      <c r="W543" s="463"/>
      <c r="X543" s="463"/>
      <c r="Y543" s="463"/>
      <c r="Z543" s="463"/>
    </row>
    <row r="544" spans="1:26" ht="20.25" customHeight="1" x14ac:dyDescent="0.8">
      <c r="A544" s="463"/>
      <c r="B544" s="463"/>
      <c r="C544" s="463"/>
      <c r="D544" s="536"/>
      <c r="E544" s="537"/>
      <c r="F544" s="463"/>
      <c r="G544" s="537"/>
      <c r="H544" s="463"/>
      <c r="I544" s="463"/>
      <c r="J544" s="538"/>
      <c r="K544" s="463"/>
      <c r="L544" s="463"/>
      <c r="M544" s="463"/>
      <c r="N544" s="463"/>
      <c r="O544" s="463"/>
      <c r="P544" s="463"/>
      <c r="Q544" s="463"/>
      <c r="R544" s="463"/>
      <c r="S544" s="463"/>
      <c r="T544" s="463"/>
      <c r="U544" s="463"/>
      <c r="V544" s="463"/>
      <c r="W544" s="463"/>
      <c r="X544" s="463"/>
      <c r="Y544" s="463"/>
      <c r="Z544" s="463"/>
    </row>
    <row r="545" spans="1:26" ht="20.25" customHeight="1" x14ac:dyDescent="0.8">
      <c r="A545" s="463"/>
      <c r="B545" s="463"/>
      <c r="C545" s="463"/>
      <c r="D545" s="536"/>
      <c r="E545" s="537"/>
      <c r="F545" s="463"/>
      <c r="G545" s="537"/>
      <c r="H545" s="463"/>
      <c r="I545" s="463"/>
      <c r="J545" s="538"/>
      <c r="K545" s="463"/>
      <c r="L545" s="463"/>
      <c r="M545" s="463"/>
      <c r="N545" s="463"/>
      <c r="O545" s="463"/>
      <c r="P545" s="463"/>
      <c r="Q545" s="463"/>
      <c r="R545" s="463"/>
      <c r="S545" s="463"/>
      <c r="T545" s="463"/>
      <c r="U545" s="463"/>
      <c r="V545" s="463"/>
      <c r="W545" s="463"/>
      <c r="X545" s="463"/>
      <c r="Y545" s="463"/>
      <c r="Z545" s="463"/>
    </row>
    <row r="546" spans="1:26" ht="20.25" customHeight="1" x14ac:dyDescent="0.8">
      <c r="A546" s="463"/>
      <c r="B546" s="463"/>
      <c r="C546" s="463"/>
      <c r="D546" s="536"/>
      <c r="E546" s="537"/>
      <c r="F546" s="463"/>
      <c r="G546" s="537"/>
      <c r="H546" s="463"/>
      <c r="I546" s="463"/>
      <c r="J546" s="538"/>
      <c r="K546" s="463"/>
      <c r="L546" s="463"/>
      <c r="M546" s="463"/>
      <c r="N546" s="463"/>
      <c r="O546" s="463"/>
      <c r="P546" s="463"/>
      <c r="Q546" s="463"/>
      <c r="R546" s="463"/>
      <c r="S546" s="463"/>
      <c r="T546" s="463"/>
      <c r="U546" s="463"/>
      <c r="V546" s="463"/>
      <c r="W546" s="463"/>
      <c r="X546" s="463"/>
      <c r="Y546" s="463"/>
      <c r="Z546" s="463"/>
    </row>
    <row r="547" spans="1:26" ht="20.25" customHeight="1" x14ac:dyDescent="0.8">
      <c r="A547" s="463"/>
      <c r="B547" s="463"/>
      <c r="C547" s="463"/>
      <c r="D547" s="536"/>
      <c r="E547" s="537"/>
      <c r="F547" s="463"/>
      <c r="G547" s="537"/>
      <c r="H547" s="463"/>
      <c r="I547" s="463"/>
      <c r="J547" s="538"/>
      <c r="K547" s="463"/>
      <c r="L547" s="463"/>
      <c r="M547" s="463"/>
      <c r="N547" s="463"/>
      <c r="O547" s="463"/>
      <c r="P547" s="463"/>
      <c r="Q547" s="463"/>
      <c r="R547" s="463"/>
      <c r="S547" s="463"/>
      <c r="T547" s="463"/>
      <c r="U547" s="463"/>
      <c r="V547" s="463"/>
      <c r="W547" s="463"/>
      <c r="X547" s="463"/>
      <c r="Y547" s="463"/>
      <c r="Z547" s="463"/>
    </row>
    <row r="548" spans="1:26" ht="20.25" customHeight="1" x14ac:dyDescent="0.8">
      <c r="A548" s="463"/>
      <c r="B548" s="463"/>
      <c r="C548" s="463"/>
      <c r="D548" s="536"/>
      <c r="E548" s="537"/>
      <c r="F548" s="463"/>
      <c r="G548" s="537"/>
      <c r="H548" s="463"/>
      <c r="I548" s="463"/>
      <c r="J548" s="538"/>
      <c r="K548" s="463"/>
      <c r="L548" s="463"/>
      <c r="M548" s="463"/>
      <c r="N548" s="463"/>
      <c r="O548" s="463"/>
      <c r="P548" s="463"/>
      <c r="Q548" s="463"/>
      <c r="R548" s="463"/>
      <c r="S548" s="463"/>
      <c r="T548" s="463"/>
      <c r="U548" s="463"/>
      <c r="V548" s="463"/>
      <c r="W548" s="463"/>
      <c r="X548" s="463"/>
      <c r="Y548" s="463"/>
      <c r="Z548" s="463"/>
    </row>
    <row r="549" spans="1:26" ht="20.25" customHeight="1" x14ac:dyDescent="0.8">
      <c r="A549" s="463"/>
      <c r="B549" s="463"/>
      <c r="C549" s="463"/>
      <c r="D549" s="536"/>
      <c r="E549" s="537"/>
      <c r="F549" s="463"/>
      <c r="G549" s="537"/>
      <c r="H549" s="463"/>
      <c r="I549" s="463"/>
      <c r="J549" s="538"/>
      <c r="K549" s="463"/>
      <c r="L549" s="463"/>
      <c r="M549" s="463"/>
      <c r="N549" s="463"/>
      <c r="O549" s="463"/>
      <c r="P549" s="463"/>
      <c r="Q549" s="463"/>
      <c r="R549" s="463"/>
      <c r="S549" s="463"/>
      <c r="T549" s="463"/>
      <c r="U549" s="463"/>
      <c r="V549" s="463"/>
      <c r="W549" s="463"/>
      <c r="X549" s="463"/>
      <c r="Y549" s="463"/>
      <c r="Z549" s="463"/>
    </row>
    <row r="550" spans="1:26" ht="20.25" customHeight="1" x14ac:dyDescent="0.8">
      <c r="A550" s="463"/>
      <c r="B550" s="463"/>
      <c r="C550" s="463"/>
      <c r="D550" s="536"/>
      <c r="E550" s="537"/>
      <c r="F550" s="463"/>
      <c r="G550" s="537"/>
      <c r="H550" s="463"/>
      <c r="I550" s="463"/>
      <c r="J550" s="538"/>
      <c r="K550" s="463"/>
      <c r="L550" s="463"/>
      <c r="M550" s="463"/>
      <c r="N550" s="463"/>
      <c r="O550" s="463"/>
      <c r="P550" s="463"/>
      <c r="Q550" s="463"/>
      <c r="R550" s="463"/>
      <c r="S550" s="463"/>
      <c r="T550" s="463"/>
      <c r="U550" s="463"/>
      <c r="V550" s="463"/>
      <c r="W550" s="463"/>
      <c r="X550" s="463"/>
      <c r="Y550" s="463"/>
      <c r="Z550" s="463"/>
    </row>
    <row r="551" spans="1:26" ht="20.25" customHeight="1" x14ac:dyDescent="0.8">
      <c r="A551" s="463"/>
      <c r="B551" s="463"/>
      <c r="C551" s="463"/>
      <c r="D551" s="536"/>
      <c r="E551" s="537"/>
      <c r="F551" s="463"/>
      <c r="G551" s="537"/>
      <c r="H551" s="463"/>
      <c r="I551" s="463"/>
      <c r="J551" s="538"/>
      <c r="K551" s="463"/>
      <c r="L551" s="463"/>
      <c r="M551" s="463"/>
      <c r="N551" s="463"/>
      <c r="O551" s="463"/>
      <c r="P551" s="463"/>
      <c r="Q551" s="463"/>
      <c r="R551" s="463"/>
      <c r="S551" s="463"/>
      <c r="T551" s="463"/>
      <c r="U551" s="463"/>
      <c r="V551" s="463"/>
      <c r="W551" s="463"/>
      <c r="X551" s="463"/>
      <c r="Y551" s="463"/>
      <c r="Z551" s="463"/>
    </row>
    <row r="552" spans="1:26" ht="20.25" customHeight="1" x14ac:dyDescent="0.8">
      <c r="A552" s="463"/>
      <c r="B552" s="463"/>
      <c r="C552" s="463"/>
      <c r="D552" s="536"/>
      <c r="E552" s="537"/>
      <c r="F552" s="463"/>
      <c r="G552" s="537"/>
      <c r="H552" s="463"/>
      <c r="I552" s="463"/>
      <c r="J552" s="538"/>
      <c r="K552" s="463"/>
      <c r="L552" s="463"/>
      <c r="M552" s="463"/>
      <c r="N552" s="463"/>
      <c r="O552" s="463"/>
      <c r="P552" s="463"/>
      <c r="Q552" s="463"/>
      <c r="R552" s="463"/>
      <c r="S552" s="463"/>
      <c r="T552" s="463"/>
      <c r="U552" s="463"/>
      <c r="V552" s="463"/>
      <c r="W552" s="463"/>
      <c r="X552" s="463"/>
      <c r="Y552" s="463"/>
      <c r="Z552" s="463"/>
    </row>
    <row r="553" spans="1:26" ht="20.25" customHeight="1" x14ac:dyDescent="0.8">
      <c r="A553" s="463"/>
      <c r="B553" s="463"/>
      <c r="C553" s="463"/>
      <c r="D553" s="536"/>
      <c r="E553" s="537"/>
      <c r="F553" s="463"/>
      <c r="G553" s="537"/>
      <c r="H553" s="463"/>
      <c r="I553" s="463"/>
      <c r="J553" s="538"/>
      <c r="K553" s="463"/>
      <c r="L553" s="463"/>
      <c r="M553" s="463"/>
      <c r="N553" s="463"/>
      <c r="O553" s="463"/>
      <c r="P553" s="463"/>
      <c r="Q553" s="463"/>
      <c r="R553" s="463"/>
      <c r="S553" s="463"/>
      <c r="T553" s="463"/>
      <c r="U553" s="463"/>
      <c r="V553" s="463"/>
      <c r="W553" s="463"/>
      <c r="X553" s="463"/>
      <c r="Y553" s="463"/>
      <c r="Z553" s="463"/>
    </row>
    <row r="554" spans="1:26" ht="20.25" customHeight="1" x14ac:dyDescent="0.8">
      <c r="A554" s="463"/>
      <c r="B554" s="463"/>
      <c r="C554" s="463"/>
      <c r="D554" s="536"/>
      <c r="E554" s="537"/>
      <c r="F554" s="463"/>
      <c r="G554" s="537"/>
      <c r="H554" s="463"/>
      <c r="I554" s="463"/>
      <c r="J554" s="538"/>
      <c r="K554" s="463"/>
      <c r="L554" s="463"/>
      <c r="M554" s="463"/>
      <c r="N554" s="463"/>
      <c r="O554" s="463"/>
      <c r="P554" s="463"/>
      <c r="Q554" s="463"/>
      <c r="R554" s="463"/>
      <c r="S554" s="463"/>
      <c r="T554" s="463"/>
      <c r="U554" s="463"/>
      <c r="V554" s="463"/>
      <c r="W554" s="463"/>
      <c r="X554" s="463"/>
      <c r="Y554" s="463"/>
      <c r="Z554" s="463"/>
    </row>
    <row r="555" spans="1:26" ht="20.25" customHeight="1" x14ac:dyDescent="0.8">
      <c r="A555" s="463"/>
      <c r="B555" s="463"/>
      <c r="C555" s="463"/>
      <c r="D555" s="536"/>
      <c r="E555" s="537"/>
      <c r="F555" s="463"/>
      <c r="G555" s="537"/>
      <c r="H555" s="463"/>
      <c r="I555" s="463"/>
      <c r="J555" s="538"/>
      <c r="K555" s="463"/>
      <c r="L555" s="463"/>
      <c r="M555" s="463"/>
      <c r="N555" s="463"/>
      <c r="O555" s="463"/>
      <c r="P555" s="463"/>
      <c r="Q555" s="463"/>
      <c r="R555" s="463"/>
      <c r="S555" s="463"/>
      <c r="T555" s="463"/>
      <c r="U555" s="463"/>
      <c r="V555" s="463"/>
      <c r="W555" s="463"/>
      <c r="X555" s="463"/>
      <c r="Y555" s="463"/>
      <c r="Z555" s="463"/>
    </row>
    <row r="556" spans="1:26" ht="20.25" customHeight="1" x14ac:dyDescent="0.8">
      <c r="A556" s="463"/>
      <c r="B556" s="463"/>
      <c r="C556" s="463"/>
      <c r="D556" s="536"/>
      <c r="E556" s="537"/>
      <c r="F556" s="463"/>
      <c r="G556" s="537"/>
      <c r="H556" s="463"/>
      <c r="I556" s="463"/>
      <c r="J556" s="538"/>
      <c r="K556" s="463"/>
      <c r="L556" s="463"/>
      <c r="M556" s="463"/>
      <c r="N556" s="463"/>
      <c r="O556" s="463"/>
      <c r="P556" s="463"/>
      <c r="Q556" s="463"/>
      <c r="R556" s="463"/>
      <c r="S556" s="463"/>
      <c r="T556" s="463"/>
      <c r="U556" s="463"/>
      <c r="V556" s="463"/>
      <c r="W556" s="463"/>
      <c r="X556" s="463"/>
      <c r="Y556" s="463"/>
      <c r="Z556" s="463"/>
    </row>
    <row r="557" spans="1:26" ht="20.25" customHeight="1" x14ac:dyDescent="0.8">
      <c r="A557" s="463"/>
      <c r="B557" s="463"/>
      <c r="C557" s="463"/>
      <c r="D557" s="536"/>
      <c r="E557" s="537"/>
      <c r="F557" s="463"/>
      <c r="G557" s="537"/>
      <c r="H557" s="463"/>
      <c r="I557" s="463"/>
      <c r="J557" s="538"/>
      <c r="K557" s="463"/>
      <c r="L557" s="463"/>
      <c r="M557" s="463"/>
      <c r="N557" s="463"/>
      <c r="O557" s="463"/>
      <c r="P557" s="463"/>
      <c r="Q557" s="463"/>
      <c r="R557" s="463"/>
      <c r="S557" s="463"/>
      <c r="T557" s="463"/>
      <c r="U557" s="463"/>
      <c r="V557" s="463"/>
      <c r="W557" s="463"/>
      <c r="X557" s="463"/>
      <c r="Y557" s="463"/>
      <c r="Z557" s="463"/>
    </row>
    <row r="558" spans="1:26" ht="20.25" customHeight="1" x14ac:dyDescent="0.8">
      <c r="A558" s="463"/>
      <c r="B558" s="463"/>
      <c r="C558" s="463"/>
      <c r="D558" s="536"/>
      <c r="E558" s="537"/>
      <c r="F558" s="463"/>
      <c r="G558" s="537"/>
      <c r="H558" s="463"/>
      <c r="I558" s="463"/>
      <c r="J558" s="538"/>
      <c r="K558" s="463"/>
      <c r="L558" s="463"/>
      <c r="M558" s="463"/>
      <c r="N558" s="463"/>
      <c r="O558" s="463"/>
      <c r="P558" s="463"/>
      <c r="Q558" s="463"/>
      <c r="R558" s="463"/>
      <c r="S558" s="463"/>
      <c r="T558" s="463"/>
      <c r="U558" s="463"/>
      <c r="V558" s="463"/>
      <c r="W558" s="463"/>
      <c r="X558" s="463"/>
      <c r="Y558" s="463"/>
      <c r="Z558" s="463"/>
    </row>
    <row r="559" spans="1:26" ht="20.25" customHeight="1" x14ac:dyDescent="0.8">
      <c r="A559" s="463"/>
      <c r="B559" s="463"/>
      <c r="C559" s="463"/>
      <c r="D559" s="536"/>
      <c r="E559" s="537"/>
      <c r="F559" s="463"/>
      <c r="G559" s="537"/>
      <c r="H559" s="463"/>
      <c r="I559" s="463"/>
      <c r="J559" s="538"/>
      <c r="K559" s="463"/>
      <c r="L559" s="463"/>
      <c r="M559" s="463"/>
      <c r="N559" s="463"/>
      <c r="O559" s="463"/>
      <c r="P559" s="463"/>
      <c r="Q559" s="463"/>
      <c r="R559" s="463"/>
      <c r="S559" s="463"/>
      <c r="T559" s="463"/>
      <c r="U559" s="463"/>
      <c r="V559" s="463"/>
      <c r="W559" s="463"/>
      <c r="X559" s="463"/>
      <c r="Y559" s="463"/>
      <c r="Z559" s="463"/>
    </row>
    <row r="560" spans="1:26" ht="20.25" customHeight="1" x14ac:dyDescent="0.8">
      <c r="A560" s="463"/>
      <c r="B560" s="463"/>
      <c r="C560" s="463"/>
      <c r="D560" s="536"/>
      <c r="E560" s="537"/>
      <c r="F560" s="463"/>
      <c r="G560" s="537"/>
      <c r="H560" s="463"/>
      <c r="I560" s="463"/>
      <c r="J560" s="538"/>
      <c r="K560" s="463"/>
      <c r="L560" s="463"/>
      <c r="M560" s="463"/>
      <c r="N560" s="463"/>
      <c r="O560" s="463"/>
      <c r="P560" s="463"/>
      <c r="Q560" s="463"/>
      <c r="R560" s="463"/>
      <c r="S560" s="463"/>
      <c r="T560" s="463"/>
      <c r="U560" s="463"/>
      <c r="V560" s="463"/>
      <c r="W560" s="463"/>
      <c r="X560" s="463"/>
      <c r="Y560" s="463"/>
      <c r="Z560" s="463"/>
    </row>
    <row r="561" spans="1:26" ht="20.25" customHeight="1" x14ac:dyDescent="0.8">
      <c r="A561" s="463"/>
      <c r="B561" s="463"/>
      <c r="C561" s="463"/>
      <c r="D561" s="536"/>
      <c r="E561" s="537"/>
      <c r="F561" s="463"/>
      <c r="G561" s="537"/>
      <c r="H561" s="463"/>
      <c r="I561" s="463"/>
      <c r="J561" s="538"/>
      <c r="K561" s="463"/>
      <c r="L561" s="463"/>
      <c r="M561" s="463"/>
      <c r="N561" s="463"/>
      <c r="O561" s="463"/>
      <c r="P561" s="463"/>
      <c r="Q561" s="463"/>
      <c r="R561" s="463"/>
      <c r="S561" s="463"/>
      <c r="T561" s="463"/>
      <c r="U561" s="463"/>
      <c r="V561" s="463"/>
      <c r="W561" s="463"/>
      <c r="X561" s="463"/>
      <c r="Y561" s="463"/>
      <c r="Z561" s="463"/>
    </row>
    <row r="562" spans="1:26" ht="20.25" customHeight="1" x14ac:dyDescent="0.8">
      <c r="A562" s="463"/>
      <c r="B562" s="463"/>
      <c r="C562" s="463"/>
      <c r="D562" s="536"/>
      <c r="E562" s="537"/>
      <c r="F562" s="463"/>
      <c r="G562" s="537"/>
      <c r="H562" s="463"/>
      <c r="I562" s="463"/>
      <c r="J562" s="538"/>
      <c r="K562" s="463"/>
      <c r="L562" s="463"/>
      <c r="M562" s="463"/>
      <c r="N562" s="463"/>
      <c r="O562" s="463"/>
      <c r="P562" s="463"/>
      <c r="Q562" s="463"/>
      <c r="R562" s="463"/>
      <c r="S562" s="463"/>
      <c r="T562" s="463"/>
      <c r="U562" s="463"/>
      <c r="V562" s="463"/>
      <c r="W562" s="463"/>
      <c r="X562" s="463"/>
      <c r="Y562" s="463"/>
      <c r="Z562" s="463"/>
    </row>
    <row r="563" spans="1:26" ht="20.25" customHeight="1" x14ac:dyDescent="0.8">
      <c r="A563" s="463"/>
      <c r="B563" s="463"/>
      <c r="C563" s="463"/>
      <c r="D563" s="536"/>
      <c r="E563" s="537"/>
      <c r="F563" s="463"/>
      <c r="G563" s="537"/>
      <c r="H563" s="463"/>
      <c r="I563" s="463"/>
      <c r="J563" s="538"/>
      <c r="K563" s="463"/>
      <c r="L563" s="463"/>
      <c r="M563" s="463"/>
      <c r="N563" s="463"/>
      <c r="O563" s="463"/>
      <c r="P563" s="463"/>
      <c r="Q563" s="463"/>
      <c r="R563" s="463"/>
      <c r="S563" s="463"/>
      <c r="T563" s="463"/>
      <c r="U563" s="463"/>
      <c r="V563" s="463"/>
      <c r="W563" s="463"/>
      <c r="X563" s="463"/>
      <c r="Y563" s="463"/>
      <c r="Z563" s="463"/>
    </row>
    <row r="564" spans="1:26" ht="20.25" customHeight="1" x14ac:dyDescent="0.8">
      <c r="A564" s="463"/>
      <c r="B564" s="463"/>
      <c r="C564" s="463"/>
      <c r="D564" s="536"/>
      <c r="E564" s="537"/>
      <c r="F564" s="463"/>
      <c r="G564" s="537"/>
      <c r="H564" s="463"/>
      <c r="I564" s="463"/>
      <c r="J564" s="538"/>
      <c r="K564" s="463"/>
      <c r="L564" s="463"/>
      <c r="M564" s="463"/>
      <c r="N564" s="463"/>
      <c r="O564" s="463"/>
      <c r="P564" s="463"/>
      <c r="Q564" s="463"/>
      <c r="R564" s="463"/>
      <c r="S564" s="463"/>
      <c r="T564" s="463"/>
      <c r="U564" s="463"/>
      <c r="V564" s="463"/>
      <c r="W564" s="463"/>
      <c r="X564" s="463"/>
      <c r="Y564" s="463"/>
      <c r="Z564" s="463"/>
    </row>
    <row r="565" spans="1:26" ht="20.25" customHeight="1" x14ac:dyDescent="0.8">
      <c r="A565" s="463"/>
      <c r="B565" s="463"/>
      <c r="C565" s="463"/>
      <c r="D565" s="536"/>
      <c r="E565" s="537"/>
      <c r="F565" s="463"/>
      <c r="G565" s="537"/>
      <c r="H565" s="463"/>
      <c r="I565" s="463"/>
      <c r="J565" s="538"/>
      <c r="K565" s="463"/>
      <c r="L565" s="463"/>
      <c r="M565" s="463"/>
      <c r="N565" s="463"/>
      <c r="O565" s="463"/>
      <c r="P565" s="463"/>
      <c r="Q565" s="463"/>
      <c r="R565" s="463"/>
      <c r="S565" s="463"/>
      <c r="T565" s="463"/>
      <c r="U565" s="463"/>
      <c r="V565" s="463"/>
      <c r="W565" s="463"/>
      <c r="X565" s="463"/>
      <c r="Y565" s="463"/>
      <c r="Z565" s="463"/>
    </row>
    <row r="566" spans="1:26" ht="20.25" customHeight="1" x14ac:dyDescent="0.8">
      <c r="A566" s="463"/>
      <c r="B566" s="463"/>
      <c r="C566" s="463"/>
      <c r="D566" s="536"/>
      <c r="E566" s="537"/>
      <c r="F566" s="463"/>
      <c r="G566" s="537"/>
      <c r="H566" s="463"/>
      <c r="I566" s="463"/>
      <c r="J566" s="538"/>
      <c r="K566" s="463"/>
      <c r="L566" s="463"/>
      <c r="M566" s="463"/>
      <c r="N566" s="463"/>
      <c r="O566" s="463"/>
      <c r="P566" s="463"/>
      <c r="Q566" s="463"/>
      <c r="R566" s="463"/>
      <c r="S566" s="463"/>
      <c r="T566" s="463"/>
      <c r="U566" s="463"/>
      <c r="V566" s="463"/>
      <c r="W566" s="463"/>
      <c r="X566" s="463"/>
      <c r="Y566" s="463"/>
      <c r="Z566" s="463"/>
    </row>
    <row r="567" spans="1:26" ht="20.25" customHeight="1" x14ac:dyDescent="0.8">
      <c r="A567" s="463"/>
      <c r="B567" s="463"/>
      <c r="C567" s="463"/>
      <c r="D567" s="536"/>
      <c r="E567" s="537"/>
      <c r="F567" s="463"/>
      <c r="G567" s="537"/>
      <c r="H567" s="463"/>
      <c r="I567" s="463"/>
      <c r="J567" s="538"/>
      <c r="K567" s="463"/>
      <c r="L567" s="463"/>
      <c r="M567" s="463"/>
      <c r="N567" s="463"/>
      <c r="O567" s="463"/>
      <c r="P567" s="463"/>
      <c r="Q567" s="463"/>
      <c r="R567" s="463"/>
      <c r="S567" s="463"/>
      <c r="T567" s="463"/>
      <c r="U567" s="463"/>
      <c r="V567" s="463"/>
      <c r="W567" s="463"/>
      <c r="X567" s="463"/>
      <c r="Y567" s="463"/>
      <c r="Z567" s="463"/>
    </row>
    <row r="568" spans="1:26" ht="20.25" customHeight="1" x14ac:dyDescent="0.8">
      <c r="A568" s="463"/>
      <c r="B568" s="463"/>
      <c r="C568" s="463"/>
      <c r="D568" s="536"/>
      <c r="E568" s="537"/>
      <c r="F568" s="463"/>
      <c r="G568" s="537"/>
      <c r="H568" s="463"/>
      <c r="I568" s="463"/>
      <c r="J568" s="538"/>
      <c r="K568" s="463"/>
      <c r="L568" s="463"/>
      <c r="M568" s="463"/>
      <c r="N568" s="463"/>
      <c r="O568" s="463"/>
      <c r="P568" s="463"/>
      <c r="Q568" s="463"/>
      <c r="R568" s="463"/>
      <c r="S568" s="463"/>
      <c r="T568" s="463"/>
      <c r="U568" s="463"/>
      <c r="V568" s="463"/>
      <c r="W568" s="463"/>
      <c r="X568" s="463"/>
      <c r="Y568" s="463"/>
      <c r="Z568" s="463"/>
    </row>
    <row r="569" spans="1:26" ht="20.25" customHeight="1" x14ac:dyDescent="0.8">
      <c r="A569" s="463"/>
      <c r="B569" s="463"/>
      <c r="C569" s="463"/>
      <c r="D569" s="536"/>
      <c r="E569" s="537"/>
      <c r="F569" s="463"/>
      <c r="G569" s="537"/>
      <c r="H569" s="463"/>
      <c r="I569" s="463"/>
      <c r="J569" s="538"/>
      <c r="K569" s="463"/>
      <c r="L569" s="463"/>
      <c r="M569" s="463"/>
      <c r="N569" s="463"/>
      <c r="O569" s="463"/>
      <c r="P569" s="463"/>
      <c r="Q569" s="463"/>
      <c r="R569" s="463"/>
      <c r="S569" s="463"/>
      <c r="T569" s="463"/>
      <c r="U569" s="463"/>
      <c r="V569" s="463"/>
      <c r="W569" s="463"/>
      <c r="X569" s="463"/>
      <c r="Y569" s="463"/>
      <c r="Z569" s="463"/>
    </row>
    <row r="570" spans="1:26" ht="20.25" customHeight="1" x14ac:dyDescent="0.8">
      <c r="A570" s="463"/>
      <c r="B570" s="463"/>
      <c r="C570" s="463"/>
      <c r="D570" s="536"/>
      <c r="E570" s="537"/>
      <c r="F570" s="463"/>
      <c r="G570" s="537"/>
      <c r="H570" s="463"/>
      <c r="I570" s="463"/>
      <c r="J570" s="538"/>
      <c r="K570" s="463"/>
      <c r="L570" s="463"/>
      <c r="M570" s="463"/>
      <c r="N570" s="463"/>
      <c r="O570" s="463"/>
      <c r="P570" s="463"/>
      <c r="Q570" s="463"/>
      <c r="R570" s="463"/>
      <c r="S570" s="463"/>
      <c r="T570" s="463"/>
      <c r="U570" s="463"/>
      <c r="V570" s="463"/>
      <c r="W570" s="463"/>
      <c r="X570" s="463"/>
      <c r="Y570" s="463"/>
      <c r="Z570" s="463"/>
    </row>
    <row r="571" spans="1:26" ht="20.25" customHeight="1" x14ac:dyDescent="0.8">
      <c r="A571" s="463"/>
      <c r="B571" s="463"/>
      <c r="C571" s="463"/>
      <c r="D571" s="536"/>
      <c r="E571" s="537"/>
      <c r="F571" s="463"/>
      <c r="G571" s="537"/>
      <c r="H571" s="463"/>
      <c r="I571" s="463"/>
      <c r="J571" s="538"/>
      <c r="K571" s="463"/>
      <c r="L571" s="463"/>
      <c r="M571" s="463"/>
      <c r="N571" s="463"/>
      <c r="O571" s="463"/>
      <c r="P571" s="463"/>
      <c r="Q571" s="463"/>
      <c r="R571" s="463"/>
      <c r="S571" s="463"/>
      <c r="T571" s="463"/>
      <c r="U571" s="463"/>
      <c r="V571" s="463"/>
      <c r="W571" s="463"/>
      <c r="X571" s="463"/>
      <c r="Y571" s="463"/>
      <c r="Z571" s="463"/>
    </row>
    <row r="572" spans="1:26" ht="20.25" customHeight="1" x14ac:dyDescent="0.8">
      <c r="A572" s="463"/>
      <c r="B572" s="463"/>
      <c r="C572" s="463"/>
      <c r="D572" s="536"/>
      <c r="E572" s="537"/>
      <c r="F572" s="463"/>
      <c r="G572" s="537"/>
      <c r="H572" s="463"/>
      <c r="I572" s="463"/>
      <c r="J572" s="538"/>
      <c r="K572" s="463"/>
      <c r="L572" s="463"/>
      <c r="M572" s="463"/>
      <c r="N572" s="463"/>
      <c r="O572" s="463"/>
      <c r="P572" s="463"/>
      <c r="Q572" s="463"/>
      <c r="R572" s="463"/>
      <c r="S572" s="463"/>
      <c r="T572" s="463"/>
      <c r="U572" s="463"/>
      <c r="V572" s="463"/>
      <c r="W572" s="463"/>
      <c r="X572" s="463"/>
      <c r="Y572" s="463"/>
      <c r="Z572" s="463"/>
    </row>
    <row r="573" spans="1:26" ht="20.25" customHeight="1" x14ac:dyDescent="0.8">
      <c r="A573" s="463"/>
      <c r="B573" s="463"/>
      <c r="C573" s="463"/>
      <c r="D573" s="536"/>
      <c r="E573" s="537"/>
      <c r="F573" s="463"/>
      <c r="G573" s="537"/>
      <c r="H573" s="463"/>
      <c r="I573" s="463"/>
      <c r="J573" s="538"/>
      <c r="K573" s="463"/>
      <c r="L573" s="463"/>
      <c r="M573" s="463"/>
      <c r="N573" s="463"/>
      <c r="O573" s="463"/>
      <c r="P573" s="463"/>
      <c r="Q573" s="463"/>
      <c r="R573" s="463"/>
      <c r="S573" s="463"/>
      <c r="T573" s="463"/>
      <c r="U573" s="463"/>
      <c r="V573" s="463"/>
      <c r="W573" s="463"/>
      <c r="X573" s="463"/>
      <c r="Y573" s="463"/>
      <c r="Z573" s="463"/>
    </row>
    <row r="574" spans="1:26" ht="20.25" customHeight="1" x14ac:dyDescent="0.8">
      <c r="A574" s="463"/>
      <c r="B574" s="463"/>
      <c r="C574" s="463"/>
      <c r="D574" s="536"/>
      <c r="E574" s="537"/>
      <c r="F574" s="463"/>
      <c r="G574" s="537"/>
      <c r="H574" s="463"/>
      <c r="I574" s="463"/>
      <c r="J574" s="538"/>
      <c r="K574" s="463"/>
      <c r="L574" s="463"/>
      <c r="M574" s="463"/>
      <c r="N574" s="463"/>
      <c r="O574" s="463"/>
      <c r="P574" s="463"/>
      <c r="Q574" s="463"/>
      <c r="R574" s="463"/>
      <c r="S574" s="463"/>
      <c r="T574" s="463"/>
      <c r="U574" s="463"/>
      <c r="V574" s="463"/>
      <c r="W574" s="463"/>
      <c r="X574" s="463"/>
      <c r="Y574" s="463"/>
      <c r="Z574" s="463"/>
    </row>
    <row r="575" spans="1:26" ht="20.25" customHeight="1" x14ac:dyDescent="0.8">
      <c r="A575" s="463"/>
      <c r="B575" s="463"/>
      <c r="C575" s="463"/>
      <c r="D575" s="536"/>
      <c r="E575" s="537"/>
      <c r="F575" s="463"/>
      <c r="G575" s="537"/>
      <c r="H575" s="463"/>
      <c r="I575" s="463"/>
      <c r="J575" s="538"/>
      <c r="K575" s="463"/>
      <c r="L575" s="463"/>
      <c r="M575" s="463"/>
      <c r="N575" s="463"/>
      <c r="O575" s="463"/>
      <c r="P575" s="463"/>
      <c r="Q575" s="463"/>
      <c r="R575" s="463"/>
      <c r="S575" s="463"/>
      <c r="T575" s="463"/>
      <c r="U575" s="463"/>
      <c r="V575" s="463"/>
      <c r="W575" s="463"/>
      <c r="X575" s="463"/>
      <c r="Y575" s="463"/>
      <c r="Z575" s="463"/>
    </row>
    <row r="576" spans="1:26" ht="20.25" customHeight="1" x14ac:dyDescent="0.8">
      <c r="A576" s="463"/>
      <c r="B576" s="463"/>
      <c r="C576" s="463"/>
      <c r="D576" s="536"/>
      <c r="E576" s="537"/>
      <c r="F576" s="463"/>
      <c r="G576" s="537"/>
      <c r="H576" s="463"/>
      <c r="I576" s="463"/>
      <c r="J576" s="538"/>
      <c r="K576" s="463"/>
      <c r="L576" s="463"/>
      <c r="M576" s="463"/>
      <c r="N576" s="463"/>
      <c r="O576" s="463"/>
      <c r="P576" s="463"/>
      <c r="Q576" s="463"/>
      <c r="R576" s="463"/>
      <c r="S576" s="463"/>
      <c r="T576" s="463"/>
      <c r="U576" s="463"/>
      <c r="V576" s="463"/>
      <c r="W576" s="463"/>
      <c r="X576" s="463"/>
      <c r="Y576" s="463"/>
      <c r="Z576" s="463"/>
    </row>
    <row r="577" spans="1:26" ht="20.25" customHeight="1" x14ac:dyDescent="0.8">
      <c r="A577" s="463"/>
      <c r="B577" s="463"/>
      <c r="C577" s="463"/>
      <c r="D577" s="536"/>
      <c r="E577" s="537"/>
      <c r="F577" s="463"/>
      <c r="G577" s="537"/>
      <c r="H577" s="463"/>
      <c r="I577" s="463"/>
      <c r="J577" s="538"/>
      <c r="K577" s="463"/>
      <c r="L577" s="463"/>
      <c r="M577" s="463"/>
      <c r="N577" s="463"/>
      <c r="O577" s="463"/>
      <c r="P577" s="463"/>
      <c r="Q577" s="463"/>
      <c r="R577" s="463"/>
      <c r="S577" s="463"/>
      <c r="T577" s="463"/>
      <c r="U577" s="463"/>
      <c r="V577" s="463"/>
      <c r="W577" s="463"/>
      <c r="X577" s="463"/>
      <c r="Y577" s="463"/>
      <c r="Z577" s="463"/>
    </row>
    <row r="578" spans="1:26" ht="20.25" customHeight="1" x14ac:dyDescent="0.8">
      <c r="A578" s="463"/>
      <c r="B578" s="463"/>
      <c r="C578" s="463"/>
      <c r="D578" s="536"/>
      <c r="E578" s="537"/>
      <c r="F578" s="463"/>
      <c r="G578" s="537"/>
      <c r="H578" s="463"/>
      <c r="I578" s="463"/>
      <c r="J578" s="538"/>
      <c r="K578" s="463"/>
      <c r="L578" s="463"/>
      <c r="M578" s="463"/>
      <c r="N578" s="463"/>
      <c r="O578" s="463"/>
      <c r="P578" s="463"/>
      <c r="Q578" s="463"/>
      <c r="R578" s="463"/>
      <c r="S578" s="463"/>
      <c r="T578" s="463"/>
      <c r="U578" s="463"/>
      <c r="V578" s="463"/>
      <c r="W578" s="463"/>
      <c r="X578" s="463"/>
      <c r="Y578" s="463"/>
      <c r="Z578" s="463"/>
    </row>
    <row r="579" spans="1:26" ht="20.25" customHeight="1" x14ac:dyDescent="0.8">
      <c r="A579" s="463"/>
      <c r="B579" s="463"/>
      <c r="C579" s="463"/>
      <c r="D579" s="536"/>
      <c r="E579" s="537"/>
      <c r="F579" s="463"/>
      <c r="G579" s="537"/>
      <c r="H579" s="463"/>
      <c r="I579" s="463"/>
      <c r="J579" s="538"/>
      <c r="K579" s="463"/>
      <c r="L579" s="463"/>
      <c r="M579" s="463"/>
      <c r="N579" s="463"/>
      <c r="O579" s="463"/>
      <c r="P579" s="463"/>
      <c r="Q579" s="463"/>
      <c r="R579" s="463"/>
      <c r="S579" s="463"/>
      <c r="T579" s="463"/>
      <c r="U579" s="463"/>
      <c r="V579" s="463"/>
      <c r="W579" s="463"/>
      <c r="X579" s="463"/>
      <c r="Y579" s="463"/>
      <c r="Z579" s="463"/>
    </row>
    <row r="580" spans="1:26" ht="20.25" customHeight="1" x14ac:dyDescent="0.8">
      <c r="A580" s="463"/>
      <c r="B580" s="463"/>
      <c r="C580" s="463"/>
      <c r="D580" s="536"/>
      <c r="E580" s="537"/>
      <c r="F580" s="463"/>
      <c r="G580" s="537"/>
      <c r="H580" s="463"/>
      <c r="I580" s="463"/>
      <c r="J580" s="538"/>
      <c r="K580" s="463"/>
      <c r="L580" s="463"/>
      <c r="M580" s="463"/>
      <c r="N580" s="463"/>
      <c r="O580" s="463"/>
      <c r="P580" s="463"/>
      <c r="Q580" s="463"/>
      <c r="R580" s="463"/>
      <c r="S580" s="463"/>
      <c r="T580" s="463"/>
      <c r="U580" s="463"/>
      <c r="V580" s="463"/>
      <c r="W580" s="463"/>
      <c r="X580" s="463"/>
      <c r="Y580" s="463"/>
      <c r="Z580" s="463"/>
    </row>
    <row r="581" spans="1:26" ht="20.25" customHeight="1" x14ac:dyDescent="0.8">
      <c r="A581" s="463"/>
      <c r="B581" s="463"/>
      <c r="C581" s="463"/>
      <c r="D581" s="536"/>
      <c r="E581" s="537"/>
      <c r="F581" s="463"/>
      <c r="G581" s="537"/>
      <c r="H581" s="463"/>
      <c r="I581" s="463"/>
      <c r="J581" s="538"/>
      <c r="K581" s="463"/>
      <c r="L581" s="463"/>
      <c r="M581" s="463"/>
      <c r="N581" s="463"/>
      <c r="O581" s="463"/>
      <c r="P581" s="463"/>
      <c r="Q581" s="463"/>
      <c r="R581" s="463"/>
      <c r="S581" s="463"/>
      <c r="T581" s="463"/>
      <c r="U581" s="463"/>
      <c r="V581" s="463"/>
      <c r="W581" s="463"/>
      <c r="X581" s="463"/>
      <c r="Y581" s="463"/>
      <c r="Z581" s="463"/>
    </row>
    <row r="582" spans="1:26" ht="20.25" customHeight="1" x14ac:dyDescent="0.8">
      <c r="A582" s="463"/>
      <c r="B582" s="463"/>
      <c r="C582" s="463"/>
      <c r="D582" s="536"/>
      <c r="E582" s="537"/>
      <c r="F582" s="463"/>
      <c r="G582" s="537"/>
      <c r="H582" s="463"/>
      <c r="I582" s="463"/>
      <c r="J582" s="538"/>
      <c r="K582" s="463"/>
      <c r="L582" s="463"/>
      <c r="M582" s="463"/>
      <c r="N582" s="463"/>
      <c r="O582" s="463"/>
      <c r="P582" s="463"/>
      <c r="Q582" s="463"/>
      <c r="R582" s="463"/>
      <c r="S582" s="463"/>
      <c r="T582" s="463"/>
      <c r="U582" s="463"/>
      <c r="V582" s="463"/>
      <c r="W582" s="463"/>
      <c r="X582" s="463"/>
      <c r="Y582" s="463"/>
      <c r="Z582" s="463"/>
    </row>
    <row r="583" spans="1:26" ht="20.25" customHeight="1" x14ac:dyDescent="0.8">
      <c r="A583" s="463"/>
      <c r="B583" s="463"/>
      <c r="C583" s="463"/>
      <c r="D583" s="536"/>
      <c r="E583" s="537"/>
      <c r="F583" s="463"/>
      <c r="G583" s="537"/>
      <c r="H583" s="463"/>
      <c r="I583" s="463"/>
      <c r="J583" s="538"/>
      <c r="K583" s="463"/>
      <c r="L583" s="463"/>
      <c r="M583" s="463"/>
      <c r="N583" s="463"/>
      <c r="O583" s="463"/>
      <c r="P583" s="463"/>
      <c r="Q583" s="463"/>
      <c r="R583" s="463"/>
      <c r="S583" s="463"/>
      <c r="T583" s="463"/>
      <c r="U583" s="463"/>
      <c r="V583" s="463"/>
      <c r="W583" s="463"/>
      <c r="X583" s="463"/>
      <c r="Y583" s="463"/>
      <c r="Z583" s="463"/>
    </row>
    <row r="584" spans="1:26" ht="20.25" customHeight="1" x14ac:dyDescent="0.8">
      <c r="A584" s="463"/>
      <c r="B584" s="463"/>
      <c r="C584" s="463"/>
      <c r="D584" s="536"/>
      <c r="E584" s="537"/>
      <c r="F584" s="463"/>
      <c r="G584" s="537"/>
      <c r="H584" s="463"/>
      <c r="I584" s="463"/>
      <c r="J584" s="538"/>
      <c r="K584" s="463"/>
      <c r="L584" s="463"/>
      <c r="M584" s="463"/>
      <c r="N584" s="463"/>
      <c r="O584" s="463"/>
      <c r="P584" s="463"/>
      <c r="Q584" s="463"/>
      <c r="R584" s="463"/>
      <c r="S584" s="463"/>
      <c r="T584" s="463"/>
      <c r="U584" s="463"/>
      <c r="V584" s="463"/>
      <c r="W584" s="463"/>
      <c r="X584" s="463"/>
      <c r="Y584" s="463"/>
      <c r="Z584" s="463"/>
    </row>
    <row r="585" spans="1:26" ht="20.25" customHeight="1" x14ac:dyDescent="0.8">
      <c r="A585" s="463"/>
      <c r="B585" s="463"/>
      <c r="C585" s="463"/>
      <c r="D585" s="536"/>
      <c r="E585" s="537"/>
      <c r="F585" s="463"/>
      <c r="G585" s="537"/>
      <c r="H585" s="463"/>
      <c r="I585" s="463"/>
      <c r="J585" s="538"/>
      <c r="K585" s="463"/>
      <c r="L585" s="463"/>
      <c r="M585" s="463"/>
      <c r="N585" s="463"/>
      <c r="O585" s="463"/>
      <c r="P585" s="463"/>
      <c r="Q585" s="463"/>
      <c r="R585" s="463"/>
      <c r="S585" s="463"/>
      <c r="T585" s="463"/>
      <c r="U585" s="463"/>
      <c r="V585" s="463"/>
      <c r="W585" s="463"/>
      <c r="X585" s="463"/>
      <c r="Y585" s="463"/>
      <c r="Z585" s="463"/>
    </row>
    <row r="586" spans="1:26" ht="20.25" customHeight="1" x14ac:dyDescent="0.8">
      <c r="A586" s="463"/>
      <c r="B586" s="463"/>
      <c r="C586" s="463"/>
      <c r="D586" s="536"/>
      <c r="E586" s="537"/>
      <c r="F586" s="463"/>
      <c r="G586" s="537"/>
      <c r="H586" s="463"/>
      <c r="I586" s="463"/>
      <c r="J586" s="538"/>
      <c r="K586" s="463"/>
      <c r="L586" s="463"/>
      <c r="M586" s="463"/>
      <c r="N586" s="463"/>
      <c r="O586" s="463"/>
      <c r="P586" s="463"/>
      <c r="Q586" s="463"/>
      <c r="R586" s="463"/>
      <c r="S586" s="463"/>
      <c r="T586" s="463"/>
      <c r="U586" s="463"/>
      <c r="V586" s="463"/>
      <c r="W586" s="463"/>
      <c r="X586" s="463"/>
      <c r="Y586" s="463"/>
      <c r="Z586" s="463"/>
    </row>
    <row r="587" spans="1:26" ht="20.25" customHeight="1" x14ac:dyDescent="0.8">
      <c r="A587" s="463"/>
      <c r="B587" s="463"/>
      <c r="C587" s="463"/>
      <c r="D587" s="536"/>
      <c r="E587" s="537"/>
      <c r="F587" s="463"/>
      <c r="G587" s="537"/>
      <c r="H587" s="463"/>
      <c r="I587" s="463"/>
      <c r="J587" s="538"/>
      <c r="K587" s="463"/>
      <c r="L587" s="463"/>
      <c r="M587" s="463"/>
      <c r="N587" s="463"/>
      <c r="O587" s="463"/>
      <c r="P587" s="463"/>
      <c r="Q587" s="463"/>
      <c r="R587" s="463"/>
      <c r="S587" s="463"/>
      <c r="T587" s="463"/>
      <c r="U587" s="463"/>
      <c r="V587" s="463"/>
      <c r="W587" s="463"/>
      <c r="X587" s="463"/>
      <c r="Y587" s="463"/>
      <c r="Z587" s="463"/>
    </row>
    <row r="588" spans="1:26" ht="20.25" customHeight="1" x14ac:dyDescent="0.8">
      <c r="A588" s="463"/>
      <c r="B588" s="463"/>
      <c r="C588" s="463"/>
      <c r="D588" s="536"/>
      <c r="E588" s="537"/>
      <c r="F588" s="463"/>
      <c r="G588" s="537"/>
      <c r="H588" s="463"/>
      <c r="I588" s="463"/>
      <c r="J588" s="538"/>
      <c r="K588" s="463"/>
      <c r="L588" s="463"/>
      <c r="M588" s="463"/>
      <c r="N588" s="463"/>
      <c r="O588" s="463"/>
      <c r="P588" s="463"/>
      <c r="Q588" s="463"/>
      <c r="R588" s="463"/>
      <c r="S588" s="463"/>
      <c r="T588" s="463"/>
      <c r="U588" s="463"/>
      <c r="V588" s="463"/>
      <c r="W588" s="463"/>
      <c r="X588" s="463"/>
      <c r="Y588" s="463"/>
      <c r="Z588" s="463"/>
    </row>
    <row r="589" spans="1:26" ht="20.25" customHeight="1" x14ac:dyDescent="0.8">
      <c r="A589" s="463"/>
      <c r="B589" s="463"/>
      <c r="C589" s="463"/>
      <c r="D589" s="536"/>
      <c r="E589" s="537"/>
      <c r="F589" s="463"/>
      <c r="G589" s="537"/>
      <c r="H589" s="463"/>
      <c r="I589" s="463"/>
      <c r="J589" s="538"/>
      <c r="K589" s="463"/>
      <c r="L589" s="463"/>
      <c r="M589" s="463"/>
      <c r="N589" s="463"/>
      <c r="O589" s="463"/>
      <c r="P589" s="463"/>
      <c r="Q589" s="463"/>
      <c r="R589" s="463"/>
      <c r="S589" s="463"/>
      <c r="T589" s="463"/>
      <c r="U589" s="463"/>
      <c r="V589" s="463"/>
      <c r="W589" s="463"/>
      <c r="X589" s="463"/>
      <c r="Y589" s="463"/>
      <c r="Z589" s="463"/>
    </row>
    <row r="590" spans="1:26" ht="20.25" customHeight="1" x14ac:dyDescent="0.8">
      <c r="A590" s="463"/>
      <c r="B590" s="463"/>
      <c r="C590" s="463"/>
      <c r="D590" s="536"/>
      <c r="E590" s="537"/>
      <c r="F590" s="463"/>
      <c r="G590" s="537"/>
      <c r="H590" s="463"/>
      <c r="I590" s="463"/>
      <c r="J590" s="538"/>
      <c r="K590" s="463"/>
      <c r="L590" s="463"/>
      <c r="M590" s="463"/>
      <c r="N590" s="463"/>
      <c r="O590" s="463"/>
      <c r="P590" s="463"/>
      <c r="Q590" s="463"/>
      <c r="R590" s="463"/>
      <c r="S590" s="463"/>
      <c r="T590" s="463"/>
      <c r="U590" s="463"/>
      <c r="V590" s="463"/>
      <c r="W590" s="463"/>
      <c r="X590" s="463"/>
      <c r="Y590" s="463"/>
      <c r="Z590" s="463"/>
    </row>
    <row r="591" spans="1:26" ht="20.25" customHeight="1" x14ac:dyDescent="0.8">
      <c r="A591" s="463"/>
      <c r="B591" s="463"/>
      <c r="C591" s="463"/>
      <c r="D591" s="536"/>
      <c r="E591" s="537"/>
      <c r="F591" s="463"/>
      <c r="G591" s="537"/>
      <c r="H591" s="463"/>
      <c r="I591" s="463"/>
      <c r="J591" s="538"/>
      <c r="K591" s="463"/>
      <c r="L591" s="463"/>
      <c r="M591" s="463"/>
      <c r="N591" s="463"/>
      <c r="O591" s="463"/>
      <c r="P591" s="463"/>
      <c r="Q591" s="463"/>
      <c r="R591" s="463"/>
      <c r="S591" s="463"/>
      <c r="T591" s="463"/>
      <c r="U591" s="463"/>
      <c r="V591" s="463"/>
      <c r="W591" s="463"/>
      <c r="X591" s="463"/>
      <c r="Y591" s="463"/>
      <c r="Z591" s="463"/>
    </row>
    <row r="592" spans="1:26" ht="20.25" customHeight="1" x14ac:dyDescent="0.8">
      <c r="A592" s="463"/>
      <c r="B592" s="463"/>
      <c r="C592" s="463"/>
      <c r="D592" s="536"/>
      <c r="E592" s="537"/>
      <c r="F592" s="463"/>
      <c r="G592" s="537"/>
      <c r="H592" s="463"/>
      <c r="I592" s="463"/>
      <c r="J592" s="538"/>
      <c r="K592" s="463"/>
      <c r="L592" s="463"/>
      <c r="M592" s="463"/>
      <c r="N592" s="463"/>
      <c r="O592" s="463"/>
      <c r="P592" s="463"/>
      <c r="Q592" s="463"/>
      <c r="R592" s="463"/>
      <c r="S592" s="463"/>
      <c r="T592" s="463"/>
      <c r="U592" s="463"/>
      <c r="V592" s="463"/>
      <c r="W592" s="463"/>
      <c r="X592" s="463"/>
      <c r="Y592" s="463"/>
      <c r="Z592" s="463"/>
    </row>
    <row r="593" spans="1:26" ht="20.25" customHeight="1" x14ac:dyDescent="0.8">
      <c r="A593" s="463"/>
      <c r="B593" s="463"/>
      <c r="C593" s="463"/>
      <c r="D593" s="536"/>
      <c r="E593" s="537"/>
      <c r="F593" s="463"/>
      <c r="G593" s="537"/>
      <c r="H593" s="463"/>
      <c r="I593" s="463"/>
      <c r="J593" s="538"/>
      <c r="K593" s="463"/>
      <c r="L593" s="463"/>
      <c r="M593" s="463"/>
      <c r="N593" s="463"/>
      <c r="O593" s="463"/>
      <c r="P593" s="463"/>
      <c r="Q593" s="463"/>
      <c r="R593" s="463"/>
      <c r="S593" s="463"/>
      <c r="T593" s="463"/>
      <c r="U593" s="463"/>
      <c r="V593" s="463"/>
      <c r="W593" s="463"/>
      <c r="X593" s="463"/>
      <c r="Y593" s="463"/>
      <c r="Z593" s="463"/>
    </row>
    <row r="594" spans="1:26" ht="20.25" customHeight="1" x14ac:dyDescent="0.8">
      <c r="A594" s="463"/>
      <c r="B594" s="463"/>
      <c r="C594" s="463"/>
      <c r="D594" s="536"/>
      <c r="E594" s="537"/>
      <c r="F594" s="463"/>
      <c r="G594" s="537"/>
      <c r="H594" s="463"/>
      <c r="I594" s="463"/>
      <c r="J594" s="538"/>
      <c r="K594" s="463"/>
      <c r="L594" s="463"/>
      <c r="M594" s="463"/>
      <c r="N594" s="463"/>
      <c r="O594" s="463"/>
      <c r="P594" s="463"/>
      <c r="Q594" s="463"/>
      <c r="R594" s="463"/>
      <c r="S594" s="463"/>
      <c r="T594" s="463"/>
      <c r="U594" s="463"/>
      <c r="V594" s="463"/>
      <c r="W594" s="463"/>
      <c r="X594" s="463"/>
      <c r="Y594" s="463"/>
      <c r="Z594" s="463"/>
    </row>
    <row r="595" spans="1:26" ht="20.25" customHeight="1" x14ac:dyDescent="0.8">
      <c r="A595" s="463"/>
      <c r="B595" s="463"/>
      <c r="C595" s="463"/>
      <c r="D595" s="536"/>
      <c r="E595" s="537"/>
      <c r="F595" s="463"/>
      <c r="G595" s="537"/>
      <c r="H595" s="463"/>
      <c r="I595" s="463"/>
      <c r="J595" s="538"/>
      <c r="K595" s="463"/>
      <c r="L595" s="463"/>
      <c r="M595" s="463"/>
      <c r="N595" s="463"/>
      <c r="O595" s="463"/>
      <c r="P595" s="463"/>
      <c r="Q595" s="463"/>
      <c r="R595" s="463"/>
      <c r="S595" s="463"/>
      <c r="T595" s="463"/>
      <c r="U595" s="463"/>
      <c r="V595" s="463"/>
      <c r="W595" s="463"/>
      <c r="X595" s="463"/>
      <c r="Y595" s="463"/>
      <c r="Z595" s="463"/>
    </row>
    <row r="596" spans="1:26" ht="20.25" customHeight="1" x14ac:dyDescent="0.8">
      <c r="A596" s="463"/>
      <c r="B596" s="463"/>
      <c r="C596" s="463"/>
      <c r="D596" s="536"/>
      <c r="E596" s="537"/>
      <c r="F596" s="463"/>
      <c r="G596" s="537"/>
      <c r="H596" s="463"/>
      <c r="I596" s="463"/>
      <c r="J596" s="538"/>
      <c r="K596" s="463"/>
      <c r="L596" s="463"/>
      <c r="M596" s="463"/>
      <c r="N596" s="463"/>
      <c r="O596" s="463"/>
      <c r="P596" s="463"/>
      <c r="Q596" s="463"/>
      <c r="R596" s="463"/>
      <c r="S596" s="463"/>
      <c r="T596" s="463"/>
      <c r="U596" s="463"/>
      <c r="V596" s="463"/>
      <c r="W596" s="463"/>
      <c r="X596" s="463"/>
      <c r="Y596" s="463"/>
      <c r="Z596" s="463"/>
    </row>
    <row r="597" spans="1:26" ht="20.25" customHeight="1" x14ac:dyDescent="0.8">
      <c r="A597" s="463"/>
      <c r="B597" s="463"/>
      <c r="C597" s="463"/>
      <c r="D597" s="536"/>
      <c r="E597" s="537"/>
      <c r="F597" s="463"/>
      <c r="G597" s="537"/>
      <c r="H597" s="463"/>
      <c r="I597" s="463"/>
      <c r="J597" s="538"/>
      <c r="K597" s="463"/>
      <c r="L597" s="463"/>
      <c r="M597" s="463"/>
      <c r="N597" s="463"/>
      <c r="O597" s="463"/>
      <c r="P597" s="463"/>
      <c r="Q597" s="463"/>
      <c r="R597" s="463"/>
      <c r="S597" s="463"/>
      <c r="T597" s="463"/>
      <c r="U597" s="463"/>
      <c r="V597" s="463"/>
      <c r="W597" s="463"/>
      <c r="X597" s="463"/>
      <c r="Y597" s="463"/>
      <c r="Z597" s="463"/>
    </row>
    <row r="598" spans="1:26" ht="20.25" customHeight="1" x14ac:dyDescent="0.8">
      <c r="A598" s="463"/>
      <c r="B598" s="463"/>
      <c r="C598" s="463"/>
      <c r="D598" s="536"/>
      <c r="E598" s="537"/>
      <c r="F598" s="463"/>
      <c r="G598" s="537"/>
      <c r="H598" s="463"/>
      <c r="I598" s="463"/>
      <c r="J598" s="538"/>
      <c r="K598" s="463"/>
      <c r="L598" s="463"/>
      <c r="M598" s="463"/>
      <c r="N598" s="463"/>
      <c r="O598" s="463"/>
      <c r="P598" s="463"/>
      <c r="Q598" s="463"/>
      <c r="R598" s="463"/>
      <c r="S598" s="463"/>
      <c r="T598" s="463"/>
      <c r="U598" s="463"/>
      <c r="V598" s="463"/>
      <c r="W598" s="463"/>
      <c r="X598" s="463"/>
      <c r="Y598" s="463"/>
      <c r="Z598" s="463"/>
    </row>
    <row r="599" spans="1:26" ht="20.25" customHeight="1" x14ac:dyDescent="0.8">
      <c r="A599" s="463"/>
      <c r="B599" s="463"/>
      <c r="C599" s="463"/>
      <c r="D599" s="536"/>
      <c r="E599" s="537"/>
      <c r="F599" s="463"/>
      <c r="G599" s="537"/>
      <c r="H599" s="463"/>
      <c r="I599" s="463"/>
      <c r="J599" s="538"/>
      <c r="K599" s="463"/>
      <c r="L599" s="463"/>
      <c r="M599" s="463"/>
      <c r="N599" s="463"/>
      <c r="O599" s="463"/>
      <c r="P599" s="463"/>
      <c r="Q599" s="463"/>
      <c r="R599" s="463"/>
      <c r="S599" s="463"/>
      <c r="T599" s="463"/>
      <c r="U599" s="463"/>
      <c r="V599" s="463"/>
      <c r="W599" s="463"/>
      <c r="X599" s="463"/>
      <c r="Y599" s="463"/>
      <c r="Z599" s="463"/>
    </row>
    <row r="600" spans="1:26" ht="20.25" customHeight="1" x14ac:dyDescent="0.8">
      <c r="A600" s="463"/>
      <c r="B600" s="463"/>
      <c r="C600" s="463"/>
      <c r="D600" s="536"/>
      <c r="E600" s="537"/>
      <c r="F600" s="463"/>
      <c r="G600" s="537"/>
      <c r="H600" s="463"/>
      <c r="I600" s="463"/>
      <c r="J600" s="538"/>
      <c r="K600" s="463"/>
      <c r="L600" s="463"/>
      <c r="M600" s="463"/>
      <c r="N600" s="463"/>
      <c r="O600" s="463"/>
      <c r="P600" s="463"/>
      <c r="Q600" s="463"/>
      <c r="R600" s="463"/>
      <c r="S600" s="463"/>
      <c r="T600" s="463"/>
      <c r="U600" s="463"/>
      <c r="V600" s="463"/>
      <c r="W600" s="463"/>
      <c r="X600" s="463"/>
      <c r="Y600" s="463"/>
      <c r="Z600" s="463"/>
    </row>
    <row r="601" spans="1:26" ht="20.25" customHeight="1" x14ac:dyDescent="0.8">
      <c r="A601" s="463"/>
      <c r="B601" s="463"/>
      <c r="C601" s="463"/>
      <c r="D601" s="536"/>
      <c r="E601" s="537"/>
      <c r="F601" s="463"/>
      <c r="G601" s="537"/>
      <c r="H601" s="463"/>
      <c r="I601" s="463"/>
      <c r="J601" s="538"/>
      <c r="K601" s="463"/>
      <c r="L601" s="463"/>
      <c r="M601" s="463"/>
      <c r="N601" s="463"/>
      <c r="O601" s="463"/>
      <c r="P601" s="463"/>
      <c r="Q601" s="463"/>
      <c r="R601" s="463"/>
      <c r="S601" s="463"/>
      <c r="T601" s="463"/>
      <c r="U601" s="463"/>
      <c r="V601" s="463"/>
      <c r="W601" s="463"/>
      <c r="X601" s="463"/>
      <c r="Y601" s="463"/>
      <c r="Z601" s="463"/>
    </row>
    <row r="602" spans="1:26" ht="20.25" customHeight="1" x14ac:dyDescent="0.8">
      <c r="A602" s="463"/>
      <c r="B602" s="463"/>
      <c r="C602" s="463"/>
      <c r="D602" s="536"/>
      <c r="E602" s="537"/>
      <c r="F602" s="463"/>
      <c r="G602" s="537"/>
      <c r="H602" s="463"/>
      <c r="I602" s="463"/>
      <c r="J602" s="538"/>
      <c r="K602" s="463"/>
      <c r="L602" s="463"/>
      <c r="M602" s="463"/>
      <c r="N602" s="463"/>
      <c r="O602" s="463"/>
      <c r="P602" s="463"/>
      <c r="Q602" s="463"/>
      <c r="R602" s="463"/>
      <c r="S602" s="463"/>
      <c r="T602" s="463"/>
      <c r="U602" s="463"/>
      <c r="V602" s="463"/>
      <c r="W602" s="463"/>
      <c r="X602" s="463"/>
      <c r="Y602" s="463"/>
      <c r="Z602" s="463"/>
    </row>
    <row r="603" spans="1:26" ht="20.25" customHeight="1" x14ac:dyDescent="0.8">
      <c r="A603" s="463"/>
      <c r="B603" s="463"/>
      <c r="C603" s="463"/>
      <c r="D603" s="536"/>
      <c r="E603" s="537"/>
      <c r="F603" s="463"/>
      <c r="G603" s="537"/>
      <c r="H603" s="463"/>
      <c r="I603" s="463"/>
      <c r="J603" s="538"/>
      <c r="K603" s="463"/>
      <c r="L603" s="463"/>
      <c r="M603" s="463"/>
      <c r="N603" s="463"/>
      <c r="O603" s="463"/>
      <c r="P603" s="463"/>
      <c r="Q603" s="463"/>
      <c r="R603" s="463"/>
      <c r="S603" s="463"/>
      <c r="T603" s="463"/>
      <c r="U603" s="463"/>
      <c r="V603" s="463"/>
      <c r="W603" s="463"/>
      <c r="X603" s="463"/>
      <c r="Y603" s="463"/>
      <c r="Z603" s="463"/>
    </row>
    <row r="604" spans="1:26" ht="20.25" customHeight="1" x14ac:dyDescent="0.8">
      <c r="A604" s="463"/>
      <c r="B604" s="463"/>
      <c r="C604" s="463"/>
      <c r="D604" s="536"/>
      <c r="E604" s="537"/>
      <c r="F604" s="463"/>
      <c r="G604" s="537"/>
      <c r="H604" s="463"/>
      <c r="I604" s="463"/>
      <c r="J604" s="538"/>
      <c r="K604" s="463"/>
      <c r="L604" s="463"/>
      <c r="M604" s="463"/>
      <c r="N604" s="463"/>
      <c r="O604" s="463"/>
      <c r="P604" s="463"/>
      <c r="Q604" s="463"/>
      <c r="R604" s="463"/>
      <c r="S604" s="463"/>
      <c r="T604" s="463"/>
      <c r="U604" s="463"/>
      <c r="V604" s="463"/>
      <c r="W604" s="463"/>
      <c r="X604" s="463"/>
      <c r="Y604" s="463"/>
      <c r="Z604" s="463"/>
    </row>
    <row r="605" spans="1:26" ht="20.25" customHeight="1" x14ac:dyDescent="0.8">
      <c r="A605" s="463"/>
      <c r="B605" s="463"/>
      <c r="C605" s="463"/>
      <c r="D605" s="536"/>
      <c r="E605" s="537"/>
      <c r="F605" s="463"/>
      <c r="G605" s="537"/>
      <c r="H605" s="463"/>
      <c r="I605" s="463"/>
      <c r="J605" s="538"/>
      <c r="K605" s="463"/>
      <c r="L605" s="463"/>
      <c r="M605" s="463"/>
      <c r="N605" s="463"/>
      <c r="O605" s="463"/>
      <c r="P605" s="463"/>
      <c r="Q605" s="463"/>
      <c r="R605" s="463"/>
      <c r="S605" s="463"/>
      <c r="T605" s="463"/>
      <c r="U605" s="463"/>
      <c r="V605" s="463"/>
      <c r="W605" s="463"/>
      <c r="X605" s="463"/>
      <c r="Y605" s="463"/>
      <c r="Z605" s="463"/>
    </row>
    <row r="606" spans="1:26" ht="20.25" customHeight="1" x14ac:dyDescent="0.8">
      <c r="A606" s="463"/>
      <c r="B606" s="463"/>
      <c r="C606" s="463"/>
      <c r="D606" s="536"/>
      <c r="E606" s="537"/>
      <c r="F606" s="463"/>
      <c r="G606" s="537"/>
      <c r="H606" s="463"/>
      <c r="I606" s="463"/>
      <c r="J606" s="538"/>
      <c r="K606" s="463"/>
      <c r="L606" s="463"/>
      <c r="M606" s="463"/>
      <c r="N606" s="463"/>
      <c r="O606" s="463"/>
      <c r="P606" s="463"/>
      <c r="Q606" s="463"/>
      <c r="R606" s="463"/>
      <c r="S606" s="463"/>
      <c r="T606" s="463"/>
      <c r="U606" s="463"/>
      <c r="V606" s="463"/>
      <c r="W606" s="463"/>
      <c r="X606" s="463"/>
      <c r="Y606" s="463"/>
      <c r="Z606" s="463"/>
    </row>
    <row r="607" spans="1:26" ht="20.25" customHeight="1" x14ac:dyDescent="0.8">
      <c r="A607" s="463"/>
      <c r="B607" s="463"/>
      <c r="C607" s="463"/>
      <c r="D607" s="536"/>
      <c r="E607" s="537"/>
      <c r="F607" s="463"/>
      <c r="G607" s="537"/>
      <c r="H607" s="463"/>
      <c r="I607" s="463"/>
      <c r="J607" s="538"/>
      <c r="K607" s="463"/>
      <c r="L607" s="463"/>
      <c r="M607" s="463"/>
      <c r="N607" s="463"/>
      <c r="O607" s="463"/>
      <c r="P607" s="463"/>
      <c r="Q607" s="463"/>
      <c r="R607" s="463"/>
      <c r="S607" s="463"/>
      <c r="T607" s="463"/>
      <c r="U607" s="463"/>
      <c r="V607" s="463"/>
      <c r="W607" s="463"/>
      <c r="X607" s="463"/>
      <c r="Y607" s="463"/>
      <c r="Z607" s="463"/>
    </row>
    <row r="608" spans="1:26" ht="20.25" customHeight="1" x14ac:dyDescent="0.8">
      <c r="A608" s="463"/>
      <c r="B608" s="463"/>
      <c r="C608" s="463"/>
      <c r="D608" s="536"/>
      <c r="E608" s="537"/>
      <c r="F608" s="463"/>
      <c r="G608" s="537"/>
      <c r="H608" s="463"/>
      <c r="I608" s="463"/>
      <c r="J608" s="538"/>
      <c r="K608" s="463"/>
      <c r="L608" s="463"/>
      <c r="M608" s="463"/>
      <c r="N608" s="463"/>
      <c r="O608" s="463"/>
      <c r="P608" s="463"/>
      <c r="Q608" s="463"/>
      <c r="R608" s="463"/>
      <c r="S608" s="463"/>
      <c r="T608" s="463"/>
      <c r="U608" s="463"/>
      <c r="V608" s="463"/>
      <c r="W608" s="463"/>
      <c r="X608" s="463"/>
      <c r="Y608" s="463"/>
      <c r="Z608" s="463"/>
    </row>
    <row r="609" spans="1:26" ht="20.25" customHeight="1" x14ac:dyDescent="0.8">
      <c r="A609" s="463"/>
      <c r="B609" s="463"/>
      <c r="C609" s="463"/>
      <c r="D609" s="536"/>
      <c r="E609" s="537"/>
      <c r="F609" s="463"/>
      <c r="G609" s="537"/>
      <c r="H609" s="463"/>
      <c r="I609" s="463"/>
      <c r="J609" s="538"/>
      <c r="K609" s="463"/>
      <c r="L609" s="463"/>
      <c r="M609" s="463"/>
      <c r="N609" s="463"/>
      <c r="O609" s="463"/>
      <c r="P609" s="463"/>
      <c r="Q609" s="463"/>
      <c r="R609" s="463"/>
      <c r="S609" s="463"/>
      <c r="T609" s="463"/>
      <c r="U609" s="463"/>
      <c r="V609" s="463"/>
      <c r="W609" s="463"/>
      <c r="X609" s="463"/>
      <c r="Y609" s="463"/>
      <c r="Z609" s="463"/>
    </row>
    <row r="610" spans="1:26" ht="20.25" customHeight="1" x14ac:dyDescent="0.8">
      <c r="A610" s="463"/>
      <c r="B610" s="463"/>
      <c r="C610" s="463"/>
      <c r="D610" s="536"/>
      <c r="E610" s="537"/>
      <c r="F610" s="463"/>
      <c r="G610" s="537"/>
      <c r="H610" s="463"/>
      <c r="I610" s="463"/>
      <c r="J610" s="538"/>
      <c r="K610" s="463"/>
      <c r="L610" s="463"/>
      <c r="M610" s="463"/>
      <c r="N610" s="463"/>
      <c r="O610" s="463"/>
      <c r="P610" s="463"/>
      <c r="Q610" s="463"/>
      <c r="R610" s="463"/>
      <c r="S610" s="463"/>
      <c r="T610" s="463"/>
      <c r="U610" s="463"/>
      <c r="V610" s="463"/>
      <c r="W610" s="463"/>
      <c r="X610" s="463"/>
      <c r="Y610" s="463"/>
      <c r="Z610" s="463"/>
    </row>
    <row r="611" spans="1:26" ht="20.25" customHeight="1" x14ac:dyDescent="0.8">
      <c r="A611" s="463"/>
      <c r="B611" s="463"/>
      <c r="C611" s="463"/>
      <c r="D611" s="536"/>
      <c r="E611" s="537"/>
      <c r="F611" s="463"/>
      <c r="G611" s="537"/>
      <c r="H611" s="463"/>
      <c r="I611" s="463"/>
      <c r="J611" s="538"/>
      <c r="K611" s="463"/>
      <c r="L611" s="463"/>
      <c r="M611" s="463"/>
      <c r="N611" s="463"/>
      <c r="O611" s="463"/>
      <c r="P611" s="463"/>
      <c r="Q611" s="463"/>
      <c r="R611" s="463"/>
      <c r="S611" s="463"/>
      <c r="T611" s="463"/>
      <c r="U611" s="463"/>
      <c r="V611" s="463"/>
      <c r="W611" s="463"/>
      <c r="X611" s="463"/>
      <c r="Y611" s="463"/>
      <c r="Z611" s="463"/>
    </row>
    <row r="612" spans="1:26" ht="20.25" customHeight="1" x14ac:dyDescent="0.8">
      <c r="A612" s="463"/>
      <c r="B612" s="463"/>
      <c r="C612" s="463"/>
      <c r="D612" s="536"/>
      <c r="E612" s="537"/>
      <c r="F612" s="463"/>
      <c r="G612" s="537"/>
      <c r="H612" s="463"/>
      <c r="I612" s="463"/>
      <c r="J612" s="538"/>
      <c r="K612" s="463"/>
      <c r="L612" s="463"/>
      <c r="M612" s="463"/>
      <c r="N612" s="463"/>
      <c r="O612" s="463"/>
      <c r="P612" s="463"/>
      <c r="Q612" s="463"/>
      <c r="R612" s="463"/>
      <c r="S612" s="463"/>
      <c r="T612" s="463"/>
      <c r="U612" s="463"/>
      <c r="V612" s="463"/>
      <c r="W612" s="463"/>
      <c r="X612" s="463"/>
      <c r="Y612" s="463"/>
      <c r="Z612" s="463"/>
    </row>
    <row r="613" spans="1:26" ht="20.25" customHeight="1" x14ac:dyDescent="0.8">
      <c r="A613" s="463"/>
      <c r="B613" s="463"/>
      <c r="C613" s="463"/>
      <c r="D613" s="536"/>
      <c r="E613" s="537"/>
      <c r="F613" s="463"/>
      <c r="G613" s="537"/>
      <c r="H613" s="463"/>
      <c r="I613" s="463"/>
      <c r="J613" s="538"/>
      <c r="K613" s="463"/>
      <c r="L613" s="463"/>
      <c r="M613" s="463"/>
      <c r="N613" s="463"/>
      <c r="O613" s="463"/>
      <c r="P613" s="463"/>
      <c r="Q613" s="463"/>
      <c r="R613" s="463"/>
      <c r="S613" s="463"/>
      <c r="T613" s="463"/>
      <c r="U613" s="463"/>
      <c r="V613" s="463"/>
      <c r="W613" s="463"/>
      <c r="X613" s="463"/>
      <c r="Y613" s="463"/>
      <c r="Z613" s="463"/>
    </row>
    <row r="614" spans="1:26" ht="20.25" customHeight="1" x14ac:dyDescent="0.8">
      <c r="A614" s="463"/>
      <c r="B614" s="463"/>
      <c r="C614" s="463"/>
      <c r="D614" s="536"/>
      <c r="E614" s="537"/>
      <c r="F614" s="463"/>
      <c r="G614" s="537"/>
      <c r="H614" s="463"/>
      <c r="I614" s="463"/>
      <c r="J614" s="538"/>
      <c r="K614" s="463"/>
      <c r="L614" s="463"/>
      <c r="M614" s="463"/>
      <c r="N614" s="463"/>
      <c r="O614" s="463"/>
      <c r="P614" s="463"/>
      <c r="Q614" s="463"/>
      <c r="R614" s="463"/>
      <c r="S614" s="463"/>
      <c r="T614" s="463"/>
      <c r="U614" s="463"/>
      <c r="V614" s="463"/>
      <c r="W614" s="463"/>
      <c r="X614" s="463"/>
      <c r="Y614" s="463"/>
      <c r="Z614" s="463"/>
    </row>
    <row r="615" spans="1:26" ht="20.25" customHeight="1" x14ac:dyDescent="0.8">
      <c r="A615" s="463"/>
      <c r="B615" s="463"/>
      <c r="C615" s="463"/>
      <c r="D615" s="536"/>
      <c r="E615" s="537"/>
      <c r="F615" s="463"/>
      <c r="G615" s="537"/>
      <c r="H615" s="463"/>
      <c r="I615" s="463"/>
      <c r="J615" s="538"/>
      <c r="K615" s="463"/>
      <c r="L615" s="463"/>
      <c r="M615" s="463"/>
      <c r="N615" s="463"/>
      <c r="O615" s="463"/>
      <c r="P615" s="463"/>
      <c r="Q615" s="463"/>
      <c r="R615" s="463"/>
      <c r="S615" s="463"/>
      <c r="T615" s="463"/>
      <c r="U615" s="463"/>
      <c r="V615" s="463"/>
      <c r="W615" s="463"/>
      <c r="X615" s="463"/>
      <c r="Y615" s="463"/>
      <c r="Z615" s="463"/>
    </row>
    <row r="616" spans="1:26" ht="20.25" customHeight="1" x14ac:dyDescent="0.8">
      <c r="A616" s="463"/>
      <c r="B616" s="463"/>
      <c r="C616" s="463"/>
      <c r="D616" s="536"/>
      <c r="E616" s="537"/>
      <c r="F616" s="463"/>
      <c r="G616" s="537"/>
      <c r="H616" s="463"/>
      <c r="I616" s="463"/>
      <c r="J616" s="538"/>
      <c r="K616" s="463"/>
      <c r="L616" s="463"/>
      <c r="M616" s="463"/>
      <c r="N616" s="463"/>
      <c r="O616" s="463"/>
      <c r="P616" s="463"/>
      <c r="Q616" s="463"/>
      <c r="R616" s="463"/>
      <c r="S616" s="463"/>
      <c r="T616" s="463"/>
      <c r="U616" s="463"/>
      <c r="V616" s="463"/>
      <c r="W616" s="463"/>
      <c r="X616" s="463"/>
      <c r="Y616" s="463"/>
      <c r="Z616" s="463"/>
    </row>
    <row r="617" spans="1:26" ht="20.25" customHeight="1" x14ac:dyDescent="0.8">
      <c r="A617" s="463"/>
      <c r="B617" s="463"/>
      <c r="C617" s="463"/>
      <c r="D617" s="536"/>
      <c r="E617" s="537"/>
      <c r="F617" s="463"/>
      <c r="G617" s="537"/>
      <c r="H617" s="463"/>
      <c r="I617" s="463"/>
      <c r="J617" s="538"/>
      <c r="K617" s="463"/>
      <c r="L617" s="463"/>
      <c r="M617" s="463"/>
      <c r="N617" s="463"/>
      <c r="O617" s="463"/>
      <c r="P617" s="463"/>
      <c r="Q617" s="463"/>
      <c r="R617" s="463"/>
      <c r="S617" s="463"/>
      <c r="T617" s="463"/>
      <c r="U617" s="463"/>
      <c r="V617" s="463"/>
      <c r="W617" s="463"/>
      <c r="X617" s="463"/>
      <c r="Y617" s="463"/>
      <c r="Z617" s="463"/>
    </row>
    <row r="618" spans="1:26" ht="20.25" customHeight="1" x14ac:dyDescent="0.8">
      <c r="A618" s="463"/>
      <c r="B618" s="463"/>
      <c r="C618" s="463"/>
      <c r="D618" s="536"/>
      <c r="E618" s="537"/>
      <c r="F618" s="463"/>
      <c r="G618" s="537"/>
      <c r="H618" s="463"/>
      <c r="I618" s="463"/>
      <c r="J618" s="538"/>
      <c r="K618" s="463"/>
      <c r="L618" s="463"/>
      <c r="M618" s="463"/>
      <c r="N618" s="463"/>
      <c r="O618" s="463"/>
      <c r="P618" s="463"/>
      <c r="Q618" s="463"/>
      <c r="R618" s="463"/>
      <c r="S618" s="463"/>
      <c r="T618" s="463"/>
      <c r="U618" s="463"/>
      <c r="V618" s="463"/>
      <c r="W618" s="463"/>
      <c r="X618" s="463"/>
      <c r="Y618" s="463"/>
      <c r="Z618" s="463"/>
    </row>
    <row r="619" spans="1:26" ht="20.25" customHeight="1" x14ac:dyDescent="0.8">
      <c r="A619" s="463"/>
      <c r="B619" s="463"/>
      <c r="C619" s="463"/>
      <c r="D619" s="536"/>
      <c r="E619" s="537"/>
      <c r="F619" s="463"/>
      <c r="G619" s="537"/>
      <c r="H619" s="463"/>
      <c r="I619" s="463"/>
      <c r="J619" s="538"/>
      <c r="K619" s="463"/>
      <c r="L619" s="463"/>
      <c r="M619" s="463"/>
      <c r="N619" s="463"/>
      <c r="O619" s="463"/>
      <c r="P619" s="463"/>
      <c r="Q619" s="463"/>
      <c r="R619" s="463"/>
      <c r="S619" s="463"/>
      <c r="T619" s="463"/>
      <c r="U619" s="463"/>
      <c r="V619" s="463"/>
      <c r="W619" s="463"/>
      <c r="X619" s="463"/>
      <c r="Y619" s="463"/>
      <c r="Z619" s="463"/>
    </row>
    <row r="620" spans="1:26" ht="20.25" customHeight="1" x14ac:dyDescent="0.8">
      <c r="A620" s="463"/>
      <c r="B620" s="463"/>
      <c r="C620" s="463"/>
      <c r="D620" s="536"/>
      <c r="E620" s="537"/>
      <c r="F620" s="463"/>
      <c r="G620" s="537"/>
      <c r="H620" s="463"/>
      <c r="I620" s="463"/>
      <c r="J620" s="538"/>
      <c r="K620" s="463"/>
      <c r="L620" s="463"/>
      <c r="M620" s="463"/>
      <c r="N620" s="463"/>
      <c r="O620" s="463"/>
      <c r="P620" s="463"/>
      <c r="Q620" s="463"/>
      <c r="R620" s="463"/>
      <c r="S620" s="463"/>
      <c r="T620" s="463"/>
      <c r="U620" s="463"/>
      <c r="V620" s="463"/>
      <c r="W620" s="463"/>
      <c r="X620" s="463"/>
      <c r="Y620" s="463"/>
      <c r="Z620" s="463"/>
    </row>
    <row r="621" spans="1:26" ht="20.25" customHeight="1" x14ac:dyDescent="0.8">
      <c r="A621" s="463"/>
      <c r="B621" s="463"/>
      <c r="C621" s="463"/>
      <c r="D621" s="536"/>
      <c r="E621" s="537"/>
      <c r="F621" s="463"/>
      <c r="G621" s="537"/>
      <c r="H621" s="463"/>
      <c r="I621" s="463"/>
      <c r="J621" s="538"/>
      <c r="K621" s="463"/>
      <c r="L621" s="463"/>
      <c r="M621" s="463"/>
      <c r="N621" s="463"/>
      <c r="O621" s="463"/>
      <c r="P621" s="463"/>
      <c r="Q621" s="463"/>
      <c r="R621" s="463"/>
      <c r="S621" s="463"/>
      <c r="T621" s="463"/>
      <c r="U621" s="463"/>
      <c r="V621" s="463"/>
      <c r="W621" s="463"/>
      <c r="X621" s="463"/>
      <c r="Y621" s="463"/>
      <c r="Z621" s="463"/>
    </row>
    <row r="622" spans="1:26" ht="20.25" customHeight="1" x14ac:dyDescent="0.8">
      <c r="A622" s="463"/>
      <c r="B622" s="463"/>
      <c r="C622" s="463"/>
      <c r="D622" s="536"/>
      <c r="E622" s="537"/>
      <c r="F622" s="463"/>
      <c r="G622" s="537"/>
      <c r="H622" s="463"/>
      <c r="I622" s="463"/>
      <c r="J622" s="538"/>
      <c r="K622" s="463"/>
      <c r="L622" s="463"/>
      <c r="M622" s="463"/>
      <c r="N622" s="463"/>
      <c r="O622" s="463"/>
      <c r="P622" s="463"/>
      <c r="Q622" s="463"/>
      <c r="R622" s="463"/>
      <c r="S622" s="463"/>
      <c r="T622" s="463"/>
      <c r="U622" s="463"/>
      <c r="V622" s="463"/>
      <c r="W622" s="463"/>
      <c r="X622" s="463"/>
      <c r="Y622" s="463"/>
      <c r="Z622" s="463"/>
    </row>
    <row r="623" spans="1:26" ht="20.25" customHeight="1" x14ac:dyDescent="0.8">
      <c r="A623" s="463"/>
      <c r="B623" s="463"/>
      <c r="C623" s="463"/>
      <c r="D623" s="536"/>
      <c r="E623" s="537"/>
      <c r="F623" s="463"/>
      <c r="G623" s="537"/>
      <c r="H623" s="463"/>
      <c r="I623" s="463"/>
      <c r="J623" s="538"/>
      <c r="K623" s="463"/>
      <c r="L623" s="463"/>
      <c r="M623" s="463"/>
      <c r="N623" s="463"/>
      <c r="O623" s="463"/>
      <c r="P623" s="463"/>
      <c r="Q623" s="463"/>
      <c r="R623" s="463"/>
      <c r="S623" s="463"/>
      <c r="T623" s="463"/>
      <c r="U623" s="463"/>
      <c r="V623" s="463"/>
      <c r="W623" s="463"/>
      <c r="X623" s="463"/>
      <c r="Y623" s="463"/>
      <c r="Z623" s="463"/>
    </row>
    <row r="624" spans="1:26" ht="20.25" customHeight="1" x14ac:dyDescent="0.8">
      <c r="A624" s="463"/>
      <c r="B624" s="463"/>
      <c r="C624" s="463"/>
      <c r="D624" s="536"/>
      <c r="E624" s="537"/>
      <c r="F624" s="463"/>
      <c r="G624" s="537"/>
      <c r="H624" s="463"/>
      <c r="I624" s="463"/>
      <c r="J624" s="538"/>
      <c r="K624" s="463"/>
      <c r="L624" s="463"/>
      <c r="M624" s="463"/>
      <c r="N624" s="463"/>
      <c r="O624" s="463"/>
      <c r="P624" s="463"/>
      <c r="Q624" s="463"/>
      <c r="R624" s="463"/>
      <c r="S624" s="463"/>
      <c r="T624" s="463"/>
      <c r="U624" s="463"/>
      <c r="V624" s="463"/>
      <c r="W624" s="463"/>
      <c r="X624" s="463"/>
      <c r="Y624" s="463"/>
      <c r="Z624" s="463"/>
    </row>
    <row r="625" spans="1:26" ht="20.25" customHeight="1" x14ac:dyDescent="0.8">
      <c r="A625" s="463"/>
      <c r="B625" s="463"/>
      <c r="C625" s="463"/>
      <c r="D625" s="536"/>
      <c r="E625" s="537"/>
      <c r="F625" s="463"/>
      <c r="G625" s="537"/>
      <c r="H625" s="463"/>
      <c r="I625" s="463"/>
      <c r="J625" s="538"/>
      <c r="K625" s="463"/>
      <c r="L625" s="463"/>
      <c r="M625" s="463"/>
      <c r="N625" s="463"/>
      <c r="O625" s="463"/>
      <c r="P625" s="463"/>
      <c r="Q625" s="463"/>
      <c r="R625" s="463"/>
      <c r="S625" s="463"/>
      <c r="T625" s="463"/>
      <c r="U625" s="463"/>
      <c r="V625" s="463"/>
      <c r="W625" s="463"/>
      <c r="X625" s="463"/>
      <c r="Y625" s="463"/>
      <c r="Z625" s="463"/>
    </row>
    <row r="626" spans="1:26" ht="20.25" customHeight="1" x14ac:dyDescent="0.8">
      <c r="A626" s="463"/>
      <c r="B626" s="463"/>
      <c r="C626" s="463"/>
      <c r="D626" s="536"/>
      <c r="E626" s="537"/>
      <c r="F626" s="463"/>
      <c r="G626" s="537"/>
      <c r="H626" s="463"/>
      <c r="I626" s="463"/>
      <c r="J626" s="538"/>
      <c r="K626" s="463"/>
      <c r="L626" s="463"/>
      <c r="M626" s="463"/>
      <c r="N626" s="463"/>
      <c r="O626" s="463"/>
      <c r="P626" s="463"/>
      <c r="Q626" s="463"/>
      <c r="R626" s="463"/>
      <c r="S626" s="463"/>
      <c r="T626" s="463"/>
      <c r="U626" s="463"/>
      <c r="V626" s="463"/>
      <c r="W626" s="463"/>
      <c r="X626" s="463"/>
      <c r="Y626" s="463"/>
      <c r="Z626" s="463"/>
    </row>
    <row r="627" spans="1:26" ht="20.25" customHeight="1" x14ac:dyDescent="0.8">
      <c r="A627" s="463"/>
      <c r="B627" s="463"/>
      <c r="C627" s="463"/>
      <c r="D627" s="536"/>
      <c r="E627" s="537"/>
      <c r="F627" s="463"/>
      <c r="G627" s="537"/>
      <c r="H627" s="463"/>
      <c r="I627" s="463"/>
      <c r="J627" s="538"/>
      <c r="K627" s="463"/>
      <c r="L627" s="463"/>
      <c r="M627" s="463"/>
      <c r="N627" s="463"/>
      <c r="O627" s="463"/>
      <c r="P627" s="463"/>
      <c r="Q627" s="463"/>
      <c r="R627" s="463"/>
      <c r="S627" s="463"/>
      <c r="T627" s="463"/>
      <c r="U627" s="463"/>
      <c r="V627" s="463"/>
      <c r="W627" s="463"/>
      <c r="X627" s="463"/>
      <c r="Y627" s="463"/>
      <c r="Z627" s="463"/>
    </row>
    <row r="628" spans="1:26" ht="20.25" customHeight="1" x14ac:dyDescent="0.8">
      <c r="A628" s="463"/>
      <c r="B628" s="463"/>
      <c r="C628" s="463"/>
      <c r="D628" s="536"/>
      <c r="E628" s="537"/>
      <c r="F628" s="463"/>
      <c r="G628" s="537"/>
      <c r="H628" s="463"/>
      <c r="I628" s="463"/>
      <c r="J628" s="538"/>
      <c r="K628" s="463"/>
      <c r="L628" s="463"/>
      <c r="M628" s="463"/>
      <c r="N628" s="463"/>
      <c r="O628" s="463"/>
      <c r="P628" s="463"/>
      <c r="Q628" s="463"/>
      <c r="R628" s="463"/>
      <c r="S628" s="463"/>
      <c r="T628" s="463"/>
      <c r="U628" s="463"/>
      <c r="V628" s="463"/>
      <c r="W628" s="463"/>
      <c r="X628" s="463"/>
      <c r="Y628" s="463"/>
      <c r="Z628" s="463"/>
    </row>
    <row r="629" spans="1:26" ht="20.25" customHeight="1" x14ac:dyDescent="0.8">
      <c r="A629" s="463"/>
      <c r="B629" s="463"/>
      <c r="C629" s="463"/>
      <c r="D629" s="536"/>
      <c r="E629" s="537"/>
      <c r="F629" s="463"/>
      <c r="G629" s="537"/>
      <c r="H629" s="463"/>
      <c r="I629" s="463"/>
      <c r="J629" s="538"/>
      <c r="K629" s="463"/>
      <c r="L629" s="463"/>
      <c r="M629" s="463"/>
      <c r="N629" s="463"/>
      <c r="O629" s="463"/>
      <c r="P629" s="463"/>
      <c r="Q629" s="463"/>
      <c r="R629" s="463"/>
      <c r="S629" s="463"/>
      <c r="T629" s="463"/>
      <c r="U629" s="463"/>
      <c r="V629" s="463"/>
      <c r="W629" s="463"/>
      <c r="X629" s="463"/>
      <c r="Y629" s="463"/>
      <c r="Z629" s="463"/>
    </row>
    <row r="630" spans="1:26" ht="20.25" customHeight="1" x14ac:dyDescent="0.8">
      <c r="A630" s="463"/>
      <c r="B630" s="463"/>
      <c r="C630" s="463"/>
      <c r="D630" s="536"/>
      <c r="E630" s="537"/>
      <c r="F630" s="463"/>
      <c r="G630" s="537"/>
      <c r="H630" s="463"/>
      <c r="I630" s="463"/>
      <c r="J630" s="538"/>
      <c r="K630" s="463"/>
      <c r="L630" s="463"/>
      <c r="M630" s="463"/>
      <c r="N630" s="463"/>
      <c r="O630" s="463"/>
      <c r="P630" s="463"/>
      <c r="Q630" s="463"/>
      <c r="R630" s="463"/>
      <c r="S630" s="463"/>
      <c r="T630" s="463"/>
      <c r="U630" s="463"/>
      <c r="V630" s="463"/>
      <c r="W630" s="463"/>
      <c r="X630" s="463"/>
      <c r="Y630" s="463"/>
      <c r="Z630" s="463"/>
    </row>
    <row r="631" spans="1:26" ht="20.25" customHeight="1" x14ac:dyDescent="0.8">
      <c r="A631" s="463"/>
      <c r="B631" s="463"/>
      <c r="C631" s="463"/>
      <c r="D631" s="536"/>
      <c r="E631" s="537"/>
      <c r="F631" s="463"/>
      <c r="G631" s="537"/>
      <c r="H631" s="463"/>
      <c r="I631" s="463"/>
      <c r="J631" s="538"/>
      <c r="K631" s="463"/>
      <c r="L631" s="463"/>
      <c r="M631" s="463"/>
      <c r="N631" s="463"/>
      <c r="O631" s="463"/>
      <c r="P631" s="463"/>
      <c r="Q631" s="463"/>
      <c r="R631" s="463"/>
      <c r="S631" s="463"/>
      <c r="T631" s="463"/>
      <c r="U631" s="463"/>
      <c r="V631" s="463"/>
      <c r="W631" s="463"/>
      <c r="X631" s="463"/>
      <c r="Y631" s="463"/>
      <c r="Z631" s="463"/>
    </row>
    <row r="632" spans="1:26" ht="20.25" customHeight="1" x14ac:dyDescent="0.8">
      <c r="A632" s="463"/>
      <c r="B632" s="463"/>
      <c r="C632" s="463"/>
      <c r="D632" s="536"/>
      <c r="E632" s="537"/>
      <c r="F632" s="463"/>
      <c r="G632" s="537"/>
      <c r="H632" s="463"/>
      <c r="I632" s="463"/>
      <c r="J632" s="538"/>
      <c r="K632" s="463"/>
      <c r="L632" s="463"/>
      <c r="M632" s="463"/>
      <c r="N632" s="463"/>
      <c r="O632" s="463"/>
      <c r="P632" s="463"/>
      <c r="Q632" s="463"/>
      <c r="R632" s="463"/>
      <c r="S632" s="463"/>
      <c r="T632" s="463"/>
      <c r="U632" s="463"/>
      <c r="V632" s="463"/>
      <c r="W632" s="463"/>
      <c r="X632" s="463"/>
      <c r="Y632" s="463"/>
      <c r="Z632" s="463"/>
    </row>
    <row r="633" spans="1:26" ht="20.25" customHeight="1" x14ac:dyDescent="0.8">
      <c r="A633" s="463"/>
      <c r="B633" s="463"/>
      <c r="C633" s="463"/>
      <c r="D633" s="536"/>
      <c r="E633" s="537"/>
      <c r="F633" s="463"/>
      <c r="G633" s="537"/>
      <c r="H633" s="463"/>
      <c r="I633" s="463"/>
      <c r="J633" s="538"/>
      <c r="K633" s="463"/>
      <c r="L633" s="463"/>
      <c r="M633" s="463"/>
      <c r="N633" s="463"/>
      <c r="O633" s="463"/>
      <c r="P633" s="463"/>
      <c r="Q633" s="463"/>
      <c r="R633" s="463"/>
      <c r="S633" s="463"/>
      <c r="T633" s="463"/>
      <c r="U633" s="463"/>
      <c r="V633" s="463"/>
      <c r="W633" s="463"/>
      <c r="X633" s="463"/>
      <c r="Y633" s="463"/>
      <c r="Z633" s="463"/>
    </row>
    <row r="634" spans="1:26" ht="20.25" customHeight="1" x14ac:dyDescent="0.8">
      <c r="A634" s="463"/>
      <c r="B634" s="463"/>
      <c r="C634" s="463"/>
      <c r="D634" s="536"/>
      <c r="E634" s="537"/>
      <c r="F634" s="463"/>
      <c r="G634" s="537"/>
      <c r="H634" s="463"/>
      <c r="I634" s="463"/>
      <c r="J634" s="538"/>
      <c r="K634" s="463"/>
      <c r="L634" s="463"/>
      <c r="M634" s="463"/>
      <c r="N634" s="463"/>
      <c r="O634" s="463"/>
      <c r="P634" s="463"/>
      <c r="Q634" s="463"/>
      <c r="R634" s="463"/>
      <c r="S634" s="463"/>
      <c r="T634" s="463"/>
      <c r="U634" s="463"/>
      <c r="V634" s="463"/>
      <c r="W634" s="463"/>
      <c r="X634" s="463"/>
      <c r="Y634" s="463"/>
      <c r="Z634" s="463"/>
    </row>
    <row r="635" spans="1:26" ht="20.25" customHeight="1" x14ac:dyDescent="0.8">
      <c r="A635" s="463"/>
      <c r="B635" s="463"/>
      <c r="C635" s="463"/>
      <c r="D635" s="536"/>
      <c r="E635" s="537"/>
      <c r="F635" s="463"/>
      <c r="G635" s="537"/>
      <c r="H635" s="463"/>
      <c r="I635" s="463"/>
      <c r="J635" s="538"/>
      <c r="K635" s="463"/>
      <c r="L635" s="463"/>
      <c r="M635" s="463"/>
      <c r="N635" s="463"/>
      <c r="O635" s="463"/>
      <c r="P635" s="463"/>
      <c r="Q635" s="463"/>
      <c r="R635" s="463"/>
      <c r="S635" s="463"/>
      <c r="T635" s="463"/>
      <c r="U635" s="463"/>
      <c r="V635" s="463"/>
      <c r="W635" s="463"/>
      <c r="X635" s="463"/>
      <c r="Y635" s="463"/>
      <c r="Z635" s="463"/>
    </row>
    <row r="636" spans="1:26" ht="20.25" customHeight="1" x14ac:dyDescent="0.8">
      <c r="A636" s="463"/>
      <c r="B636" s="463"/>
      <c r="C636" s="463"/>
      <c r="D636" s="536"/>
      <c r="E636" s="537"/>
      <c r="F636" s="463"/>
      <c r="G636" s="537"/>
      <c r="H636" s="463"/>
      <c r="I636" s="463"/>
      <c r="J636" s="538"/>
      <c r="K636" s="463"/>
      <c r="L636" s="463"/>
      <c r="M636" s="463"/>
      <c r="N636" s="463"/>
      <c r="O636" s="463"/>
      <c r="P636" s="463"/>
      <c r="Q636" s="463"/>
      <c r="R636" s="463"/>
      <c r="S636" s="463"/>
      <c r="T636" s="463"/>
      <c r="U636" s="463"/>
      <c r="V636" s="463"/>
      <c r="W636" s="463"/>
      <c r="X636" s="463"/>
      <c r="Y636" s="463"/>
      <c r="Z636" s="463"/>
    </row>
    <row r="637" spans="1:26" ht="20.25" customHeight="1" x14ac:dyDescent="0.8">
      <c r="A637" s="463"/>
      <c r="B637" s="463"/>
      <c r="C637" s="463"/>
      <c r="D637" s="536"/>
      <c r="E637" s="537"/>
      <c r="F637" s="463"/>
      <c r="G637" s="537"/>
      <c r="H637" s="463"/>
      <c r="I637" s="463"/>
      <c r="J637" s="538"/>
      <c r="K637" s="463"/>
      <c r="L637" s="463"/>
      <c r="M637" s="463"/>
      <c r="N637" s="463"/>
      <c r="O637" s="463"/>
      <c r="P637" s="463"/>
      <c r="Q637" s="463"/>
      <c r="R637" s="463"/>
      <c r="S637" s="463"/>
      <c r="T637" s="463"/>
      <c r="U637" s="463"/>
      <c r="V637" s="463"/>
      <c r="W637" s="463"/>
      <c r="X637" s="463"/>
      <c r="Y637" s="463"/>
      <c r="Z637" s="463"/>
    </row>
    <row r="638" spans="1:26" ht="20.25" customHeight="1" x14ac:dyDescent="0.8">
      <c r="A638" s="463"/>
      <c r="B638" s="463"/>
      <c r="C638" s="463"/>
      <c r="D638" s="536"/>
      <c r="E638" s="537"/>
      <c r="F638" s="463"/>
      <c r="G638" s="537"/>
      <c r="H638" s="463"/>
      <c r="I638" s="463"/>
      <c r="J638" s="538"/>
      <c r="K638" s="463"/>
      <c r="L638" s="463"/>
      <c r="M638" s="463"/>
      <c r="N638" s="463"/>
      <c r="O638" s="463"/>
      <c r="P638" s="463"/>
      <c r="Q638" s="463"/>
      <c r="R638" s="463"/>
      <c r="S638" s="463"/>
      <c r="T638" s="463"/>
      <c r="U638" s="463"/>
      <c r="V638" s="463"/>
      <c r="W638" s="463"/>
      <c r="X638" s="463"/>
      <c r="Y638" s="463"/>
      <c r="Z638" s="463"/>
    </row>
    <row r="639" spans="1:26" ht="20.25" customHeight="1" x14ac:dyDescent="0.8">
      <c r="A639" s="463"/>
      <c r="B639" s="463"/>
      <c r="C639" s="463"/>
      <c r="D639" s="536"/>
      <c r="E639" s="537"/>
      <c r="F639" s="463"/>
      <c r="G639" s="537"/>
      <c r="H639" s="463"/>
      <c r="I639" s="463"/>
      <c r="J639" s="538"/>
      <c r="K639" s="463"/>
      <c r="L639" s="463"/>
      <c r="M639" s="463"/>
      <c r="N639" s="463"/>
      <c r="O639" s="463"/>
      <c r="P639" s="463"/>
      <c r="Q639" s="463"/>
      <c r="R639" s="463"/>
      <c r="S639" s="463"/>
      <c r="T639" s="463"/>
      <c r="U639" s="463"/>
      <c r="V639" s="463"/>
      <c r="W639" s="463"/>
      <c r="X639" s="463"/>
      <c r="Y639" s="463"/>
      <c r="Z639" s="463"/>
    </row>
    <row r="640" spans="1:26" ht="20.25" customHeight="1" x14ac:dyDescent="0.8">
      <c r="A640" s="463"/>
      <c r="B640" s="463"/>
      <c r="C640" s="463"/>
      <c r="D640" s="536"/>
      <c r="E640" s="537"/>
      <c r="F640" s="463"/>
      <c r="G640" s="537"/>
      <c r="H640" s="463"/>
      <c r="I640" s="463"/>
      <c r="J640" s="538"/>
      <c r="K640" s="463"/>
      <c r="L640" s="463"/>
      <c r="M640" s="463"/>
      <c r="N640" s="463"/>
      <c r="O640" s="463"/>
      <c r="P640" s="463"/>
      <c r="Q640" s="463"/>
      <c r="R640" s="463"/>
      <c r="S640" s="463"/>
      <c r="T640" s="463"/>
      <c r="U640" s="463"/>
      <c r="V640" s="463"/>
      <c r="W640" s="463"/>
      <c r="X640" s="463"/>
      <c r="Y640" s="463"/>
      <c r="Z640" s="463"/>
    </row>
    <row r="641" spans="1:26" ht="20.25" customHeight="1" x14ac:dyDescent="0.8">
      <c r="A641" s="463"/>
      <c r="B641" s="463"/>
      <c r="C641" s="463"/>
      <c r="D641" s="536"/>
      <c r="E641" s="537"/>
      <c r="F641" s="463"/>
      <c r="G641" s="537"/>
      <c r="H641" s="463"/>
      <c r="I641" s="463"/>
      <c r="J641" s="538"/>
      <c r="K641" s="463"/>
      <c r="L641" s="463"/>
      <c r="M641" s="463"/>
      <c r="N641" s="463"/>
      <c r="O641" s="463"/>
      <c r="P641" s="463"/>
      <c r="Q641" s="463"/>
      <c r="R641" s="463"/>
      <c r="S641" s="463"/>
      <c r="T641" s="463"/>
      <c r="U641" s="463"/>
      <c r="V641" s="463"/>
      <c r="W641" s="463"/>
      <c r="X641" s="463"/>
      <c r="Y641" s="463"/>
      <c r="Z641" s="463"/>
    </row>
    <row r="642" spans="1:26" ht="20.25" customHeight="1" x14ac:dyDescent="0.8">
      <c r="A642" s="463"/>
      <c r="B642" s="463"/>
      <c r="C642" s="463"/>
      <c r="D642" s="536"/>
      <c r="E642" s="537"/>
      <c r="F642" s="463"/>
      <c r="G642" s="537"/>
      <c r="H642" s="463"/>
      <c r="I642" s="463"/>
      <c r="J642" s="538"/>
      <c r="K642" s="463"/>
      <c r="L642" s="463"/>
      <c r="M642" s="463"/>
      <c r="N642" s="463"/>
      <c r="O642" s="463"/>
      <c r="P642" s="463"/>
      <c r="Q642" s="463"/>
      <c r="R642" s="463"/>
      <c r="S642" s="463"/>
      <c r="T642" s="463"/>
      <c r="U642" s="463"/>
      <c r="V642" s="463"/>
      <c r="W642" s="463"/>
      <c r="X642" s="463"/>
      <c r="Y642" s="463"/>
      <c r="Z642" s="463"/>
    </row>
    <row r="643" spans="1:26" ht="20.25" customHeight="1" x14ac:dyDescent="0.8">
      <c r="A643" s="463"/>
      <c r="B643" s="463"/>
      <c r="C643" s="463"/>
      <c r="D643" s="536"/>
      <c r="E643" s="537"/>
      <c r="F643" s="463"/>
      <c r="G643" s="537"/>
      <c r="H643" s="463"/>
      <c r="I643" s="463"/>
      <c r="J643" s="538"/>
      <c r="K643" s="463"/>
      <c r="L643" s="463"/>
      <c r="M643" s="463"/>
      <c r="N643" s="463"/>
      <c r="O643" s="463"/>
      <c r="P643" s="463"/>
      <c r="Q643" s="463"/>
      <c r="R643" s="463"/>
      <c r="S643" s="463"/>
      <c r="T643" s="463"/>
      <c r="U643" s="463"/>
      <c r="V643" s="463"/>
      <c r="W643" s="463"/>
      <c r="X643" s="463"/>
      <c r="Y643" s="463"/>
      <c r="Z643" s="463"/>
    </row>
    <row r="644" spans="1:26" ht="20.25" customHeight="1" x14ac:dyDescent="0.8">
      <c r="A644" s="463"/>
      <c r="B644" s="463"/>
      <c r="C644" s="463"/>
      <c r="D644" s="536"/>
      <c r="E644" s="537"/>
      <c r="F644" s="463"/>
      <c r="G644" s="537"/>
      <c r="H644" s="463"/>
      <c r="I644" s="463"/>
      <c r="J644" s="538"/>
      <c r="K644" s="463"/>
      <c r="L644" s="463"/>
      <c r="M644" s="463"/>
      <c r="N644" s="463"/>
      <c r="O644" s="463"/>
      <c r="P644" s="463"/>
      <c r="Q644" s="463"/>
      <c r="R644" s="463"/>
      <c r="S644" s="463"/>
      <c r="T644" s="463"/>
      <c r="U644" s="463"/>
      <c r="V644" s="463"/>
      <c r="W644" s="463"/>
      <c r="X644" s="463"/>
      <c r="Y644" s="463"/>
      <c r="Z644" s="463"/>
    </row>
    <row r="645" spans="1:26" ht="20.25" customHeight="1" x14ac:dyDescent="0.8">
      <c r="A645" s="463"/>
      <c r="B645" s="463"/>
      <c r="C645" s="463"/>
      <c r="D645" s="536"/>
      <c r="E645" s="537"/>
      <c r="F645" s="463"/>
      <c r="G645" s="537"/>
      <c r="H645" s="463"/>
      <c r="I645" s="463"/>
      <c r="J645" s="538"/>
      <c r="K645" s="463"/>
      <c r="L645" s="463"/>
      <c r="M645" s="463"/>
      <c r="N645" s="463"/>
      <c r="O645" s="463"/>
      <c r="P645" s="463"/>
      <c r="Q645" s="463"/>
      <c r="R645" s="463"/>
      <c r="S645" s="463"/>
      <c r="T645" s="463"/>
      <c r="U645" s="463"/>
      <c r="V645" s="463"/>
      <c r="W645" s="463"/>
      <c r="X645" s="463"/>
      <c r="Y645" s="463"/>
      <c r="Z645" s="463"/>
    </row>
    <row r="646" spans="1:26" ht="20.25" customHeight="1" x14ac:dyDescent="0.8">
      <c r="A646" s="463"/>
      <c r="B646" s="463"/>
      <c r="C646" s="463"/>
      <c r="D646" s="536"/>
      <c r="E646" s="537"/>
      <c r="F646" s="463"/>
      <c r="G646" s="537"/>
      <c r="H646" s="463"/>
      <c r="I646" s="463"/>
      <c r="J646" s="538"/>
      <c r="K646" s="463"/>
      <c r="L646" s="463"/>
      <c r="M646" s="463"/>
      <c r="N646" s="463"/>
      <c r="O646" s="463"/>
      <c r="P646" s="463"/>
      <c r="Q646" s="463"/>
      <c r="R646" s="463"/>
      <c r="S646" s="463"/>
      <c r="T646" s="463"/>
      <c r="U646" s="463"/>
      <c r="V646" s="463"/>
      <c r="W646" s="463"/>
      <c r="X646" s="463"/>
      <c r="Y646" s="463"/>
      <c r="Z646" s="463"/>
    </row>
    <row r="647" spans="1:26" ht="20.25" customHeight="1" x14ac:dyDescent="0.8">
      <c r="A647" s="463"/>
      <c r="B647" s="463"/>
      <c r="C647" s="463"/>
      <c r="D647" s="536"/>
      <c r="E647" s="537"/>
      <c r="F647" s="463"/>
      <c r="G647" s="537"/>
      <c r="H647" s="463"/>
      <c r="I647" s="463"/>
      <c r="J647" s="538"/>
      <c r="K647" s="463"/>
      <c r="L647" s="463"/>
      <c r="M647" s="463"/>
      <c r="N647" s="463"/>
      <c r="O647" s="463"/>
      <c r="P647" s="463"/>
      <c r="Q647" s="463"/>
      <c r="R647" s="463"/>
      <c r="S647" s="463"/>
      <c r="T647" s="463"/>
      <c r="U647" s="463"/>
      <c r="V647" s="463"/>
      <c r="W647" s="463"/>
      <c r="X647" s="463"/>
      <c r="Y647" s="463"/>
      <c r="Z647" s="463"/>
    </row>
    <row r="648" spans="1:26" ht="20.25" customHeight="1" x14ac:dyDescent="0.8">
      <c r="A648" s="463"/>
      <c r="B648" s="463"/>
      <c r="C648" s="463"/>
      <c r="D648" s="536"/>
      <c r="E648" s="537"/>
      <c r="F648" s="463"/>
      <c r="G648" s="537"/>
      <c r="H648" s="463"/>
      <c r="I648" s="463"/>
      <c r="J648" s="538"/>
      <c r="K648" s="463"/>
      <c r="L648" s="463"/>
      <c r="M648" s="463"/>
      <c r="N648" s="463"/>
      <c r="O648" s="463"/>
      <c r="P648" s="463"/>
      <c r="Q648" s="463"/>
      <c r="R648" s="463"/>
      <c r="S648" s="463"/>
      <c r="T648" s="463"/>
      <c r="U648" s="463"/>
      <c r="V648" s="463"/>
      <c r="W648" s="463"/>
      <c r="X648" s="463"/>
      <c r="Y648" s="463"/>
      <c r="Z648" s="463"/>
    </row>
    <row r="649" spans="1:26" ht="20.25" customHeight="1" x14ac:dyDescent="0.8">
      <c r="A649" s="463"/>
      <c r="B649" s="463"/>
      <c r="C649" s="463"/>
      <c r="D649" s="536"/>
      <c r="E649" s="537"/>
      <c r="F649" s="463"/>
      <c r="G649" s="537"/>
      <c r="H649" s="463"/>
      <c r="I649" s="463"/>
      <c r="J649" s="538"/>
      <c r="K649" s="463"/>
      <c r="L649" s="463"/>
      <c r="M649" s="463"/>
      <c r="N649" s="463"/>
      <c r="O649" s="463"/>
      <c r="P649" s="463"/>
      <c r="Q649" s="463"/>
      <c r="R649" s="463"/>
      <c r="S649" s="463"/>
      <c r="T649" s="463"/>
      <c r="U649" s="463"/>
      <c r="V649" s="463"/>
      <c r="W649" s="463"/>
      <c r="X649" s="463"/>
      <c r="Y649" s="463"/>
      <c r="Z649" s="463"/>
    </row>
    <row r="650" spans="1:26" ht="20.25" customHeight="1" x14ac:dyDescent="0.8">
      <c r="A650" s="463"/>
      <c r="B650" s="463"/>
      <c r="C650" s="463"/>
      <c r="D650" s="536"/>
      <c r="E650" s="537"/>
      <c r="F650" s="463"/>
      <c r="G650" s="537"/>
      <c r="H650" s="463"/>
      <c r="I650" s="463"/>
      <c r="J650" s="538"/>
      <c r="K650" s="463"/>
      <c r="L650" s="463"/>
      <c r="M650" s="463"/>
      <c r="N650" s="463"/>
      <c r="O650" s="463"/>
      <c r="P650" s="463"/>
      <c r="Q650" s="463"/>
      <c r="R650" s="463"/>
      <c r="S650" s="463"/>
      <c r="T650" s="463"/>
      <c r="U650" s="463"/>
      <c r="V650" s="463"/>
      <c r="W650" s="463"/>
      <c r="X650" s="463"/>
      <c r="Y650" s="463"/>
      <c r="Z650" s="463"/>
    </row>
    <row r="651" spans="1:26" ht="20.25" customHeight="1" x14ac:dyDescent="0.8">
      <c r="A651" s="463"/>
      <c r="B651" s="463"/>
      <c r="C651" s="463"/>
      <c r="D651" s="536"/>
      <c r="E651" s="537"/>
      <c r="F651" s="463"/>
      <c r="G651" s="537"/>
      <c r="H651" s="463"/>
      <c r="I651" s="463"/>
      <c r="J651" s="538"/>
      <c r="K651" s="463"/>
      <c r="L651" s="463"/>
      <c r="M651" s="463"/>
      <c r="N651" s="463"/>
      <c r="O651" s="463"/>
      <c r="P651" s="463"/>
      <c r="Q651" s="463"/>
      <c r="R651" s="463"/>
      <c r="S651" s="463"/>
      <c r="T651" s="463"/>
      <c r="U651" s="463"/>
      <c r="V651" s="463"/>
      <c r="W651" s="463"/>
      <c r="X651" s="463"/>
      <c r="Y651" s="463"/>
      <c r="Z651" s="463"/>
    </row>
    <row r="652" spans="1:26" ht="20.25" customHeight="1" x14ac:dyDescent="0.8">
      <c r="A652" s="463"/>
      <c r="B652" s="463"/>
      <c r="C652" s="463"/>
      <c r="D652" s="536"/>
      <c r="E652" s="537"/>
      <c r="F652" s="463"/>
      <c r="G652" s="537"/>
      <c r="H652" s="463"/>
      <c r="I652" s="463"/>
      <c r="J652" s="538"/>
      <c r="K652" s="463"/>
      <c r="L652" s="463"/>
      <c r="M652" s="463"/>
      <c r="N652" s="463"/>
      <c r="O652" s="463"/>
      <c r="P652" s="463"/>
      <c r="Q652" s="463"/>
      <c r="R652" s="463"/>
      <c r="S652" s="463"/>
      <c r="T652" s="463"/>
      <c r="U652" s="463"/>
      <c r="V652" s="463"/>
      <c r="W652" s="463"/>
      <c r="X652" s="463"/>
      <c r="Y652" s="463"/>
      <c r="Z652" s="463"/>
    </row>
    <row r="653" spans="1:26" ht="20.25" customHeight="1" x14ac:dyDescent="0.8">
      <c r="A653" s="463"/>
      <c r="B653" s="463"/>
      <c r="C653" s="463"/>
      <c r="D653" s="536"/>
      <c r="E653" s="537"/>
      <c r="F653" s="463"/>
      <c r="G653" s="537"/>
      <c r="H653" s="463"/>
      <c r="I653" s="463"/>
      <c r="J653" s="538"/>
      <c r="K653" s="463"/>
      <c r="L653" s="463"/>
      <c r="M653" s="463"/>
      <c r="N653" s="463"/>
      <c r="O653" s="463"/>
      <c r="P653" s="463"/>
      <c r="Q653" s="463"/>
      <c r="R653" s="463"/>
      <c r="S653" s="463"/>
      <c r="T653" s="463"/>
      <c r="U653" s="463"/>
      <c r="V653" s="463"/>
      <c r="W653" s="463"/>
      <c r="X653" s="463"/>
      <c r="Y653" s="463"/>
      <c r="Z653" s="463"/>
    </row>
    <row r="654" spans="1:26" ht="20.25" customHeight="1" x14ac:dyDescent="0.8">
      <c r="A654" s="463"/>
      <c r="B654" s="463"/>
      <c r="C654" s="463"/>
      <c r="D654" s="536"/>
      <c r="E654" s="537"/>
      <c r="F654" s="463"/>
      <c r="G654" s="537"/>
      <c r="H654" s="463"/>
      <c r="I654" s="463"/>
      <c r="J654" s="538"/>
      <c r="K654" s="463"/>
      <c r="L654" s="463"/>
      <c r="M654" s="463"/>
      <c r="N654" s="463"/>
      <c r="O654" s="463"/>
      <c r="P654" s="463"/>
      <c r="Q654" s="463"/>
      <c r="R654" s="463"/>
      <c r="S654" s="463"/>
      <c r="T654" s="463"/>
      <c r="U654" s="463"/>
      <c r="V654" s="463"/>
      <c r="W654" s="463"/>
      <c r="X654" s="463"/>
      <c r="Y654" s="463"/>
      <c r="Z654" s="463"/>
    </row>
    <row r="655" spans="1:26" ht="20.25" customHeight="1" x14ac:dyDescent="0.8">
      <c r="A655" s="463"/>
      <c r="B655" s="463"/>
      <c r="C655" s="463"/>
      <c r="D655" s="536"/>
      <c r="E655" s="537"/>
      <c r="F655" s="463"/>
      <c r="G655" s="537"/>
      <c r="H655" s="463"/>
      <c r="I655" s="463"/>
      <c r="J655" s="538"/>
      <c r="K655" s="463"/>
      <c r="L655" s="463"/>
      <c r="M655" s="463"/>
      <c r="N655" s="463"/>
      <c r="O655" s="463"/>
      <c r="P655" s="463"/>
      <c r="Q655" s="463"/>
      <c r="R655" s="463"/>
      <c r="S655" s="463"/>
      <c r="T655" s="463"/>
      <c r="U655" s="463"/>
      <c r="V655" s="463"/>
      <c r="W655" s="463"/>
      <c r="X655" s="463"/>
      <c r="Y655" s="463"/>
      <c r="Z655" s="463"/>
    </row>
    <row r="656" spans="1:26" ht="20.25" customHeight="1" x14ac:dyDescent="0.8">
      <c r="A656" s="463"/>
      <c r="B656" s="463"/>
      <c r="C656" s="463"/>
      <c r="D656" s="536"/>
      <c r="E656" s="537"/>
      <c r="F656" s="463"/>
      <c r="G656" s="537"/>
      <c r="H656" s="463"/>
      <c r="I656" s="463"/>
      <c r="J656" s="538"/>
      <c r="K656" s="463"/>
      <c r="L656" s="463"/>
      <c r="M656" s="463"/>
      <c r="N656" s="463"/>
      <c r="O656" s="463"/>
      <c r="P656" s="463"/>
      <c r="Q656" s="463"/>
      <c r="R656" s="463"/>
      <c r="S656" s="463"/>
      <c r="T656" s="463"/>
      <c r="U656" s="463"/>
      <c r="V656" s="463"/>
      <c r="W656" s="463"/>
      <c r="X656" s="463"/>
      <c r="Y656" s="463"/>
      <c r="Z656" s="463"/>
    </row>
    <row r="657" spans="1:26" ht="20.25" customHeight="1" x14ac:dyDescent="0.8">
      <c r="A657" s="463"/>
      <c r="B657" s="463"/>
      <c r="C657" s="463"/>
      <c r="D657" s="536"/>
      <c r="E657" s="537"/>
      <c r="F657" s="463"/>
      <c r="G657" s="537"/>
      <c r="H657" s="463"/>
      <c r="I657" s="463"/>
      <c r="J657" s="538"/>
      <c r="K657" s="463"/>
      <c r="L657" s="463"/>
      <c r="M657" s="463"/>
      <c r="N657" s="463"/>
      <c r="O657" s="463"/>
      <c r="P657" s="463"/>
      <c r="Q657" s="463"/>
      <c r="R657" s="463"/>
      <c r="S657" s="463"/>
      <c r="T657" s="463"/>
      <c r="U657" s="463"/>
      <c r="V657" s="463"/>
      <c r="W657" s="463"/>
      <c r="X657" s="463"/>
      <c r="Y657" s="463"/>
      <c r="Z657" s="463"/>
    </row>
    <row r="658" spans="1:26" ht="20.25" customHeight="1" x14ac:dyDescent="0.8">
      <c r="A658" s="463"/>
      <c r="B658" s="463"/>
      <c r="C658" s="463"/>
      <c r="D658" s="536"/>
      <c r="E658" s="537"/>
      <c r="F658" s="463"/>
      <c r="G658" s="537"/>
      <c r="H658" s="463"/>
      <c r="I658" s="463"/>
      <c r="J658" s="538"/>
      <c r="K658" s="463"/>
      <c r="L658" s="463"/>
      <c r="M658" s="463"/>
      <c r="N658" s="463"/>
      <c r="O658" s="463"/>
      <c r="P658" s="463"/>
      <c r="Q658" s="463"/>
      <c r="R658" s="463"/>
      <c r="S658" s="463"/>
      <c r="T658" s="463"/>
      <c r="U658" s="463"/>
      <c r="V658" s="463"/>
      <c r="W658" s="463"/>
      <c r="X658" s="463"/>
      <c r="Y658" s="463"/>
      <c r="Z658" s="463"/>
    </row>
    <row r="659" spans="1:26" ht="20.25" customHeight="1" x14ac:dyDescent="0.8">
      <c r="A659" s="463"/>
      <c r="B659" s="463"/>
      <c r="C659" s="463"/>
      <c r="D659" s="536"/>
      <c r="E659" s="537"/>
      <c r="F659" s="463"/>
      <c r="G659" s="537"/>
      <c r="H659" s="463"/>
      <c r="I659" s="463"/>
      <c r="J659" s="538"/>
      <c r="K659" s="463"/>
      <c r="L659" s="463"/>
      <c r="M659" s="463"/>
      <c r="N659" s="463"/>
      <c r="O659" s="463"/>
      <c r="P659" s="463"/>
      <c r="Q659" s="463"/>
      <c r="R659" s="463"/>
      <c r="S659" s="463"/>
      <c r="T659" s="463"/>
      <c r="U659" s="463"/>
      <c r="V659" s="463"/>
      <c r="W659" s="463"/>
      <c r="X659" s="463"/>
      <c r="Y659" s="463"/>
      <c r="Z659" s="463"/>
    </row>
    <row r="660" spans="1:26" ht="20.25" customHeight="1" x14ac:dyDescent="0.8">
      <c r="A660" s="463"/>
      <c r="B660" s="463"/>
      <c r="C660" s="463"/>
      <c r="D660" s="536"/>
      <c r="E660" s="537"/>
      <c r="F660" s="463"/>
      <c r="G660" s="537"/>
      <c r="H660" s="463"/>
      <c r="I660" s="463"/>
      <c r="J660" s="538"/>
      <c r="K660" s="463"/>
      <c r="L660" s="463"/>
      <c r="M660" s="463"/>
      <c r="N660" s="463"/>
      <c r="O660" s="463"/>
      <c r="P660" s="463"/>
      <c r="Q660" s="463"/>
      <c r="R660" s="463"/>
      <c r="S660" s="463"/>
      <c r="T660" s="463"/>
      <c r="U660" s="463"/>
      <c r="V660" s="463"/>
      <c r="W660" s="463"/>
      <c r="X660" s="463"/>
      <c r="Y660" s="463"/>
      <c r="Z660" s="463"/>
    </row>
    <row r="661" spans="1:26" ht="20.25" customHeight="1" x14ac:dyDescent="0.8">
      <c r="A661" s="463"/>
      <c r="B661" s="463"/>
      <c r="C661" s="463"/>
      <c r="D661" s="536"/>
      <c r="E661" s="537"/>
      <c r="F661" s="463"/>
      <c r="G661" s="537"/>
      <c r="H661" s="463"/>
      <c r="I661" s="463"/>
      <c r="J661" s="538"/>
      <c r="K661" s="463"/>
      <c r="L661" s="463"/>
      <c r="M661" s="463"/>
      <c r="N661" s="463"/>
      <c r="O661" s="463"/>
      <c r="P661" s="463"/>
      <c r="Q661" s="463"/>
      <c r="R661" s="463"/>
      <c r="S661" s="463"/>
      <c r="T661" s="463"/>
      <c r="U661" s="463"/>
      <c r="V661" s="463"/>
      <c r="W661" s="463"/>
      <c r="X661" s="463"/>
      <c r="Y661" s="463"/>
      <c r="Z661" s="463"/>
    </row>
    <row r="662" spans="1:26" ht="20.25" customHeight="1" x14ac:dyDescent="0.8">
      <c r="A662" s="463"/>
      <c r="B662" s="463"/>
      <c r="C662" s="463"/>
      <c r="D662" s="536"/>
      <c r="E662" s="537"/>
      <c r="F662" s="463"/>
      <c r="G662" s="537"/>
      <c r="H662" s="463"/>
      <c r="I662" s="463"/>
      <c r="J662" s="538"/>
      <c r="K662" s="463"/>
      <c r="L662" s="463"/>
      <c r="M662" s="463"/>
      <c r="N662" s="463"/>
      <c r="O662" s="463"/>
      <c r="P662" s="463"/>
      <c r="Q662" s="463"/>
      <c r="R662" s="463"/>
      <c r="S662" s="463"/>
      <c r="T662" s="463"/>
      <c r="U662" s="463"/>
      <c r="V662" s="463"/>
      <c r="W662" s="463"/>
      <c r="X662" s="463"/>
      <c r="Y662" s="463"/>
      <c r="Z662" s="463"/>
    </row>
    <row r="663" spans="1:26" ht="20.25" customHeight="1" x14ac:dyDescent="0.8">
      <c r="A663" s="463"/>
      <c r="B663" s="463"/>
      <c r="C663" s="463"/>
      <c r="D663" s="536"/>
      <c r="E663" s="537"/>
      <c r="F663" s="463"/>
      <c r="G663" s="537"/>
      <c r="H663" s="463"/>
      <c r="I663" s="463"/>
      <c r="J663" s="538"/>
      <c r="K663" s="463"/>
      <c r="L663" s="463"/>
      <c r="M663" s="463"/>
      <c r="N663" s="463"/>
      <c r="O663" s="463"/>
      <c r="P663" s="463"/>
      <c r="Q663" s="463"/>
      <c r="R663" s="463"/>
      <c r="S663" s="463"/>
      <c r="T663" s="463"/>
      <c r="U663" s="463"/>
      <c r="V663" s="463"/>
      <c r="W663" s="463"/>
      <c r="X663" s="463"/>
      <c r="Y663" s="463"/>
      <c r="Z663" s="463"/>
    </row>
    <row r="664" spans="1:26" ht="20.25" customHeight="1" x14ac:dyDescent="0.8">
      <c r="A664" s="463"/>
      <c r="B664" s="463"/>
      <c r="C664" s="463"/>
      <c r="D664" s="536"/>
      <c r="E664" s="537"/>
      <c r="F664" s="463"/>
      <c r="G664" s="537"/>
      <c r="H664" s="463"/>
      <c r="I664" s="463"/>
      <c r="J664" s="538"/>
      <c r="K664" s="463"/>
      <c r="L664" s="463"/>
      <c r="M664" s="463"/>
      <c r="N664" s="463"/>
      <c r="O664" s="463"/>
      <c r="P664" s="463"/>
      <c r="Q664" s="463"/>
      <c r="R664" s="463"/>
      <c r="S664" s="463"/>
      <c r="T664" s="463"/>
      <c r="U664" s="463"/>
      <c r="V664" s="463"/>
      <c r="W664" s="463"/>
      <c r="X664" s="463"/>
      <c r="Y664" s="463"/>
      <c r="Z664" s="463"/>
    </row>
    <row r="665" spans="1:26" ht="20.25" customHeight="1" x14ac:dyDescent="0.8">
      <c r="A665" s="463"/>
      <c r="B665" s="463"/>
      <c r="C665" s="463"/>
      <c r="D665" s="536"/>
      <c r="E665" s="537"/>
      <c r="F665" s="463"/>
      <c r="G665" s="537"/>
      <c r="H665" s="463"/>
      <c r="I665" s="463"/>
      <c r="J665" s="538"/>
      <c r="K665" s="463"/>
      <c r="L665" s="463"/>
      <c r="M665" s="463"/>
      <c r="N665" s="463"/>
      <c r="O665" s="463"/>
      <c r="P665" s="463"/>
      <c r="Q665" s="463"/>
      <c r="R665" s="463"/>
      <c r="S665" s="463"/>
      <c r="T665" s="463"/>
      <c r="U665" s="463"/>
      <c r="V665" s="463"/>
      <c r="W665" s="463"/>
      <c r="X665" s="463"/>
      <c r="Y665" s="463"/>
      <c r="Z665" s="463"/>
    </row>
    <row r="666" spans="1:26" ht="20.25" customHeight="1" x14ac:dyDescent="0.8">
      <c r="A666" s="463"/>
      <c r="B666" s="463"/>
      <c r="C666" s="463"/>
      <c r="D666" s="536"/>
      <c r="E666" s="537"/>
      <c r="F666" s="463"/>
      <c r="G666" s="537"/>
      <c r="H666" s="463"/>
      <c r="I666" s="463"/>
      <c r="J666" s="538"/>
      <c r="K666" s="463"/>
      <c r="L666" s="463"/>
      <c r="M666" s="463"/>
      <c r="N666" s="463"/>
      <c r="O666" s="463"/>
      <c r="P666" s="463"/>
      <c r="Q666" s="463"/>
      <c r="R666" s="463"/>
      <c r="S666" s="463"/>
      <c r="T666" s="463"/>
      <c r="U666" s="463"/>
      <c r="V666" s="463"/>
      <c r="W666" s="463"/>
      <c r="X666" s="463"/>
      <c r="Y666" s="463"/>
      <c r="Z666" s="463"/>
    </row>
    <row r="667" spans="1:26" ht="20.25" customHeight="1" x14ac:dyDescent="0.8">
      <c r="A667" s="463"/>
      <c r="B667" s="463"/>
      <c r="C667" s="463"/>
      <c r="D667" s="536"/>
      <c r="E667" s="537"/>
      <c r="F667" s="463"/>
      <c r="G667" s="537"/>
      <c r="H667" s="463"/>
      <c r="I667" s="463"/>
      <c r="J667" s="538"/>
      <c r="K667" s="463"/>
      <c r="L667" s="463"/>
      <c r="M667" s="463"/>
      <c r="N667" s="463"/>
      <c r="O667" s="463"/>
      <c r="P667" s="463"/>
      <c r="Q667" s="463"/>
      <c r="R667" s="463"/>
      <c r="S667" s="463"/>
      <c r="T667" s="463"/>
      <c r="U667" s="463"/>
      <c r="V667" s="463"/>
      <c r="W667" s="463"/>
      <c r="X667" s="463"/>
      <c r="Y667" s="463"/>
      <c r="Z667" s="463"/>
    </row>
    <row r="668" spans="1:26" ht="20.25" customHeight="1" x14ac:dyDescent="0.8">
      <c r="A668" s="463"/>
      <c r="B668" s="463"/>
      <c r="C668" s="463"/>
      <c r="D668" s="536"/>
      <c r="E668" s="537"/>
      <c r="F668" s="463"/>
      <c r="G668" s="537"/>
      <c r="H668" s="463"/>
      <c r="I668" s="463"/>
      <c r="J668" s="538"/>
      <c r="K668" s="463"/>
      <c r="L668" s="463"/>
      <c r="M668" s="463"/>
      <c r="N668" s="463"/>
      <c r="O668" s="463"/>
      <c r="P668" s="463"/>
      <c r="Q668" s="463"/>
      <c r="R668" s="463"/>
      <c r="S668" s="463"/>
      <c r="T668" s="463"/>
      <c r="U668" s="463"/>
      <c r="V668" s="463"/>
      <c r="W668" s="463"/>
      <c r="X668" s="463"/>
      <c r="Y668" s="463"/>
      <c r="Z668" s="463"/>
    </row>
    <row r="669" spans="1:26" ht="20.25" customHeight="1" x14ac:dyDescent="0.8">
      <c r="A669" s="463"/>
      <c r="B669" s="463"/>
      <c r="C669" s="463"/>
      <c r="D669" s="536"/>
      <c r="E669" s="537"/>
      <c r="F669" s="463"/>
      <c r="G669" s="537"/>
      <c r="H669" s="463"/>
      <c r="I669" s="463"/>
      <c r="J669" s="538"/>
      <c r="K669" s="463"/>
      <c r="L669" s="463"/>
      <c r="M669" s="463"/>
      <c r="N669" s="463"/>
      <c r="O669" s="463"/>
      <c r="P669" s="463"/>
      <c r="Q669" s="463"/>
      <c r="R669" s="463"/>
      <c r="S669" s="463"/>
      <c r="T669" s="463"/>
      <c r="U669" s="463"/>
      <c r="V669" s="463"/>
      <c r="W669" s="463"/>
      <c r="X669" s="463"/>
      <c r="Y669" s="463"/>
      <c r="Z669" s="463"/>
    </row>
    <row r="670" spans="1:26" ht="20.25" customHeight="1" x14ac:dyDescent="0.8">
      <c r="A670" s="463"/>
      <c r="B670" s="463"/>
      <c r="C670" s="463"/>
      <c r="D670" s="536"/>
      <c r="E670" s="537"/>
      <c r="F670" s="463"/>
      <c r="G670" s="537"/>
      <c r="H670" s="463"/>
      <c r="I670" s="463"/>
      <c r="J670" s="538"/>
      <c r="K670" s="463"/>
      <c r="L670" s="463"/>
      <c r="M670" s="463"/>
      <c r="N670" s="463"/>
      <c r="O670" s="463"/>
      <c r="P670" s="463"/>
      <c r="Q670" s="463"/>
      <c r="R670" s="463"/>
      <c r="S670" s="463"/>
      <c r="T670" s="463"/>
      <c r="U670" s="463"/>
      <c r="V670" s="463"/>
      <c r="W670" s="463"/>
      <c r="X670" s="463"/>
      <c r="Y670" s="463"/>
      <c r="Z670" s="463"/>
    </row>
    <row r="671" spans="1:26" ht="20.25" customHeight="1" x14ac:dyDescent="0.8">
      <c r="A671" s="463"/>
      <c r="B671" s="463"/>
      <c r="C671" s="463"/>
      <c r="D671" s="536"/>
      <c r="E671" s="537"/>
      <c r="F671" s="463"/>
      <c r="G671" s="537"/>
      <c r="H671" s="463"/>
      <c r="I671" s="463"/>
      <c r="J671" s="538"/>
      <c r="K671" s="463"/>
      <c r="L671" s="463"/>
      <c r="M671" s="463"/>
      <c r="N671" s="463"/>
      <c r="O671" s="463"/>
      <c r="P671" s="463"/>
      <c r="Q671" s="463"/>
      <c r="R671" s="463"/>
      <c r="S671" s="463"/>
      <c r="T671" s="463"/>
      <c r="U671" s="463"/>
      <c r="V671" s="463"/>
      <c r="W671" s="463"/>
      <c r="X671" s="463"/>
      <c r="Y671" s="463"/>
      <c r="Z671" s="463"/>
    </row>
    <row r="672" spans="1:26" ht="20.25" customHeight="1" x14ac:dyDescent="0.8">
      <c r="A672" s="463"/>
      <c r="B672" s="463"/>
      <c r="C672" s="463"/>
      <c r="D672" s="536"/>
      <c r="E672" s="537"/>
      <c r="F672" s="463"/>
      <c r="G672" s="537"/>
      <c r="H672" s="463"/>
      <c r="I672" s="463"/>
      <c r="J672" s="538"/>
      <c r="K672" s="463"/>
      <c r="L672" s="463"/>
      <c r="M672" s="463"/>
      <c r="N672" s="463"/>
      <c r="O672" s="463"/>
      <c r="P672" s="463"/>
      <c r="Q672" s="463"/>
      <c r="R672" s="463"/>
      <c r="S672" s="463"/>
      <c r="T672" s="463"/>
      <c r="U672" s="463"/>
      <c r="V672" s="463"/>
      <c r="W672" s="463"/>
      <c r="X672" s="463"/>
      <c r="Y672" s="463"/>
      <c r="Z672" s="463"/>
    </row>
    <row r="673" spans="1:26" ht="20.25" customHeight="1" x14ac:dyDescent="0.8">
      <c r="A673" s="463"/>
      <c r="B673" s="463"/>
      <c r="C673" s="463"/>
      <c r="D673" s="536"/>
      <c r="E673" s="537"/>
      <c r="F673" s="463"/>
      <c r="G673" s="537"/>
      <c r="H673" s="463"/>
      <c r="I673" s="463"/>
      <c r="J673" s="538"/>
      <c r="K673" s="463"/>
      <c r="L673" s="463"/>
      <c r="M673" s="463"/>
      <c r="N673" s="463"/>
      <c r="O673" s="463"/>
      <c r="P673" s="463"/>
      <c r="Q673" s="463"/>
      <c r="R673" s="463"/>
      <c r="S673" s="463"/>
      <c r="T673" s="463"/>
      <c r="U673" s="463"/>
      <c r="V673" s="463"/>
      <c r="W673" s="463"/>
      <c r="X673" s="463"/>
      <c r="Y673" s="463"/>
      <c r="Z673" s="463"/>
    </row>
    <row r="674" spans="1:26" ht="20.25" customHeight="1" x14ac:dyDescent="0.8">
      <c r="A674" s="463"/>
      <c r="B674" s="463"/>
      <c r="C674" s="463"/>
      <c r="D674" s="536"/>
      <c r="E674" s="537"/>
      <c r="F674" s="463"/>
      <c r="G674" s="537"/>
      <c r="H674" s="463"/>
      <c r="I674" s="463"/>
      <c r="J674" s="538"/>
      <c r="K674" s="463"/>
      <c r="L674" s="463"/>
      <c r="M674" s="463"/>
      <c r="N674" s="463"/>
      <c r="O674" s="463"/>
      <c r="P674" s="463"/>
      <c r="Q674" s="463"/>
      <c r="R674" s="463"/>
      <c r="S674" s="463"/>
      <c r="T674" s="463"/>
      <c r="U674" s="463"/>
      <c r="V674" s="463"/>
      <c r="W674" s="463"/>
      <c r="X674" s="463"/>
      <c r="Y674" s="463"/>
      <c r="Z674" s="463"/>
    </row>
    <row r="675" spans="1:26" ht="20.25" customHeight="1" x14ac:dyDescent="0.8">
      <c r="A675" s="463"/>
      <c r="B675" s="463"/>
      <c r="C675" s="463"/>
      <c r="D675" s="536"/>
      <c r="E675" s="537"/>
      <c r="F675" s="463"/>
      <c r="G675" s="537"/>
      <c r="H675" s="463"/>
      <c r="I675" s="463"/>
      <c r="J675" s="538"/>
      <c r="K675" s="463"/>
      <c r="L675" s="463"/>
      <c r="M675" s="463"/>
      <c r="N675" s="463"/>
      <c r="O675" s="463"/>
      <c r="P675" s="463"/>
      <c r="Q675" s="463"/>
      <c r="R675" s="463"/>
      <c r="S675" s="463"/>
      <c r="T675" s="463"/>
      <c r="U675" s="463"/>
      <c r="V675" s="463"/>
      <c r="W675" s="463"/>
      <c r="X675" s="463"/>
      <c r="Y675" s="463"/>
      <c r="Z675" s="463"/>
    </row>
    <row r="676" spans="1:26" ht="20.25" customHeight="1" x14ac:dyDescent="0.8">
      <c r="A676" s="463"/>
      <c r="B676" s="463"/>
      <c r="C676" s="463"/>
      <c r="D676" s="536"/>
      <c r="E676" s="537"/>
      <c r="F676" s="463"/>
      <c r="G676" s="537"/>
      <c r="H676" s="463"/>
      <c r="I676" s="463"/>
      <c r="J676" s="538"/>
      <c r="K676" s="463"/>
      <c r="L676" s="463"/>
      <c r="M676" s="463"/>
      <c r="N676" s="463"/>
      <c r="O676" s="463"/>
      <c r="P676" s="463"/>
      <c r="Q676" s="463"/>
      <c r="R676" s="463"/>
      <c r="S676" s="463"/>
      <c r="T676" s="463"/>
      <c r="U676" s="463"/>
      <c r="V676" s="463"/>
      <c r="W676" s="463"/>
      <c r="X676" s="463"/>
      <c r="Y676" s="463"/>
      <c r="Z676" s="463"/>
    </row>
    <row r="677" spans="1:26" ht="20.25" customHeight="1" x14ac:dyDescent="0.8">
      <c r="A677" s="463"/>
      <c r="B677" s="463"/>
      <c r="C677" s="463"/>
      <c r="D677" s="536"/>
      <c r="E677" s="537"/>
      <c r="F677" s="463"/>
      <c r="G677" s="537"/>
      <c r="H677" s="463"/>
      <c r="I677" s="463"/>
      <c r="J677" s="538"/>
      <c r="K677" s="463"/>
      <c r="L677" s="463"/>
      <c r="M677" s="463"/>
      <c r="N677" s="463"/>
      <c r="O677" s="463"/>
      <c r="P677" s="463"/>
      <c r="Q677" s="463"/>
      <c r="R677" s="463"/>
      <c r="S677" s="463"/>
      <c r="T677" s="463"/>
      <c r="U677" s="463"/>
      <c r="V677" s="463"/>
      <c r="W677" s="463"/>
      <c r="X677" s="463"/>
      <c r="Y677" s="463"/>
      <c r="Z677" s="463"/>
    </row>
    <row r="678" spans="1:26" ht="20.25" customHeight="1" x14ac:dyDescent="0.8">
      <c r="A678" s="463"/>
      <c r="B678" s="463"/>
      <c r="C678" s="463"/>
      <c r="D678" s="536"/>
      <c r="E678" s="537"/>
      <c r="F678" s="463"/>
      <c r="G678" s="537"/>
      <c r="H678" s="463"/>
      <c r="I678" s="463"/>
      <c r="J678" s="538"/>
      <c r="K678" s="463"/>
      <c r="L678" s="463"/>
      <c r="M678" s="463"/>
      <c r="N678" s="463"/>
      <c r="O678" s="463"/>
      <c r="P678" s="463"/>
      <c r="Q678" s="463"/>
      <c r="R678" s="463"/>
      <c r="S678" s="463"/>
      <c r="T678" s="463"/>
      <c r="U678" s="463"/>
      <c r="V678" s="463"/>
      <c r="W678" s="463"/>
      <c r="X678" s="463"/>
      <c r="Y678" s="463"/>
      <c r="Z678" s="463"/>
    </row>
    <row r="679" spans="1:26" ht="20.25" customHeight="1" x14ac:dyDescent="0.8">
      <c r="A679" s="463"/>
      <c r="B679" s="463"/>
      <c r="C679" s="463"/>
      <c r="D679" s="536"/>
      <c r="E679" s="537"/>
      <c r="F679" s="463"/>
      <c r="G679" s="537"/>
      <c r="H679" s="463"/>
      <c r="I679" s="463"/>
      <c r="J679" s="538"/>
      <c r="K679" s="463"/>
      <c r="L679" s="463"/>
      <c r="M679" s="463"/>
      <c r="N679" s="463"/>
      <c r="O679" s="463"/>
      <c r="P679" s="463"/>
      <c r="Q679" s="463"/>
      <c r="R679" s="463"/>
      <c r="S679" s="463"/>
      <c r="T679" s="463"/>
      <c r="U679" s="463"/>
      <c r="V679" s="463"/>
      <c r="W679" s="463"/>
      <c r="X679" s="463"/>
      <c r="Y679" s="463"/>
      <c r="Z679" s="463"/>
    </row>
    <row r="680" spans="1:26" ht="20.25" customHeight="1" x14ac:dyDescent="0.8">
      <c r="A680" s="463"/>
      <c r="B680" s="463"/>
      <c r="C680" s="463"/>
      <c r="D680" s="536"/>
      <c r="E680" s="537"/>
      <c r="F680" s="463"/>
      <c r="G680" s="537"/>
      <c r="H680" s="463"/>
      <c r="I680" s="463"/>
      <c r="J680" s="538"/>
      <c r="K680" s="463"/>
      <c r="L680" s="463"/>
      <c r="M680" s="463"/>
      <c r="N680" s="463"/>
      <c r="O680" s="463"/>
      <c r="P680" s="463"/>
      <c r="Q680" s="463"/>
      <c r="R680" s="463"/>
      <c r="S680" s="463"/>
      <c r="T680" s="463"/>
      <c r="U680" s="463"/>
      <c r="V680" s="463"/>
      <c r="W680" s="463"/>
      <c r="X680" s="463"/>
      <c r="Y680" s="463"/>
      <c r="Z680" s="463"/>
    </row>
    <row r="681" spans="1:26" ht="20.25" customHeight="1" x14ac:dyDescent="0.8">
      <c r="A681" s="463"/>
      <c r="B681" s="463"/>
      <c r="C681" s="463"/>
      <c r="D681" s="536"/>
      <c r="E681" s="537"/>
      <c r="F681" s="463"/>
      <c r="G681" s="537"/>
      <c r="H681" s="463"/>
      <c r="I681" s="463"/>
      <c r="J681" s="538"/>
      <c r="K681" s="463"/>
      <c r="L681" s="463"/>
      <c r="M681" s="463"/>
      <c r="N681" s="463"/>
      <c r="O681" s="463"/>
      <c r="P681" s="463"/>
      <c r="Q681" s="463"/>
      <c r="R681" s="463"/>
      <c r="S681" s="463"/>
      <c r="T681" s="463"/>
      <c r="U681" s="463"/>
      <c r="V681" s="463"/>
      <c r="W681" s="463"/>
      <c r="X681" s="463"/>
      <c r="Y681" s="463"/>
      <c r="Z681" s="463"/>
    </row>
    <row r="682" spans="1:26" ht="20.25" customHeight="1" x14ac:dyDescent="0.8">
      <c r="A682" s="463"/>
      <c r="B682" s="463"/>
      <c r="C682" s="463"/>
      <c r="D682" s="536"/>
      <c r="E682" s="537"/>
      <c r="F682" s="463"/>
      <c r="G682" s="537"/>
      <c r="H682" s="463"/>
      <c r="I682" s="463"/>
      <c r="J682" s="538"/>
      <c r="K682" s="463"/>
      <c r="L682" s="463"/>
      <c r="M682" s="463"/>
      <c r="N682" s="463"/>
      <c r="O682" s="463"/>
      <c r="P682" s="463"/>
      <c r="Q682" s="463"/>
      <c r="R682" s="463"/>
      <c r="S682" s="463"/>
      <c r="T682" s="463"/>
      <c r="U682" s="463"/>
      <c r="V682" s="463"/>
      <c r="W682" s="463"/>
      <c r="X682" s="463"/>
      <c r="Y682" s="463"/>
      <c r="Z682" s="463"/>
    </row>
    <row r="683" spans="1:26" ht="20.25" customHeight="1" x14ac:dyDescent="0.8">
      <c r="A683" s="463"/>
      <c r="B683" s="463"/>
      <c r="C683" s="463"/>
      <c r="D683" s="536"/>
      <c r="E683" s="537"/>
      <c r="F683" s="463"/>
      <c r="G683" s="537"/>
      <c r="H683" s="463"/>
      <c r="I683" s="463"/>
      <c r="J683" s="538"/>
      <c r="K683" s="463"/>
      <c r="L683" s="463"/>
      <c r="M683" s="463"/>
      <c r="N683" s="463"/>
      <c r="O683" s="463"/>
      <c r="P683" s="463"/>
      <c r="Q683" s="463"/>
      <c r="R683" s="463"/>
      <c r="S683" s="463"/>
      <c r="T683" s="463"/>
      <c r="U683" s="463"/>
      <c r="V683" s="463"/>
      <c r="W683" s="463"/>
      <c r="X683" s="463"/>
      <c r="Y683" s="463"/>
      <c r="Z683" s="463"/>
    </row>
    <row r="684" spans="1:26" ht="20.25" customHeight="1" x14ac:dyDescent="0.8">
      <c r="A684" s="463"/>
      <c r="B684" s="463"/>
      <c r="C684" s="463"/>
      <c r="D684" s="536"/>
      <c r="E684" s="537"/>
      <c r="F684" s="463"/>
      <c r="G684" s="537"/>
      <c r="H684" s="463"/>
      <c r="I684" s="463"/>
      <c r="J684" s="538"/>
      <c r="K684" s="463"/>
      <c r="L684" s="463"/>
      <c r="M684" s="463"/>
      <c r="N684" s="463"/>
      <c r="O684" s="463"/>
      <c r="P684" s="463"/>
      <c r="Q684" s="463"/>
      <c r="R684" s="463"/>
      <c r="S684" s="463"/>
      <c r="T684" s="463"/>
      <c r="U684" s="463"/>
      <c r="V684" s="463"/>
      <c r="W684" s="463"/>
      <c r="X684" s="463"/>
      <c r="Y684" s="463"/>
      <c r="Z684" s="463"/>
    </row>
    <row r="685" spans="1:26" ht="20.25" customHeight="1" x14ac:dyDescent="0.8">
      <c r="A685" s="463"/>
      <c r="B685" s="463"/>
      <c r="C685" s="463"/>
      <c r="D685" s="536"/>
      <c r="E685" s="537"/>
      <c r="F685" s="463"/>
      <c r="G685" s="537"/>
      <c r="H685" s="463"/>
      <c r="I685" s="463"/>
      <c r="J685" s="538"/>
      <c r="K685" s="463"/>
      <c r="L685" s="463"/>
      <c r="M685" s="463"/>
      <c r="N685" s="463"/>
      <c r="O685" s="463"/>
      <c r="P685" s="463"/>
      <c r="Q685" s="463"/>
      <c r="R685" s="463"/>
      <c r="S685" s="463"/>
      <c r="T685" s="463"/>
      <c r="U685" s="463"/>
      <c r="V685" s="463"/>
      <c r="W685" s="463"/>
      <c r="X685" s="463"/>
      <c r="Y685" s="463"/>
      <c r="Z685" s="463"/>
    </row>
    <row r="686" spans="1:26" ht="20.25" customHeight="1" x14ac:dyDescent="0.8">
      <c r="A686" s="463"/>
      <c r="B686" s="463"/>
      <c r="C686" s="463"/>
      <c r="D686" s="536"/>
      <c r="E686" s="537"/>
      <c r="F686" s="463"/>
      <c r="G686" s="537"/>
      <c r="H686" s="463"/>
      <c r="I686" s="463"/>
      <c r="J686" s="538"/>
      <c r="K686" s="463"/>
      <c r="L686" s="463"/>
      <c r="M686" s="463"/>
      <c r="N686" s="463"/>
      <c r="O686" s="463"/>
      <c r="P686" s="463"/>
      <c r="Q686" s="463"/>
      <c r="R686" s="463"/>
      <c r="S686" s="463"/>
      <c r="T686" s="463"/>
      <c r="U686" s="463"/>
      <c r="V686" s="463"/>
      <c r="W686" s="463"/>
      <c r="X686" s="463"/>
      <c r="Y686" s="463"/>
      <c r="Z686" s="463"/>
    </row>
    <row r="687" spans="1:26" ht="20.25" customHeight="1" x14ac:dyDescent="0.8">
      <c r="A687" s="463"/>
      <c r="B687" s="463"/>
      <c r="C687" s="463"/>
      <c r="D687" s="536"/>
      <c r="E687" s="537"/>
      <c r="F687" s="463"/>
      <c r="G687" s="537"/>
      <c r="H687" s="463"/>
      <c r="I687" s="463"/>
      <c r="J687" s="538"/>
      <c r="K687" s="463"/>
      <c r="L687" s="463"/>
      <c r="M687" s="463"/>
      <c r="N687" s="463"/>
      <c r="O687" s="463"/>
      <c r="P687" s="463"/>
      <c r="Q687" s="463"/>
      <c r="R687" s="463"/>
      <c r="S687" s="463"/>
      <c r="T687" s="463"/>
      <c r="U687" s="463"/>
      <c r="V687" s="463"/>
      <c r="W687" s="463"/>
      <c r="X687" s="463"/>
      <c r="Y687" s="463"/>
      <c r="Z687" s="463"/>
    </row>
    <row r="688" spans="1:26" ht="20.25" customHeight="1" x14ac:dyDescent="0.8">
      <c r="A688" s="463"/>
      <c r="B688" s="463"/>
      <c r="C688" s="463"/>
      <c r="D688" s="536"/>
      <c r="E688" s="537"/>
      <c r="F688" s="463"/>
      <c r="G688" s="537"/>
      <c r="H688" s="463"/>
      <c r="I688" s="463"/>
      <c r="J688" s="538"/>
      <c r="K688" s="463"/>
      <c r="L688" s="463"/>
      <c r="M688" s="463"/>
      <c r="N688" s="463"/>
      <c r="O688" s="463"/>
      <c r="P688" s="463"/>
      <c r="Q688" s="463"/>
      <c r="R688" s="463"/>
      <c r="S688" s="463"/>
      <c r="T688" s="463"/>
      <c r="U688" s="463"/>
      <c r="V688" s="463"/>
      <c r="W688" s="463"/>
      <c r="X688" s="463"/>
      <c r="Y688" s="463"/>
      <c r="Z688" s="463"/>
    </row>
    <row r="689" spans="1:26" ht="20.25" customHeight="1" x14ac:dyDescent="0.8">
      <c r="A689" s="463"/>
      <c r="B689" s="463"/>
      <c r="C689" s="463"/>
      <c r="D689" s="536"/>
      <c r="E689" s="537"/>
      <c r="F689" s="463"/>
      <c r="G689" s="537"/>
      <c r="H689" s="463"/>
      <c r="I689" s="463"/>
      <c r="J689" s="538"/>
      <c r="K689" s="463"/>
      <c r="L689" s="463"/>
      <c r="M689" s="463"/>
      <c r="N689" s="463"/>
      <c r="O689" s="463"/>
      <c r="P689" s="463"/>
      <c r="Q689" s="463"/>
      <c r="R689" s="463"/>
      <c r="S689" s="463"/>
      <c r="T689" s="463"/>
      <c r="U689" s="463"/>
      <c r="V689" s="463"/>
      <c r="W689" s="463"/>
      <c r="X689" s="463"/>
      <c r="Y689" s="463"/>
      <c r="Z689" s="463"/>
    </row>
    <row r="690" spans="1:26" ht="20.25" customHeight="1" x14ac:dyDescent="0.8">
      <c r="A690" s="463"/>
      <c r="B690" s="463"/>
      <c r="C690" s="463"/>
      <c r="D690" s="536"/>
      <c r="E690" s="537"/>
      <c r="F690" s="463"/>
      <c r="G690" s="537"/>
      <c r="H690" s="463"/>
      <c r="I690" s="463"/>
      <c r="J690" s="538"/>
      <c r="K690" s="463"/>
      <c r="L690" s="463"/>
      <c r="M690" s="463"/>
      <c r="N690" s="463"/>
      <c r="O690" s="463"/>
      <c r="P690" s="463"/>
      <c r="Q690" s="463"/>
      <c r="R690" s="463"/>
      <c r="S690" s="463"/>
      <c r="T690" s="463"/>
      <c r="U690" s="463"/>
      <c r="V690" s="463"/>
      <c r="W690" s="463"/>
      <c r="X690" s="463"/>
      <c r="Y690" s="463"/>
      <c r="Z690" s="463"/>
    </row>
    <row r="691" spans="1:26" ht="20.25" customHeight="1" x14ac:dyDescent="0.8">
      <c r="A691" s="463"/>
      <c r="B691" s="463"/>
      <c r="C691" s="463"/>
      <c r="D691" s="536"/>
      <c r="E691" s="537"/>
      <c r="F691" s="463"/>
      <c r="G691" s="537"/>
      <c r="H691" s="463"/>
      <c r="I691" s="463"/>
      <c r="J691" s="538"/>
      <c r="K691" s="463"/>
      <c r="L691" s="463"/>
      <c r="M691" s="463"/>
      <c r="N691" s="463"/>
      <c r="O691" s="463"/>
      <c r="P691" s="463"/>
      <c r="Q691" s="463"/>
      <c r="R691" s="463"/>
      <c r="S691" s="463"/>
      <c r="T691" s="463"/>
      <c r="U691" s="463"/>
      <c r="V691" s="463"/>
      <c r="W691" s="463"/>
      <c r="X691" s="463"/>
      <c r="Y691" s="463"/>
      <c r="Z691" s="463"/>
    </row>
    <row r="692" spans="1:26" ht="20.25" customHeight="1" x14ac:dyDescent="0.8">
      <c r="A692" s="463"/>
      <c r="B692" s="463"/>
      <c r="C692" s="463"/>
      <c r="D692" s="536"/>
      <c r="E692" s="537"/>
      <c r="F692" s="463"/>
      <c r="G692" s="537"/>
      <c r="H692" s="463"/>
      <c r="I692" s="463"/>
      <c r="J692" s="538"/>
      <c r="K692" s="463"/>
      <c r="L692" s="463"/>
      <c r="M692" s="463"/>
      <c r="N692" s="463"/>
      <c r="O692" s="463"/>
      <c r="P692" s="463"/>
      <c r="Q692" s="463"/>
      <c r="R692" s="463"/>
      <c r="S692" s="463"/>
      <c r="T692" s="463"/>
      <c r="U692" s="463"/>
      <c r="V692" s="463"/>
      <c r="W692" s="463"/>
      <c r="X692" s="463"/>
      <c r="Y692" s="463"/>
      <c r="Z692" s="463"/>
    </row>
    <row r="693" spans="1:26" ht="20.25" customHeight="1" x14ac:dyDescent="0.8">
      <c r="A693" s="463"/>
      <c r="B693" s="463"/>
      <c r="C693" s="463"/>
      <c r="D693" s="536"/>
      <c r="E693" s="537"/>
      <c r="F693" s="463"/>
      <c r="G693" s="537"/>
      <c r="H693" s="463"/>
      <c r="I693" s="463"/>
      <c r="J693" s="538"/>
      <c r="K693" s="463"/>
      <c r="L693" s="463"/>
      <c r="M693" s="463"/>
      <c r="N693" s="463"/>
      <c r="O693" s="463"/>
      <c r="P693" s="463"/>
      <c r="Q693" s="463"/>
      <c r="R693" s="463"/>
      <c r="S693" s="463"/>
      <c r="T693" s="463"/>
      <c r="U693" s="463"/>
      <c r="V693" s="463"/>
      <c r="W693" s="463"/>
      <c r="X693" s="463"/>
      <c r="Y693" s="463"/>
      <c r="Z693" s="463"/>
    </row>
    <row r="694" spans="1:26" ht="20.25" customHeight="1" x14ac:dyDescent="0.8">
      <c r="A694" s="463"/>
      <c r="B694" s="463"/>
      <c r="C694" s="463"/>
      <c r="D694" s="536"/>
      <c r="E694" s="537"/>
      <c r="F694" s="463"/>
      <c r="G694" s="537"/>
      <c r="H694" s="463"/>
      <c r="I694" s="463"/>
      <c r="J694" s="538"/>
      <c r="K694" s="463"/>
      <c r="L694" s="463"/>
      <c r="M694" s="463"/>
      <c r="N694" s="463"/>
      <c r="O694" s="463"/>
      <c r="P694" s="463"/>
      <c r="Q694" s="463"/>
      <c r="R694" s="463"/>
      <c r="S694" s="463"/>
      <c r="T694" s="463"/>
      <c r="U694" s="463"/>
      <c r="V694" s="463"/>
      <c r="W694" s="463"/>
      <c r="X694" s="463"/>
      <c r="Y694" s="463"/>
      <c r="Z694" s="463"/>
    </row>
    <row r="695" spans="1:26" ht="20.25" customHeight="1" x14ac:dyDescent="0.8">
      <c r="A695" s="463"/>
      <c r="B695" s="463"/>
      <c r="C695" s="463"/>
      <c r="D695" s="536"/>
      <c r="E695" s="537"/>
      <c r="F695" s="463"/>
      <c r="G695" s="537"/>
      <c r="H695" s="463"/>
      <c r="I695" s="463"/>
      <c r="J695" s="538"/>
      <c r="K695" s="463"/>
      <c r="L695" s="463"/>
      <c r="M695" s="463"/>
      <c r="N695" s="463"/>
      <c r="O695" s="463"/>
      <c r="P695" s="463"/>
      <c r="Q695" s="463"/>
      <c r="R695" s="463"/>
      <c r="S695" s="463"/>
      <c r="T695" s="463"/>
      <c r="U695" s="463"/>
      <c r="V695" s="463"/>
      <c r="W695" s="463"/>
      <c r="X695" s="463"/>
      <c r="Y695" s="463"/>
      <c r="Z695" s="463"/>
    </row>
    <row r="696" spans="1:26" ht="20.25" customHeight="1" x14ac:dyDescent="0.8">
      <c r="A696" s="463"/>
      <c r="B696" s="463"/>
      <c r="C696" s="463"/>
      <c r="D696" s="536"/>
      <c r="E696" s="537"/>
      <c r="F696" s="463"/>
      <c r="G696" s="537"/>
      <c r="H696" s="463"/>
      <c r="I696" s="463"/>
      <c r="J696" s="538"/>
      <c r="K696" s="463"/>
      <c r="L696" s="463"/>
      <c r="M696" s="463"/>
      <c r="N696" s="463"/>
      <c r="O696" s="463"/>
      <c r="P696" s="463"/>
      <c r="Q696" s="463"/>
      <c r="R696" s="463"/>
      <c r="S696" s="463"/>
      <c r="T696" s="463"/>
      <c r="U696" s="463"/>
      <c r="V696" s="463"/>
      <c r="W696" s="463"/>
      <c r="X696" s="463"/>
      <c r="Y696" s="463"/>
      <c r="Z696" s="463"/>
    </row>
    <row r="697" spans="1:26" ht="20.25" customHeight="1" x14ac:dyDescent="0.8">
      <c r="A697" s="463"/>
      <c r="B697" s="463"/>
      <c r="C697" s="463"/>
      <c r="D697" s="536"/>
      <c r="E697" s="537"/>
      <c r="F697" s="463"/>
      <c r="G697" s="537"/>
      <c r="H697" s="463"/>
      <c r="I697" s="463"/>
      <c r="J697" s="538"/>
      <c r="K697" s="463"/>
      <c r="L697" s="463"/>
      <c r="M697" s="463"/>
      <c r="N697" s="463"/>
      <c r="O697" s="463"/>
      <c r="P697" s="463"/>
      <c r="Q697" s="463"/>
      <c r="R697" s="463"/>
      <c r="S697" s="463"/>
      <c r="T697" s="463"/>
      <c r="U697" s="463"/>
      <c r="V697" s="463"/>
      <c r="W697" s="463"/>
      <c r="X697" s="463"/>
      <c r="Y697" s="463"/>
      <c r="Z697" s="463"/>
    </row>
    <row r="698" spans="1:26" ht="20.25" customHeight="1" x14ac:dyDescent="0.8">
      <c r="A698" s="463"/>
      <c r="B698" s="463"/>
      <c r="C698" s="463"/>
      <c r="D698" s="536"/>
      <c r="E698" s="537"/>
      <c r="F698" s="463"/>
      <c r="G698" s="537"/>
      <c r="H698" s="463"/>
      <c r="I698" s="463"/>
      <c r="J698" s="538"/>
      <c r="K698" s="463"/>
      <c r="L698" s="463"/>
      <c r="M698" s="463"/>
      <c r="N698" s="463"/>
      <c r="O698" s="463"/>
      <c r="P698" s="463"/>
      <c r="Q698" s="463"/>
      <c r="R698" s="463"/>
      <c r="S698" s="463"/>
      <c r="T698" s="463"/>
      <c r="U698" s="463"/>
      <c r="V698" s="463"/>
      <c r="W698" s="463"/>
      <c r="X698" s="463"/>
      <c r="Y698" s="463"/>
      <c r="Z698" s="463"/>
    </row>
    <row r="699" spans="1:26" ht="20.25" customHeight="1" x14ac:dyDescent="0.8">
      <c r="A699" s="463"/>
      <c r="B699" s="463"/>
      <c r="C699" s="463"/>
      <c r="D699" s="536"/>
      <c r="E699" s="537"/>
      <c r="F699" s="463"/>
      <c r="G699" s="537"/>
      <c r="H699" s="463"/>
      <c r="I699" s="463"/>
      <c r="J699" s="538"/>
      <c r="K699" s="463"/>
      <c r="L699" s="463"/>
      <c r="M699" s="463"/>
      <c r="N699" s="463"/>
      <c r="O699" s="463"/>
      <c r="P699" s="463"/>
      <c r="Q699" s="463"/>
      <c r="R699" s="463"/>
      <c r="S699" s="463"/>
      <c r="T699" s="463"/>
      <c r="U699" s="463"/>
      <c r="V699" s="463"/>
      <c r="W699" s="463"/>
      <c r="X699" s="463"/>
      <c r="Y699" s="463"/>
      <c r="Z699" s="463"/>
    </row>
    <row r="700" spans="1:26" ht="20.25" customHeight="1" x14ac:dyDescent="0.8">
      <c r="A700" s="463"/>
      <c r="B700" s="463"/>
      <c r="C700" s="463"/>
      <c r="D700" s="536"/>
      <c r="E700" s="537"/>
      <c r="F700" s="463"/>
      <c r="G700" s="537"/>
      <c r="H700" s="463"/>
      <c r="I700" s="463"/>
      <c r="J700" s="538"/>
      <c r="K700" s="463"/>
      <c r="L700" s="463"/>
      <c r="M700" s="463"/>
      <c r="N700" s="463"/>
      <c r="O700" s="463"/>
      <c r="P700" s="463"/>
      <c r="Q700" s="463"/>
      <c r="R700" s="463"/>
      <c r="S700" s="463"/>
      <c r="T700" s="463"/>
      <c r="U700" s="463"/>
      <c r="V700" s="463"/>
      <c r="W700" s="463"/>
      <c r="X700" s="463"/>
      <c r="Y700" s="463"/>
      <c r="Z700" s="463"/>
    </row>
    <row r="701" spans="1:26" ht="20.25" customHeight="1" x14ac:dyDescent="0.8">
      <c r="A701" s="463"/>
      <c r="B701" s="463"/>
      <c r="C701" s="463"/>
      <c r="D701" s="536"/>
      <c r="E701" s="537"/>
      <c r="F701" s="463"/>
      <c r="G701" s="537"/>
      <c r="H701" s="463"/>
      <c r="I701" s="463"/>
      <c r="J701" s="538"/>
      <c r="K701" s="463"/>
      <c r="L701" s="463"/>
      <c r="M701" s="463"/>
      <c r="N701" s="463"/>
      <c r="O701" s="463"/>
      <c r="P701" s="463"/>
      <c r="Q701" s="463"/>
      <c r="R701" s="463"/>
      <c r="S701" s="463"/>
      <c r="T701" s="463"/>
      <c r="U701" s="463"/>
      <c r="V701" s="463"/>
      <c r="W701" s="463"/>
      <c r="X701" s="463"/>
      <c r="Y701" s="463"/>
      <c r="Z701" s="463"/>
    </row>
    <row r="702" spans="1:26" ht="20.25" customHeight="1" x14ac:dyDescent="0.8">
      <c r="A702" s="463"/>
      <c r="B702" s="463"/>
      <c r="C702" s="463"/>
      <c r="D702" s="536"/>
      <c r="E702" s="537"/>
      <c r="F702" s="463"/>
      <c r="G702" s="537"/>
      <c r="H702" s="463"/>
      <c r="I702" s="463"/>
      <c r="J702" s="538"/>
      <c r="K702" s="463"/>
      <c r="L702" s="463"/>
      <c r="M702" s="463"/>
      <c r="N702" s="463"/>
      <c r="O702" s="463"/>
      <c r="P702" s="463"/>
      <c r="Q702" s="463"/>
      <c r="R702" s="463"/>
      <c r="S702" s="463"/>
      <c r="T702" s="463"/>
      <c r="U702" s="463"/>
      <c r="V702" s="463"/>
      <c r="W702" s="463"/>
      <c r="X702" s="463"/>
      <c r="Y702" s="463"/>
      <c r="Z702" s="463"/>
    </row>
    <row r="703" spans="1:26" ht="20.25" customHeight="1" x14ac:dyDescent="0.8">
      <c r="A703" s="463"/>
      <c r="B703" s="463"/>
      <c r="C703" s="463"/>
      <c r="D703" s="536"/>
      <c r="E703" s="537"/>
      <c r="F703" s="463"/>
      <c r="G703" s="537"/>
      <c r="H703" s="463"/>
      <c r="I703" s="463"/>
      <c r="J703" s="538"/>
      <c r="K703" s="463"/>
      <c r="L703" s="463"/>
      <c r="M703" s="463"/>
      <c r="N703" s="463"/>
      <c r="O703" s="463"/>
      <c r="P703" s="463"/>
      <c r="Q703" s="463"/>
      <c r="R703" s="463"/>
      <c r="S703" s="463"/>
      <c r="T703" s="463"/>
      <c r="U703" s="463"/>
      <c r="V703" s="463"/>
      <c r="W703" s="463"/>
      <c r="X703" s="463"/>
      <c r="Y703" s="463"/>
      <c r="Z703" s="463"/>
    </row>
    <row r="704" spans="1:26" ht="20.25" customHeight="1" x14ac:dyDescent="0.8">
      <c r="A704" s="463"/>
      <c r="B704" s="463"/>
      <c r="C704" s="463"/>
      <c r="D704" s="536"/>
      <c r="E704" s="537"/>
      <c r="F704" s="463"/>
      <c r="G704" s="537"/>
      <c r="H704" s="463"/>
      <c r="I704" s="463"/>
      <c r="J704" s="538"/>
      <c r="K704" s="463"/>
      <c r="L704" s="463"/>
      <c r="M704" s="463"/>
      <c r="N704" s="463"/>
      <c r="O704" s="463"/>
      <c r="P704" s="463"/>
      <c r="Q704" s="463"/>
      <c r="R704" s="463"/>
      <c r="S704" s="463"/>
      <c r="T704" s="463"/>
      <c r="U704" s="463"/>
      <c r="V704" s="463"/>
      <c r="W704" s="463"/>
      <c r="X704" s="463"/>
      <c r="Y704" s="463"/>
      <c r="Z704" s="463"/>
    </row>
    <row r="705" spans="1:26" ht="20.25" customHeight="1" x14ac:dyDescent="0.8">
      <c r="A705" s="463"/>
      <c r="B705" s="463"/>
      <c r="C705" s="463"/>
      <c r="D705" s="536"/>
      <c r="E705" s="537"/>
      <c r="F705" s="463"/>
      <c r="G705" s="537"/>
      <c r="H705" s="463"/>
      <c r="I705" s="463"/>
      <c r="J705" s="538"/>
      <c r="K705" s="463"/>
      <c r="L705" s="463"/>
      <c r="M705" s="463"/>
      <c r="N705" s="463"/>
      <c r="O705" s="463"/>
      <c r="P705" s="463"/>
      <c r="Q705" s="463"/>
      <c r="R705" s="463"/>
      <c r="S705" s="463"/>
      <c r="T705" s="463"/>
      <c r="U705" s="463"/>
      <c r="V705" s="463"/>
      <c r="W705" s="463"/>
      <c r="X705" s="463"/>
      <c r="Y705" s="463"/>
      <c r="Z705" s="463"/>
    </row>
    <row r="706" spans="1:26" ht="20.25" customHeight="1" x14ac:dyDescent="0.8">
      <c r="A706" s="463"/>
      <c r="B706" s="463"/>
      <c r="C706" s="463"/>
      <c r="D706" s="536"/>
      <c r="E706" s="537"/>
      <c r="F706" s="463"/>
      <c r="G706" s="537"/>
      <c r="H706" s="463"/>
      <c r="I706" s="463"/>
      <c r="J706" s="538"/>
      <c r="K706" s="463"/>
      <c r="L706" s="463"/>
      <c r="M706" s="463"/>
      <c r="N706" s="463"/>
      <c r="O706" s="463"/>
      <c r="P706" s="463"/>
      <c r="Q706" s="463"/>
      <c r="R706" s="463"/>
      <c r="S706" s="463"/>
      <c r="T706" s="463"/>
      <c r="U706" s="463"/>
      <c r="V706" s="463"/>
      <c r="W706" s="463"/>
      <c r="X706" s="463"/>
      <c r="Y706" s="463"/>
      <c r="Z706" s="463"/>
    </row>
    <row r="707" spans="1:26" ht="20.25" customHeight="1" x14ac:dyDescent="0.8">
      <c r="A707" s="463"/>
      <c r="B707" s="463"/>
      <c r="C707" s="463"/>
      <c r="D707" s="536"/>
      <c r="E707" s="537"/>
      <c r="F707" s="463"/>
      <c r="G707" s="537"/>
      <c r="H707" s="463"/>
      <c r="I707" s="463"/>
      <c r="J707" s="538"/>
      <c r="K707" s="463"/>
      <c r="L707" s="463"/>
      <c r="M707" s="463"/>
      <c r="N707" s="463"/>
      <c r="O707" s="463"/>
      <c r="P707" s="463"/>
      <c r="Q707" s="463"/>
      <c r="R707" s="463"/>
      <c r="S707" s="463"/>
      <c r="T707" s="463"/>
      <c r="U707" s="463"/>
      <c r="V707" s="463"/>
      <c r="W707" s="463"/>
      <c r="X707" s="463"/>
      <c r="Y707" s="463"/>
      <c r="Z707" s="463"/>
    </row>
    <row r="708" spans="1:26" ht="20.25" customHeight="1" x14ac:dyDescent="0.8">
      <c r="A708" s="463"/>
      <c r="B708" s="463"/>
      <c r="C708" s="463"/>
      <c r="D708" s="536"/>
      <c r="E708" s="537"/>
      <c r="F708" s="463"/>
      <c r="G708" s="537"/>
      <c r="H708" s="463"/>
      <c r="I708" s="463"/>
      <c r="J708" s="538"/>
      <c r="K708" s="463"/>
      <c r="L708" s="463"/>
      <c r="M708" s="463"/>
      <c r="N708" s="463"/>
      <c r="O708" s="463"/>
      <c r="P708" s="463"/>
      <c r="Q708" s="463"/>
      <c r="R708" s="463"/>
      <c r="S708" s="463"/>
      <c r="T708" s="463"/>
      <c r="U708" s="463"/>
      <c r="V708" s="463"/>
      <c r="W708" s="463"/>
      <c r="X708" s="463"/>
      <c r="Y708" s="463"/>
      <c r="Z708" s="463"/>
    </row>
    <row r="709" spans="1:26" ht="20.25" customHeight="1" x14ac:dyDescent="0.8">
      <c r="A709" s="463"/>
      <c r="B709" s="463"/>
      <c r="C709" s="463"/>
      <c r="D709" s="536"/>
      <c r="E709" s="537"/>
      <c r="F709" s="463"/>
      <c r="G709" s="537"/>
      <c r="H709" s="463"/>
      <c r="I709" s="463"/>
      <c r="J709" s="538"/>
      <c r="K709" s="463"/>
      <c r="L709" s="463"/>
      <c r="M709" s="463"/>
      <c r="N709" s="463"/>
      <c r="O709" s="463"/>
      <c r="P709" s="463"/>
      <c r="Q709" s="463"/>
      <c r="R709" s="463"/>
      <c r="S709" s="463"/>
      <c r="T709" s="463"/>
      <c r="U709" s="463"/>
      <c r="V709" s="463"/>
      <c r="W709" s="463"/>
      <c r="X709" s="463"/>
      <c r="Y709" s="463"/>
      <c r="Z709" s="463"/>
    </row>
    <row r="710" spans="1:26" ht="20.25" customHeight="1" x14ac:dyDescent="0.8">
      <c r="A710" s="463"/>
      <c r="B710" s="463"/>
      <c r="C710" s="463"/>
      <c r="D710" s="536"/>
      <c r="E710" s="537"/>
      <c r="F710" s="463"/>
      <c r="G710" s="537"/>
      <c r="H710" s="463"/>
      <c r="I710" s="463"/>
      <c r="J710" s="538"/>
      <c r="K710" s="463"/>
      <c r="L710" s="463"/>
      <c r="M710" s="463"/>
      <c r="N710" s="463"/>
      <c r="O710" s="463"/>
      <c r="P710" s="463"/>
      <c r="Q710" s="463"/>
      <c r="R710" s="463"/>
      <c r="S710" s="463"/>
      <c r="T710" s="463"/>
      <c r="U710" s="463"/>
      <c r="V710" s="463"/>
      <c r="W710" s="463"/>
      <c r="X710" s="463"/>
      <c r="Y710" s="463"/>
      <c r="Z710" s="463"/>
    </row>
    <row r="711" spans="1:26" ht="20.25" customHeight="1" x14ac:dyDescent="0.8">
      <c r="A711" s="463"/>
      <c r="B711" s="463"/>
      <c r="C711" s="463"/>
      <c r="D711" s="536"/>
      <c r="E711" s="537"/>
      <c r="F711" s="463"/>
      <c r="G711" s="537"/>
      <c r="H711" s="463"/>
      <c r="I711" s="463"/>
      <c r="J711" s="538"/>
      <c r="K711" s="463"/>
      <c r="L711" s="463"/>
      <c r="M711" s="463"/>
      <c r="N711" s="463"/>
      <c r="O711" s="463"/>
      <c r="P711" s="463"/>
      <c r="Q711" s="463"/>
      <c r="R711" s="463"/>
      <c r="S711" s="463"/>
      <c r="T711" s="463"/>
      <c r="U711" s="463"/>
      <c r="V711" s="463"/>
      <c r="W711" s="463"/>
      <c r="X711" s="463"/>
      <c r="Y711" s="463"/>
      <c r="Z711" s="463"/>
    </row>
    <row r="712" spans="1:26" ht="20.25" customHeight="1" x14ac:dyDescent="0.8">
      <c r="A712" s="463"/>
      <c r="B712" s="463"/>
      <c r="C712" s="463"/>
      <c r="D712" s="536"/>
      <c r="E712" s="537"/>
      <c r="F712" s="463"/>
      <c r="G712" s="537"/>
      <c r="H712" s="463"/>
      <c r="I712" s="463"/>
      <c r="J712" s="538"/>
      <c r="K712" s="463"/>
      <c r="L712" s="463"/>
      <c r="M712" s="463"/>
      <c r="N712" s="463"/>
      <c r="O712" s="463"/>
      <c r="P712" s="463"/>
      <c r="Q712" s="463"/>
      <c r="R712" s="463"/>
      <c r="S712" s="463"/>
      <c r="T712" s="463"/>
      <c r="U712" s="463"/>
      <c r="V712" s="463"/>
      <c r="W712" s="463"/>
      <c r="X712" s="463"/>
      <c r="Y712" s="463"/>
      <c r="Z712" s="463"/>
    </row>
    <row r="713" spans="1:26" ht="20.25" customHeight="1" x14ac:dyDescent="0.8">
      <c r="A713" s="463"/>
      <c r="B713" s="463"/>
      <c r="C713" s="463"/>
      <c r="D713" s="536"/>
      <c r="E713" s="537"/>
      <c r="F713" s="463"/>
      <c r="G713" s="537"/>
      <c r="H713" s="463"/>
      <c r="I713" s="463"/>
      <c r="J713" s="538"/>
      <c r="K713" s="463"/>
      <c r="L713" s="463"/>
      <c r="M713" s="463"/>
      <c r="N713" s="463"/>
      <c r="O713" s="463"/>
      <c r="P713" s="463"/>
      <c r="Q713" s="463"/>
      <c r="R713" s="463"/>
      <c r="S713" s="463"/>
      <c r="T713" s="463"/>
      <c r="U713" s="463"/>
      <c r="V713" s="463"/>
      <c r="W713" s="463"/>
      <c r="X713" s="463"/>
      <c r="Y713" s="463"/>
      <c r="Z713" s="463"/>
    </row>
    <row r="714" spans="1:26" ht="20.25" customHeight="1" x14ac:dyDescent="0.8">
      <c r="A714" s="463"/>
      <c r="B714" s="463"/>
      <c r="C714" s="463"/>
      <c r="D714" s="536"/>
      <c r="E714" s="537"/>
      <c r="F714" s="463"/>
      <c r="G714" s="537"/>
      <c r="H714" s="463"/>
      <c r="I714" s="463"/>
      <c r="J714" s="538"/>
      <c r="K714" s="463"/>
      <c r="L714" s="463"/>
      <c r="M714" s="463"/>
      <c r="N714" s="463"/>
      <c r="O714" s="463"/>
      <c r="P714" s="463"/>
      <c r="Q714" s="463"/>
      <c r="R714" s="463"/>
      <c r="S714" s="463"/>
      <c r="T714" s="463"/>
      <c r="U714" s="463"/>
      <c r="V714" s="463"/>
      <c r="W714" s="463"/>
      <c r="X714" s="463"/>
      <c r="Y714" s="463"/>
      <c r="Z714" s="463"/>
    </row>
    <row r="715" spans="1:26" ht="20.25" customHeight="1" x14ac:dyDescent="0.8">
      <c r="A715" s="463"/>
      <c r="B715" s="463"/>
      <c r="C715" s="463"/>
      <c r="D715" s="536"/>
      <c r="E715" s="537"/>
      <c r="F715" s="463"/>
      <c r="G715" s="537"/>
      <c r="H715" s="463"/>
      <c r="I715" s="463"/>
      <c r="J715" s="538"/>
      <c r="K715" s="463"/>
      <c r="L715" s="463"/>
      <c r="M715" s="463"/>
      <c r="N715" s="463"/>
      <c r="O715" s="463"/>
      <c r="P715" s="463"/>
      <c r="Q715" s="463"/>
      <c r="R715" s="463"/>
      <c r="S715" s="463"/>
      <c r="T715" s="463"/>
      <c r="U715" s="463"/>
      <c r="V715" s="463"/>
      <c r="W715" s="463"/>
      <c r="X715" s="463"/>
      <c r="Y715" s="463"/>
      <c r="Z715" s="463"/>
    </row>
    <row r="716" spans="1:26" ht="20.25" customHeight="1" x14ac:dyDescent="0.8">
      <c r="A716" s="463"/>
      <c r="B716" s="463"/>
      <c r="C716" s="463"/>
      <c r="D716" s="536"/>
      <c r="E716" s="537"/>
      <c r="F716" s="463"/>
      <c r="G716" s="537"/>
      <c r="H716" s="463"/>
      <c r="I716" s="463"/>
      <c r="J716" s="538"/>
      <c r="K716" s="463"/>
      <c r="L716" s="463"/>
      <c r="M716" s="463"/>
      <c r="N716" s="463"/>
      <c r="O716" s="463"/>
      <c r="P716" s="463"/>
      <c r="Q716" s="463"/>
      <c r="R716" s="463"/>
      <c r="S716" s="463"/>
      <c r="T716" s="463"/>
      <c r="U716" s="463"/>
      <c r="V716" s="463"/>
      <c r="W716" s="463"/>
      <c r="X716" s="463"/>
      <c r="Y716" s="463"/>
      <c r="Z716" s="463"/>
    </row>
    <row r="717" spans="1:26" ht="20.25" customHeight="1" x14ac:dyDescent="0.8">
      <c r="A717" s="463"/>
      <c r="B717" s="463"/>
      <c r="C717" s="463"/>
      <c r="D717" s="536"/>
      <c r="E717" s="537"/>
      <c r="F717" s="463"/>
      <c r="G717" s="537"/>
      <c r="H717" s="463"/>
      <c r="I717" s="463"/>
      <c r="J717" s="538"/>
      <c r="K717" s="463"/>
      <c r="L717" s="463"/>
      <c r="M717" s="463"/>
      <c r="N717" s="463"/>
      <c r="O717" s="463"/>
      <c r="P717" s="463"/>
      <c r="Q717" s="463"/>
      <c r="R717" s="463"/>
      <c r="S717" s="463"/>
      <c r="T717" s="463"/>
      <c r="U717" s="463"/>
      <c r="V717" s="463"/>
      <c r="W717" s="463"/>
      <c r="X717" s="463"/>
      <c r="Y717" s="463"/>
      <c r="Z717" s="463"/>
    </row>
    <row r="718" spans="1:26" ht="20.25" customHeight="1" x14ac:dyDescent="0.8">
      <c r="A718" s="463"/>
      <c r="B718" s="463"/>
      <c r="C718" s="463"/>
      <c r="D718" s="536"/>
      <c r="E718" s="537"/>
      <c r="F718" s="463"/>
      <c r="G718" s="537"/>
      <c r="H718" s="463"/>
      <c r="I718" s="463"/>
      <c r="J718" s="538"/>
      <c r="K718" s="463"/>
      <c r="L718" s="463"/>
      <c r="M718" s="463"/>
      <c r="N718" s="463"/>
      <c r="O718" s="463"/>
      <c r="P718" s="463"/>
      <c r="Q718" s="463"/>
      <c r="R718" s="463"/>
      <c r="S718" s="463"/>
      <c r="T718" s="463"/>
      <c r="U718" s="463"/>
      <c r="V718" s="463"/>
      <c r="W718" s="463"/>
      <c r="X718" s="463"/>
      <c r="Y718" s="463"/>
      <c r="Z718" s="463"/>
    </row>
    <row r="719" spans="1:26" ht="20.25" customHeight="1" x14ac:dyDescent="0.8">
      <c r="A719" s="463"/>
      <c r="B719" s="463"/>
      <c r="C719" s="463"/>
      <c r="D719" s="536"/>
      <c r="E719" s="537"/>
      <c r="F719" s="463"/>
      <c r="G719" s="537"/>
      <c r="H719" s="463"/>
      <c r="I719" s="463"/>
      <c r="J719" s="538"/>
      <c r="K719" s="463"/>
      <c r="L719" s="463"/>
      <c r="M719" s="463"/>
      <c r="N719" s="463"/>
      <c r="O719" s="463"/>
      <c r="P719" s="463"/>
      <c r="Q719" s="463"/>
      <c r="R719" s="463"/>
      <c r="S719" s="463"/>
      <c r="T719" s="463"/>
      <c r="U719" s="463"/>
      <c r="V719" s="463"/>
      <c r="W719" s="463"/>
      <c r="X719" s="463"/>
      <c r="Y719" s="463"/>
      <c r="Z719" s="463"/>
    </row>
    <row r="720" spans="1:26" ht="20.25" customHeight="1" x14ac:dyDescent="0.8">
      <c r="A720" s="463"/>
      <c r="B720" s="463"/>
      <c r="C720" s="463"/>
      <c r="D720" s="536"/>
      <c r="E720" s="537"/>
      <c r="F720" s="463"/>
      <c r="G720" s="537"/>
      <c r="H720" s="463"/>
      <c r="I720" s="463"/>
      <c r="J720" s="538"/>
      <c r="K720" s="463"/>
      <c r="L720" s="463"/>
      <c r="M720" s="463"/>
      <c r="N720" s="463"/>
      <c r="O720" s="463"/>
      <c r="P720" s="463"/>
      <c r="Q720" s="463"/>
      <c r="R720" s="463"/>
      <c r="S720" s="463"/>
      <c r="T720" s="463"/>
      <c r="U720" s="463"/>
      <c r="V720" s="463"/>
      <c r="W720" s="463"/>
      <c r="X720" s="463"/>
      <c r="Y720" s="463"/>
      <c r="Z720" s="463"/>
    </row>
    <row r="721" spans="1:26" ht="20.25" customHeight="1" x14ac:dyDescent="0.8">
      <c r="A721" s="463"/>
      <c r="B721" s="463"/>
      <c r="C721" s="463"/>
      <c r="D721" s="536"/>
      <c r="E721" s="537"/>
      <c r="F721" s="463"/>
      <c r="G721" s="537"/>
      <c r="H721" s="463"/>
      <c r="I721" s="463"/>
      <c r="J721" s="538"/>
      <c r="K721" s="463"/>
      <c r="L721" s="463"/>
      <c r="M721" s="463"/>
      <c r="N721" s="463"/>
      <c r="O721" s="463"/>
      <c r="P721" s="463"/>
      <c r="Q721" s="463"/>
      <c r="R721" s="463"/>
      <c r="S721" s="463"/>
      <c r="T721" s="463"/>
      <c r="U721" s="463"/>
      <c r="V721" s="463"/>
      <c r="W721" s="463"/>
      <c r="X721" s="463"/>
      <c r="Y721" s="463"/>
      <c r="Z721" s="463"/>
    </row>
    <row r="722" spans="1:26" ht="20.25" customHeight="1" x14ac:dyDescent="0.8">
      <c r="A722" s="463"/>
      <c r="B722" s="463"/>
      <c r="C722" s="463"/>
      <c r="D722" s="536"/>
      <c r="E722" s="537"/>
      <c r="F722" s="463"/>
      <c r="G722" s="537"/>
      <c r="H722" s="463"/>
      <c r="I722" s="463"/>
      <c r="J722" s="538"/>
      <c r="K722" s="463"/>
      <c r="L722" s="463"/>
      <c r="M722" s="463"/>
      <c r="N722" s="463"/>
      <c r="O722" s="463"/>
      <c r="P722" s="463"/>
      <c r="Q722" s="463"/>
      <c r="R722" s="463"/>
      <c r="S722" s="463"/>
      <c r="T722" s="463"/>
      <c r="U722" s="463"/>
      <c r="V722" s="463"/>
      <c r="W722" s="463"/>
      <c r="X722" s="463"/>
      <c r="Y722" s="463"/>
      <c r="Z722" s="463"/>
    </row>
    <row r="723" spans="1:26" ht="20.25" customHeight="1" x14ac:dyDescent="0.8">
      <c r="A723" s="463"/>
      <c r="B723" s="463"/>
      <c r="C723" s="463"/>
      <c r="D723" s="536"/>
      <c r="E723" s="537"/>
      <c r="F723" s="463"/>
      <c r="G723" s="537"/>
      <c r="H723" s="463"/>
      <c r="I723" s="463"/>
      <c r="J723" s="538"/>
      <c r="K723" s="463"/>
      <c r="L723" s="463"/>
      <c r="M723" s="463"/>
      <c r="N723" s="463"/>
      <c r="O723" s="463"/>
      <c r="P723" s="463"/>
      <c r="Q723" s="463"/>
      <c r="R723" s="463"/>
      <c r="S723" s="463"/>
      <c r="T723" s="463"/>
      <c r="U723" s="463"/>
      <c r="V723" s="463"/>
      <c r="W723" s="463"/>
      <c r="X723" s="463"/>
      <c r="Y723" s="463"/>
      <c r="Z723" s="463"/>
    </row>
    <row r="724" spans="1:26" ht="20.25" customHeight="1" x14ac:dyDescent="0.8">
      <c r="A724" s="463"/>
      <c r="B724" s="463"/>
      <c r="C724" s="463"/>
      <c r="D724" s="536"/>
      <c r="E724" s="537"/>
      <c r="F724" s="463"/>
      <c r="G724" s="537"/>
      <c r="H724" s="463"/>
      <c r="I724" s="463"/>
      <c r="J724" s="538"/>
      <c r="K724" s="463"/>
      <c r="L724" s="463"/>
      <c r="M724" s="463"/>
      <c r="N724" s="463"/>
      <c r="O724" s="463"/>
      <c r="P724" s="463"/>
      <c r="Q724" s="463"/>
      <c r="R724" s="463"/>
      <c r="S724" s="463"/>
      <c r="T724" s="463"/>
      <c r="U724" s="463"/>
      <c r="V724" s="463"/>
      <c r="W724" s="463"/>
      <c r="X724" s="463"/>
      <c r="Y724" s="463"/>
      <c r="Z724" s="463"/>
    </row>
    <row r="725" spans="1:26" ht="20.25" customHeight="1" x14ac:dyDescent="0.8">
      <c r="A725" s="463"/>
      <c r="B725" s="463"/>
      <c r="C725" s="463"/>
      <c r="D725" s="536"/>
      <c r="E725" s="537"/>
      <c r="F725" s="463"/>
      <c r="G725" s="537"/>
      <c r="H725" s="463"/>
      <c r="I725" s="463"/>
      <c r="J725" s="538"/>
      <c r="K725" s="463"/>
      <c r="L725" s="463"/>
      <c r="M725" s="463"/>
      <c r="N725" s="463"/>
      <c r="O725" s="463"/>
      <c r="P725" s="463"/>
      <c r="Q725" s="463"/>
      <c r="R725" s="463"/>
      <c r="S725" s="463"/>
      <c r="T725" s="463"/>
      <c r="U725" s="463"/>
      <c r="V725" s="463"/>
      <c r="W725" s="463"/>
      <c r="X725" s="463"/>
      <c r="Y725" s="463"/>
      <c r="Z725" s="463"/>
    </row>
    <row r="726" spans="1:26" ht="20.25" customHeight="1" x14ac:dyDescent="0.8">
      <c r="A726" s="463"/>
      <c r="B726" s="463"/>
      <c r="C726" s="463"/>
      <c r="D726" s="536"/>
      <c r="E726" s="537"/>
      <c r="F726" s="463"/>
      <c r="G726" s="537"/>
      <c r="H726" s="463"/>
      <c r="I726" s="463"/>
      <c r="J726" s="538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  <c r="Z726" s="463"/>
    </row>
    <row r="727" spans="1:26" ht="20.25" customHeight="1" x14ac:dyDescent="0.8">
      <c r="A727" s="463"/>
      <c r="B727" s="463"/>
      <c r="C727" s="463"/>
      <c r="D727" s="536"/>
      <c r="E727" s="537"/>
      <c r="F727" s="463"/>
      <c r="G727" s="537"/>
      <c r="H727" s="463"/>
      <c r="I727" s="463"/>
      <c r="J727" s="538"/>
      <c r="K727" s="463"/>
      <c r="L727" s="463"/>
      <c r="M727" s="463"/>
      <c r="N727" s="463"/>
      <c r="O727" s="463"/>
      <c r="P727" s="463"/>
      <c r="Q727" s="463"/>
      <c r="R727" s="463"/>
      <c r="S727" s="463"/>
      <c r="T727" s="463"/>
      <c r="U727" s="463"/>
      <c r="V727" s="463"/>
      <c r="W727" s="463"/>
      <c r="X727" s="463"/>
      <c r="Y727" s="463"/>
      <c r="Z727" s="463"/>
    </row>
    <row r="728" spans="1:26" ht="20.25" customHeight="1" x14ac:dyDescent="0.8">
      <c r="A728" s="463"/>
      <c r="B728" s="463"/>
      <c r="C728" s="463"/>
      <c r="D728" s="536"/>
      <c r="E728" s="537"/>
      <c r="F728" s="463"/>
      <c r="G728" s="537"/>
      <c r="H728" s="463"/>
      <c r="I728" s="463"/>
      <c r="J728" s="538"/>
      <c r="K728" s="463"/>
      <c r="L728" s="463"/>
      <c r="M728" s="463"/>
      <c r="N728" s="463"/>
      <c r="O728" s="463"/>
      <c r="P728" s="463"/>
      <c r="Q728" s="463"/>
      <c r="R728" s="463"/>
      <c r="S728" s="463"/>
      <c r="T728" s="463"/>
      <c r="U728" s="463"/>
      <c r="V728" s="463"/>
      <c r="W728" s="463"/>
      <c r="X728" s="463"/>
      <c r="Y728" s="463"/>
      <c r="Z728" s="463"/>
    </row>
    <row r="729" spans="1:26" ht="20.25" customHeight="1" x14ac:dyDescent="0.8">
      <c r="A729" s="463"/>
      <c r="B729" s="463"/>
      <c r="C729" s="463"/>
      <c r="D729" s="536"/>
      <c r="E729" s="537"/>
      <c r="F729" s="463"/>
      <c r="G729" s="537"/>
      <c r="H729" s="463"/>
      <c r="I729" s="463"/>
      <c r="J729" s="538"/>
      <c r="K729" s="463"/>
      <c r="L729" s="463"/>
      <c r="M729" s="463"/>
      <c r="N729" s="463"/>
      <c r="O729" s="463"/>
      <c r="P729" s="463"/>
      <c r="Q729" s="463"/>
      <c r="R729" s="463"/>
      <c r="S729" s="463"/>
      <c r="T729" s="463"/>
      <c r="U729" s="463"/>
      <c r="V729" s="463"/>
      <c r="W729" s="463"/>
      <c r="X729" s="463"/>
      <c r="Y729" s="463"/>
      <c r="Z729" s="463"/>
    </row>
    <row r="730" spans="1:26" ht="20.25" customHeight="1" x14ac:dyDescent="0.8">
      <c r="A730" s="463"/>
      <c r="B730" s="463"/>
      <c r="C730" s="463"/>
      <c r="D730" s="536"/>
      <c r="E730" s="537"/>
      <c r="F730" s="463"/>
      <c r="G730" s="537"/>
      <c r="H730" s="463"/>
      <c r="I730" s="463"/>
      <c r="J730" s="538"/>
      <c r="K730" s="463"/>
      <c r="L730" s="463"/>
      <c r="M730" s="463"/>
      <c r="N730" s="463"/>
      <c r="O730" s="463"/>
      <c r="P730" s="463"/>
      <c r="Q730" s="463"/>
      <c r="R730" s="463"/>
      <c r="S730" s="463"/>
      <c r="T730" s="463"/>
      <c r="U730" s="463"/>
      <c r="V730" s="463"/>
      <c r="W730" s="463"/>
      <c r="X730" s="463"/>
      <c r="Y730" s="463"/>
      <c r="Z730" s="463"/>
    </row>
    <row r="731" spans="1:26" ht="20.25" customHeight="1" x14ac:dyDescent="0.8">
      <c r="A731" s="463"/>
      <c r="B731" s="463"/>
      <c r="C731" s="463"/>
      <c r="D731" s="536"/>
      <c r="E731" s="537"/>
      <c r="F731" s="463"/>
      <c r="G731" s="537"/>
      <c r="H731" s="463"/>
      <c r="I731" s="463"/>
      <c r="J731" s="538"/>
      <c r="K731" s="463"/>
      <c r="L731" s="463"/>
      <c r="M731" s="463"/>
      <c r="N731" s="463"/>
      <c r="O731" s="463"/>
      <c r="P731" s="463"/>
      <c r="Q731" s="463"/>
      <c r="R731" s="463"/>
      <c r="S731" s="463"/>
      <c r="T731" s="463"/>
      <c r="U731" s="463"/>
      <c r="V731" s="463"/>
      <c r="W731" s="463"/>
      <c r="X731" s="463"/>
      <c r="Y731" s="463"/>
      <c r="Z731" s="463"/>
    </row>
    <row r="732" spans="1:26" ht="20.25" customHeight="1" x14ac:dyDescent="0.8">
      <c r="A732" s="463"/>
      <c r="B732" s="463"/>
      <c r="C732" s="463"/>
      <c r="D732" s="536"/>
      <c r="E732" s="537"/>
      <c r="F732" s="463"/>
      <c r="G732" s="537"/>
      <c r="H732" s="463"/>
      <c r="I732" s="463"/>
      <c r="J732" s="538"/>
      <c r="K732" s="463"/>
      <c r="L732" s="463"/>
      <c r="M732" s="463"/>
      <c r="N732" s="463"/>
      <c r="O732" s="463"/>
      <c r="P732" s="463"/>
      <c r="Q732" s="463"/>
      <c r="R732" s="463"/>
      <c r="S732" s="463"/>
      <c r="T732" s="463"/>
      <c r="U732" s="463"/>
      <c r="V732" s="463"/>
      <c r="W732" s="463"/>
      <c r="X732" s="463"/>
      <c r="Y732" s="463"/>
      <c r="Z732" s="463"/>
    </row>
    <row r="733" spans="1:26" ht="20.25" customHeight="1" x14ac:dyDescent="0.8">
      <c r="A733" s="463"/>
      <c r="B733" s="463"/>
      <c r="C733" s="463"/>
      <c r="D733" s="536"/>
      <c r="E733" s="537"/>
      <c r="F733" s="463"/>
      <c r="G733" s="537"/>
      <c r="H733" s="463"/>
      <c r="I733" s="463"/>
      <c r="J733" s="538"/>
      <c r="K733" s="463"/>
      <c r="L733" s="463"/>
      <c r="M733" s="463"/>
      <c r="N733" s="463"/>
      <c r="O733" s="463"/>
      <c r="P733" s="463"/>
      <c r="Q733" s="463"/>
      <c r="R733" s="463"/>
      <c r="S733" s="463"/>
      <c r="T733" s="463"/>
      <c r="U733" s="463"/>
      <c r="V733" s="463"/>
      <c r="W733" s="463"/>
      <c r="X733" s="463"/>
      <c r="Y733" s="463"/>
      <c r="Z733" s="463"/>
    </row>
    <row r="734" spans="1:26" ht="20.25" customHeight="1" x14ac:dyDescent="0.8">
      <c r="A734" s="463"/>
      <c r="B734" s="463"/>
      <c r="C734" s="463"/>
      <c r="D734" s="536"/>
      <c r="E734" s="537"/>
      <c r="F734" s="463"/>
      <c r="G734" s="537"/>
      <c r="H734" s="463"/>
      <c r="I734" s="463"/>
      <c r="J734" s="538"/>
      <c r="K734" s="463"/>
      <c r="L734" s="463"/>
      <c r="M734" s="463"/>
      <c r="N734" s="463"/>
      <c r="O734" s="463"/>
      <c r="P734" s="463"/>
      <c r="Q734" s="463"/>
      <c r="R734" s="463"/>
      <c r="S734" s="463"/>
      <c r="T734" s="463"/>
      <c r="U734" s="463"/>
      <c r="V734" s="463"/>
      <c r="W734" s="463"/>
      <c r="X734" s="463"/>
      <c r="Y734" s="463"/>
      <c r="Z734" s="463"/>
    </row>
    <row r="735" spans="1:26" ht="20.25" customHeight="1" x14ac:dyDescent="0.8">
      <c r="A735" s="463"/>
      <c r="B735" s="463"/>
      <c r="C735" s="463"/>
      <c r="D735" s="536"/>
      <c r="E735" s="537"/>
      <c r="F735" s="463"/>
      <c r="G735" s="537"/>
      <c r="H735" s="463"/>
      <c r="I735" s="463"/>
      <c r="J735" s="538"/>
      <c r="K735" s="463"/>
      <c r="L735" s="463"/>
      <c r="M735" s="463"/>
      <c r="N735" s="463"/>
      <c r="O735" s="463"/>
      <c r="P735" s="463"/>
      <c r="Q735" s="463"/>
      <c r="R735" s="463"/>
      <c r="S735" s="463"/>
      <c r="T735" s="463"/>
      <c r="U735" s="463"/>
      <c r="V735" s="463"/>
      <c r="W735" s="463"/>
      <c r="X735" s="463"/>
      <c r="Y735" s="463"/>
      <c r="Z735" s="463"/>
    </row>
    <row r="736" spans="1:26" ht="20.25" customHeight="1" x14ac:dyDescent="0.8">
      <c r="A736" s="463"/>
      <c r="B736" s="463"/>
      <c r="C736" s="463"/>
      <c r="D736" s="536"/>
      <c r="E736" s="537"/>
      <c r="F736" s="463"/>
      <c r="G736" s="537"/>
      <c r="H736" s="463"/>
      <c r="I736" s="463"/>
      <c r="J736" s="538"/>
      <c r="K736" s="463"/>
      <c r="L736" s="463"/>
      <c r="M736" s="463"/>
      <c r="N736" s="463"/>
      <c r="O736" s="463"/>
      <c r="P736" s="463"/>
      <c r="Q736" s="463"/>
      <c r="R736" s="463"/>
      <c r="S736" s="463"/>
      <c r="T736" s="463"/>
      <c r="U736" s="463"/>
      <c r="V736" s="463"/>
      <c r="W736" s="463"/>
      <c r="X736" s="463"/>
      <c r="Y736" s="463"/>
      <c r="Z736" s="463"/>
    </row>
    <row r="737" spans="1:26" ht="20.25" customHeight="1" x14ac:dyDescent="0.8">
      <c r="A737" s="463"/>
      <c r="B737" s="463"/>
      <c r="C737" s="463"/>
      <c r="D737" s="536"/>
      <c r="E737" s="537"/>
      <c r="F737" s="463"/>
      <c r="G737" s="537"/>
      <c r="H737" s="463"/>
      <c r="I737" s="463"/>
      <c r="J737" s="538"/>
      <c r="K737" s="463"/>
      <c r="L737" s="463"/>
      <c r="M737" s="463"/>
      <c r="N737" s="463"/>
      <c r="O737" s="463"/>
      <c r="P737" s="463"/>
      <c r="Q737" s="463"/>
      <c r="R737" s="463"/>
      <c r="S737" s="463"/>
      <c r="T737" s="463"/>
      <c r="U737" s="463"/>
      <c r="V737" s="463"/>
      <c r="W737" s="463"/>
      <c r="X737" s="463"/>
      <c r="Y737" s="463"/>
      <c r="Z737" s="463"/>
    </row>
    <row r="738" spans="1:26" ht="20.25" customHeight="1" x14ac:dyDescent="0.8">
      <c r="A738" s="463"/>
      <c r="B738" s="463"/>
      <c r="C738" s="463"/>
      <c r="D738" s="536"/>
      <c r="E738" s="537"/>
      <c r="F738" s="463"/>
      <c r="G738" s="537"/>
      <c r="H738" s="463"/>
      <c r="I738" s="463"/>
      <c r="J738" s="538"/>
      <c r="K738" s="463"/>
      <c r="L738" s="463"/>
      <c r="M738" s="463"/>
      <c r="N738" s="463"/>
      <c r="O738" s="463"/>
      <c r="P738" s="463"/>
      <c r="Q738" s="463"/>
      <c r="R738" s="463"/>
      <c r="S738" s="463"/>
      <c r="T738" s="463"/>
      <c r="U738" s="463"/>
      <c r="V738" s="463"/>
      <c r="W738" s="463"/>
      <c r="X738" s="463"/>
      <c r="Y738" s="463"/>
      <c r="Z738" s="463"/>
    </row>
    <row r="739" spans="1:26" ht="20.25" customHeight="1" x14ac:dyDescent="0.8">
      <c r="A739" s="463"/>
      <c r="B739" s="463"/>
      <c r="C739" s="463"/>
      <c r="D739" s="536"/>
      <c r="E739" s="537"/>
      <c r="F739" s="463"/>
      <c r="G739" s="537"/>
      <c r="H739" s="463"/>
      <c r="I739" s="463"/>
      <c r="J739" s="538"/>
      <c r="K739" s="463"/>
      <c r="L739" s="463"/>
      <c r="M739" s="463"/>
      <c r="N739" s="463"/>
      <c r="O739" s="463"/>
      <c r="P739" s="463"/>
      <c r="Q739" s="463"/>
      <c r="R739" s="463"/>
      <c r="S739" s="463"/>
      <c r="T739" s="463"/>
      <c r="U739" s="463"/>
      <c r="V739" s="463"/>
      <c r="W739" s="463"/>
      <c r="X739" s="463"/>
      <c r="Y739" s="463"/>
      <c r="Z739" s="463"/>
    </row>
    <row r="740" spans="1:26" ht="20.25" customHeight="1" x14ac:dyDescent="0.8">
      <c r="A740" s="463"/>
      <c r="B740" s="463"/>
      <c r="C740" s="463"/>
      <c r="D740" s="536"/>
      <c r="E740" s="537"/>
      <c r="F740" s="463"/>
      <c r="G740" s="537"/>
      <c r="H740" s="463"/>
      <c r="I740" s="463"/>
      <c r="J740" s="538"/>
      <c r="K740" s="463"/>
      <c r="L740" s="463"/>
      <c r="M740" s="463"/>
      <c r="N740" s="463"/>
      <c r="O740" s="463"/>
      <c r="P740" s="463"/>
      <c r="Q740" s="463"/>
      <c r="R740" s="463"/>
      <c r="S740" s="463"/>
      <c r="T740" s="463"/>
      <c r="U740" s="463"/>
      <c r="V740" s="463"/>
      <c r="W740" s="463"/>
      <c r="X740" s="463"/>
      <c r="Y740" s="463"/>
      <c r="Z740" s="463"/>
    </row>
    <row r="741" spans="1:26" ht="20.25" customHeight="1" x14ac:dyDescent="0.8">
      <c r="A741" s="463"/>
      <c r="B741" s="463"/>
      <c r="C741" s="463"/>
      <c r="D741" s="536"/>
      <c r="E741" s="537"/>
      <c r="F741" s="463"/>
      <c r="G741" s="537"/>
      <c r="H741" s="463"/>
      <c r="I741" s="463"/>
      <c r="J741" s="538"/>
      <c r="K741" s="463"/>
      <c r="L741" s="463"/>
      <c r="M741" s="463"/>
      <c r="N741" s="463"/>
      <c r="O741" s="463"/>
      <c r="P741" s="463"/>
      <c r="Q741" s="463"/>
      <c r="R741" s="463"/>
      <c r="S741" s="463"/>
      <c r="T741" s="463"/>
      <c r="U741" s="463"/>
      <c r="V741" s="463"/>
      <c r="W741" s="463"/>
      <c r="X741" s="463"/>
      <c r="Y741" s="463"/>
      <c r="Z741" s="463"/>
    </row>
    <row r="742" spans="1:26" ht="20.25" customHeight="1" x14ac:dyDescent="0.8">
      <c r="A742" s="463"/>
      <c r="B742" s="463"/>
      <c r="C742" s="463"/>
      <c r="D742" s="536"/>
      <c r="E742" s="537"/>
      <c r="F742" s="463"/>
      <c r="G742" s="537"/>
      <c r="H742" s="463"/>
      <c r="I742" s="463"/>
      <c r="J742" s="538"/>
      <c r="K742" s="463"/>
      <c r="L742" s="463"/>
      <c r="M742" s="463"/>
      <c r="N742" s="463"/>
      <c r="O742" s="463"/>
      <c r="P742" s="463"/>
      <c r="Q742" s="463"/>
      <c r="R742" s="463"/>
      <c r="S742" s="463"/>
      <c r="T742" s="463"/>
      <c r="U742" s="463"/>
      <c r="V742" s="463"/>
      <c r="W742" s="463"/>
      <c r="X742" s="463"/>
      <c r="Y742" s="463"/>
      <c r="Z742" s="463"/>
    </row>
    <row r="743" spans="1:26" ht="20.25" customHeight="1" x14ac:dyDescent="0.8">
      <c r="A743" s="463"/>
      <c r="B743" s="463"/>
      <c r="C743" s="463"/>
      <c r="D743" s="536"/>
      <c r="E743" s="537"/>
      <c r="F743" s="463"/>
      <c r="G743" s="537"/>
      <c r="H743" s="463"/>
      <c r="I743" s="463"/>
      <c r="J743" s="538"/>
      <c r="K743" s="463"/>
      <c r="L743" s="463"/>
      <c r="M743" s="463"/>
      <c r="N743" s="463"/>
      <c r="O743" s="463"/>
      <c r="P743" s="463"/>
      <c r="Q743" s="463"/>
      <c r="R743" s="463"/>
      <c r="S743" s="463"/>
      <c r="T743" s="463"/>
      <c r="U743" s="463"/>
      <c r="V743" s="463"/>
      <c r="W743" s="463"/>
      <c r="X743" s="463"/>
      <c r="Y743" s="463"/>
      <c r="Z743" s="463"/>
    </row>
    <row r="744" spans="1:26" ht="20.25" customHeight="1" x14ac:dyDescent="0.8">
      <c r="A744" s="463"/>
      <c r="B744" s="463"/>
      <c r="C744" s="463"/>
      <c r="D744" s="536"/>
      <c r="E744" s="537"/>
      <c r="F744" s="463"/>
      <c r="G744" s="537"/>
      <c r="H744" s="463"/>
      <c r="I744" s="463"/>
      <c r="J744" s="538"/>
      <c r="K744" s="463"/>
      <c r="L744" s="463"/>
      <c r="M744" s="463"/>
      <c r="N744" s="463"/>
      <c r="O744" s="463"/>
      <c r="P744" s="463"/>
      <c r="Q744" s="463"/>
      <c r="R744" s="463"/>
      <c r="S744" s="463"/>
      <c r="T744" s="463"/>
      <c r="U744" s="463"/>
      <c r="V744" s="463"/>
      <c r="W744" s="463"/>
      <c r="X744" s="463"/>
      <c r="Y744" s="463"/>
      <c r="Z744" s="463"/>
    </row>
    <row r="745" spans="1:26" ht="20.25" customHeight="1" x14ac:dyDescent="0.8">
      <c r="A745" s="463"/>
      <c r="B745" s="463"/>
      <c r="C745" s="463"/>
      <c r="D745" s="536"/>
      <c r="E745" s="537"/>
      <c r="F745" s="463"/>
      <c r="G745" s="537"/>
      <c r="H745" s="463"/>
      <c r="I745" s="463"/>
      <c r="J745" s="538"/>
      <c r="K745" s="463"/>
      <c r="L745" s="463"/>
      <c r="M745" s="463"/>
      <c r="N745" s="463"/>
      <c r="O745" s="463"/>
      <c r="P745" s="463"/>
      <c r="Q745" s="463"/>
      <c r="R745" s="463"/>
      <c r="S745" s="463"/>
      <c r="T745" s="463"/>
      <c r="U745" s="463"/>
      <c r="V745" s="463"/>
      <c r="W745" s="463"/>
      <c r="X745" s="463"/>
      <c r="Y745" s="463"/>
      <c r="Z745" s="463"/>
    </row>
    <row r="746" spans="1:26" ht="20.25" customHeight="1" x14ac:dyDescent="0.8">
      <c r="A746" s="463"/>
      <c r="B746" s="463"/>
      <c r="C746" s="463"/>
      <c r="D746" s="536"/>
      <c r="E746" s="537"/>
      <c r="F746" s="463"/>
      <c r="G746" s="537"/>
      <c r="H746" s="463"/>
      <c r="I746" s="463"/>
      <c r="J746" s="538"/>
      <c r="K746" s="463"/>
      <c r="L746" s="463"/>
      <c r="M746" s="463"/>
      <c r="N746" s="463"/>
      <c r="O746" s="463"/>
      <c r="P746" s="463"/>
      <c r="Q746" s="463"/>
      <c r="R746" s="463"/>
      <c r="S746" s="463"/>
      <c r="T746" s="463"/>
      <c r="U746" s="463"/>
      <c r="V746" s="463"/>
      <c r="W746" s="463"/>
      <c r="X746" s="463"/>
      <c r="Y746" s="463"/>
      <c r="Z746" s="463"/>
    </row>
    <row r="747" spans="1:26" ht="20.25" customHeight="1" x14ac:dyDescent="0.8">
      <c r="A747" s="463"/>
      <c r="B747" s="463"/>
      <c r="C747" s="463"/>
      <c r="D747" s="536"/>
      <c r="E747" s="537"/>
      <c r="F747" s="463"/>
      <c r="G747" s="537"/>
      <c r="H747" s="463"/>
      <c r="I747" s="463"/>
      <c r="J747" s="538"/>
      <c r="K747" s="463"/>
      <c r="L747" s="463"/>
      <c r="M747" s="463"/>
      <c r="N747" s="463"/>
      <c r="O747" s="463"/>
      <c r="P747" s="463"/>
      <c r="Q747" s="463"/>
      <c r="R747" s="463"/>
      <c r="S747" s="463"/>
      <c r="T747" s="463"/>
      <c r="U747" s="463"/>
      <c r="V747" s="463"/>
      <c r="W747" s="463"/>
      <c r="X747" s="463"/>
      <c r="Y747" s="463"/>
      <c r="Z747" s="463"/>
    </row>
    <row r="748" spans="1:26" ht="20.25" customHeight="1" x14ac:dyDescent="0.8">
      <c r="A748" s="463"/>
      <c r="B748" s="463"/>
      <c r="C748" s="463"/>
      <c r="D748" s="536"/>
      <c r="E748" s="537"/>
      <c r="F748" s="463"/>
      <c r="G748" s="537"/>
      <c r="H748" s="463"/>
      <c r="I748" s="463"/>
      <c r="J748" s="538"/>
      <c r="K748" s="463"/>
      <c r="L748" s="463"/>
      <c r="M748" s="463"/>
      <c r="N748" s="463"/>
      <c r="O748" s="463"/>
      <c r="P748" s="463"/>
      <c r="Q748" s="463"/>
      <c r="R748" s="463"/>
      <c r="S748" s="463"/>
      <c r="T748" s="463"/>
      <c r="U748" s="463"/>
      <c r="V748" s="463"/>
      <c r="W748" s="463"/>
      <c r="X748" s="463"/>
      <c r="Y748" s="463"/>
      <c r="Z748" s="463"/>
    </row>
    <row r="749" spans="1:26" ht="20.25" customHeight="1" x14ac:dyDescent="0.8">
      <c r="A749" s="463"/>
      <c r="B749" s="463"/>
      <c r="C749" s="463"/>
      <c r="D749" s="536"/>
      <c r="E749" s="537"/>
      <c r="F749" s="463"/>
      <c r="G749" s="537"/>
      <c r="H749" s="463"/>
      <c r="I749" s="463"/>
      <c r="J749" s="538"/>
      <c r="K749" s="463"/>
      <c r="L749" s="463"/>
      <c r="M749" s="463"/>
      <c r="N749" s="463"/>
      <c r="O749" s="463"/>
      <c r="P749" s="463"/>
      <c r="Q749" s="463"/>
      <c r="R749" s="463"/>
      <c r="S749" s="463"/>
      <c r="T749" s="463"/>
      <c r="U749" s="463"/>
      <c r="V749" s="463"/>
      <c r="W749" s="463"/>
      <c r="X749" s="463"/>
      <c r="Y749" s="463"/>
      <c r="Z749" s="463"/>
    </row>
    <row r="750" spans="1:26" ht="20.25" customHeight="1" x14ac:dyDescent="0.8">
      <c r="A750" s="463"/>
      <c r="B750" s="463"/>
      <c r="C750" s="463"/>
      <c r="D750" s="536"/>
      <c r="E750" s="537"/>
      <c r="F750" s="463"/>
      <c r="G750" s="537"/>
      <c r="H750" s="463"/>
      <c r="I750" s="463"/>
      <c r="J750" s="538"/>
      <c r="K750" s="463"/>
      <c r="L750" s="463"/>
      <c r="M750" s="463"/>
      <c r="N750" s="463"/>
      <c r="O750" s="463"/>
      <c r="P750" s="463"/>
      <c r="Q750" s="463"/>
      <c r="R750" s="463"/>
      <c r="S750" s="463"/>
      <c r="T750" s="463"/>
      <c r="U750" s="463"/>
      <c r="V750" s="463"/>
      <c r="W750" s="463"/>
      <c r="X750" s="463"/>
      <c r="Y750" s="463"/>
      <c r="Z750" s="463"/>
    </row>
    <row r="751" spans="1:26" ht="20.25" customHeight="1" x14ac:dyDescent="0.8">
      <c r="A751" s="463"/>
      <c r="B751" s="463"/>
      <c r="C751" s="463"/>
      <c r="D751" s="536"/>
      <c r="E751" s="537"/>
      <c r="F751" s="463"/>
      <c r="G751" s="537"/>
      <c r="H751" s="463"/>
      <c r="I751" s="463"/>
      <c r="J751" s="538"/>
      <c r="K751" s="463"/>
      <c r="L751" s="463"/>
      <c r="M751" s="463"/>
      <c r="N751" s="463"/>
      <c r="O751" s="463"/>
      <c r="P751" s="463"/>
      <c r="Q751" s="463"/>
      <c r="R751" s="463"/>
      <c r="S751" s="463"/>
      <c r="T751" s="463"/>
      <c r="U751" s="463"/>
      <c r="V751" s="463"/>
      <c r="W751" s="463"/>
      <c r="X751" s="463"/>
      <c r="Y751" s="463"/>
      <c r="Z751" s="463"/>
    </row>
    <row r="752" spans="1:26" ht="20.25" customHeight="1" x14ac:dyDescent="0.8">
      <c r="A752" s="463"/>
      <c r="B752" s="463"/>
      <c r="C752" s="463"/>
      <c r="D752" s="536"/>
      <c r="E752" s="537"/>
      <c r="F752" s="463"/>
      <c r="G752" s="537"/>
      <c r="H752" s="463"/>
      <c r="I752" s="463"/>
      <c r="J752" s="538"/>
      <c r="K752" s="463"/>
      <c r="L752" s="463"/>
      <c r="M752" s="463"/>
      <c r="N752" s="463"/>
      <c r="O752" s="463"/>
      <c r="P752" s="463"/>
      <c r="Q752" s="463"/>
      <c r="R752" s="463"/>
      <c r="S752" s="463"/>
      <c r="T752" s="463"/>
      <c r="U752" s="463"/>
      <c r="V752" s="463"/>
      <c r="W752" s="463"/>
      <c r="X752" s="463"/>
      <c r="Y752" s="463"/>
      <c r="Z752" s="463"/>
    </row>
    <row r="753" spans="1:26" ht="20.25" customHeight="1" x14ac:dyDescent="0.8">
      <c r="A753" s="463"/>
      <c r="B753" s="463"/>
      <c r="C753" s="463"/>
      <c r="D753" s="536"/>
      <c r="E753" s="537"/>
      <c r="F753" s="463"/>
      <c r="G753" s="537"/>
      <c r="H753" s="463"/>
      <c r="I753" s="463"/>
      <c r="J753" s="538"/>
      <c r="K753" s="463"/>
      <c r="L753" s="463"/>
      <c r="M753" s="463"/>
      <c r="N753" s="463"/>
      <c r="O753" s="463"/>
      <c r="P753" s="463"/>
      <c r="Q753" s="463"/>
      <c r="R753" s="463"/>
      <c r="S753" s="463"/>
      <c r="T753" s="463"/>
      <c r="U753" s="463"/>
      <c r="V753" s="463"/>
      <c r="W753" s="463"/>
      <c r="X753" s="463"/>
      <c r="Y753" s="463"/>
      <c r="Z753" s="463"/>
    </row>
    <row r="754" spans="1:26" ht="20.25" customHeight="1" x14ac:dyDescent="0.8">
      <c r="A754" s="463"/>
      <c r="B754" s="463"/>
      <c r="C754" s="463"/>
      <c r="D754" s="536"/>
      <c r="E754" s="537"/>
      <c r="F754" s="463"/>
      <c r="G754" s="537"/>
      <c r="H754" s="463"/>
      <c r="I754" s="463"/>
      <c r="J754" s="538"/>
      <c r="K754" s="463"/>
      <c r="L754" s="463"/>
      <c r="M754" s="463"/>
      <c r="N754" s="463"/>
      <c r="O754" s="463"/>
      <c r="P754" s="463"/>
      <c r="Q754" s="463"/>
      <c r="R754" s="463"/>
      <c r="S754" s="463"/>
      <c r="T754" s="463"/>
      <c r="U754" s="463"/>
      <c r="V754" s="463"/>
      <c r="W754" s="463"/>
      <c r="X754" s="463"/>
      <c r="Y754" s="463"/>
      <c r="Z754" s="463"/>
    </row>
    <row r="755" spans="1:26" ht="20.25" customHeight="1" x14ac:dyDescent="0.8">
      <c r="A755" s="463"/>
      <c r="B755" s="463"/>
      <c r="C755" s="463"/>
      <c r="D755" s="536"/>
      <c r="E755" s="537"/>
      <c r="F755" s="463"/>
      <c r="G755" s="537"/>
      <c r="H755" s="463"/>
      <c r="I755" s="463"/>
      <c r="J755" s="538"/>
      <c r="K755" s="463"/>
      <c r="L755" s="463"/>
      <c r="M755" s="463"/>
      <c r="N755" s="463"/>
      <c r="O755" s="463"/>
      <c r="P755" s="463"/>
      <c r="Q755" s="463"/>
      <c r="R755" s="463"/>
      <c r="S755" s="463"/>
      <c r="T755" s="463"/>
      <c r="U755" s="463"/>
      <c r="V755" s="463"/>
      <c r="W755" s="463"/>
      <c r="X755" s="463"/>
      <c r="Y755" s="463"/>
      <c r="Z755" s="463"/>
    </row>
    <row r="756" spans="1:26" ht="20.25" customHeight="1" x14ac:dyDescent="0.8">
      <c r="A756" s="463"/>
      <c r="B756" s="463"/>
      <c r="C756" s="463"/>
      <c r="D756" s="536"/>
      <c r="E756" s="537"/>
      <c r="F756" s="463"/>
      <c r="G756" s="537"/>
      <c r="H756" s="463"/>
      <c r="I756" s="463"/>
      <c r="J756" s="538"/>
      <c r="K756" s="463"/>
      <c r="L756" s="463"/>
      <c r="M756" s="463"/>
      <c r="N756" s="463"/>
      <c r="O756" s="463"/>
      <c r="P756" s="463"/>
      <c r="Q756" s="463"/>
      <c r="R756" s="463"/>
      <c r="S756" s="463"/>
      <c r="T756" s="463"/>
      <c r="U756" s="463"/>
      <c r="V756" s="463"/>
      <c r="W756" s="463"/>
      <c r="X756" s="463"/>
      <c r="Y756" s="463"/>
      <c r="Z756" s="463"/>
    </row>
    <row r="757" spans="1:26" ht="20.25" customHeight="1" x14ac:dyDescent="0.8">
      <c r="A757" s="463"/>
      <c r="B757" s="463"/>
      <c r="C757" s="463"/>
      <c r="D757" s="536"/>
      <c r="E757" s="537"/>
      <c r="F757" s="463"/>
      <c r="G757" s="537"/>
      <c r="H757" s="463"/>
      <c r="I757" s="463"/>
      <c r="J757" s="538"/>
      <c r="K757" s="463"/>
      <c r="L757" s="463"/>
      <c r="M757" s="463"/>
      <c r="N757" s="463"/>
      <c r="O757" s="463"/>
      <c r="P757" s="463"/>
      <c r="Q757" s="463"/>
      <c r="R757" s="463"/>
      <c r="S757" s="463"/>
      <c r="T757" s="463"/>
      <c r="U757" s="463"/>
      <c r="V757" s="463"/>
      <c r="W757" s="463"/>
      <c r="X757" s="463"/>
      <c r="Y757" s="463"/>
      <c r="Z757" s="463"/>
    </row>
    <row r="758" spans="1:26" ht="20.25" customHeight="1" x14ac:dyDescent="0.8">
      <c r="A758" s="463"/>
      <c r="B758" s="463"/>
      <c r="C758" s="463"/>
      <c r="D758" s="536"/>
      <c r="E758" s="537"/>
      <c r="F758" s="463"/>
      <c r="G758" s="537"/>
      <c r="H758" s="463"/>
      <c r="I758" s="463"/>
      <c r="J758" s="538"/>
      <c r="K758" s="463"/>
      <c r="L758" s="463"/>
      <c r="M758" s="463"/>
      <c r="N758" s="463"/>
      <c r="O758" s="463"/>
      <c r="P758" s="463"/>
      <c r="Q758" s="463"/>
      <c r="R758" s="463"/>
      <c r="S758" s="463"/>
      <c r="T758" s="463"/>
      <c r="U758" s="463"/>
      <c r="V758" s="463"/>
      <c r="W758" s="463"/>
      <c r="X758" s="463"/>
      <c r="Y758" s="463"/>
      <c r="Z758" s="463"/>
    </row>
    <row r="759" spans="1:26" ht="20.25" customHeight="1" x14ac:dyDescent="0.8">
      <c r="A759" s="463"/>
      <c r="B759" s="463"/>
      <c r="C759" s="463"/>
      <c r="D759" s="536"/>
      <c r="E759" s="537"/>
      <c r="F759" s="463"/>
      <c r="G759" s="537"/>
      <c r="H759" s="463"/>
      <c r="I759" s="463"/>
      <c r="J759" s="538"/>
      <c r="K759" s="463"/>
      <c r="L759" s="463"/>
      <c r="M759" s="463"/>
      <c r="N759" s="463"/>
      <c r="O759" s="463"/>
      <c r="P759" s="463"/>
      <c r="Q759" s="463"/>
      <c r="R759" s="463"/>
      <c r="S759" s="463"/>
      <c r="T759" s="463"/>
      <c r="U759" s="463"/>
      <c r="V759" s="463"/>
      <c r="W759" s="463"/>
      <c r="X759" s="463"/>
      <c r="Y759" s="463"/>
      <c r="Z759" s="463"/>
    </row>
    <row r="760" spans="1:26" ht="20.25" customHeight="1" x14ac:dyDescent="0.8">
      <c r="A760" s="463"/>
      <c r="B760" s="463"/>
      <c r="C760" s="463"/>
      <c r="D760" s="536"/>
      <c r="E760" s="537"/>
      <c r="F760" s="463"/>
      <c r="G760" s="537"/>
      <c r="H760" s="463"/>
      <c r="I760" s="463"/>
      <c r="J760" s="538"/>
      <c r="K760" s="463"/>
      <c r="L760" s="463"/>
      <c r="M760" s="463"/>
      <c r="N760" s="463"/>
      <c r="O760" s="463"/>
      <c r="P760" s="463"/>
      <c r="Q760" s="463"/>
      <c r="R760" s="463"/>
      <c r="S760" s="463"/>
      <c r="T760" s="463"/>
      <c r="U760" s="463"/>
      <c r="V760" s="463"/>
      <c r="W760" s="463"/>
      <c r="X760" s="463"/>
      <c r="Y760" s="463"/>
      <c r="Z760" s="463"/>
    </row>
    <row r="761" spans="1:26" ht="20.25" customHeight="1" x14ac:dyDescent="0.8">
      <c r="A761" s="463"/>
      <c r="B761" s="463"/>
      <c r="C761" s="463"/>
      <c r="D761" s="536"/>
      <c r="E761" s="537"/>
      <c r="F761" s="463"/>
      <c r="G761" s="537"/>
      <c r="H761" s="463"/>
      <c r="I761" s="463"/>
      <c r="J761" s="538"/>
      <c r="K761" s="463"/>
      <c r="L761" s="463"/>
      <c r="M761" s="463"/>
      <c r="N761" s="463"/>
      <c r="O761" s="463"/>
      <c r="P761" s="463"/>
      <c r="Q761" s="463"/>
      <c r="R761" s="463"/>
      <c r="S761" s="463"/>
      <c r="T761" s="463"/>
      <c r="U761" s="463"/>
      <c r="V761" s="463"/>
      <c r="W761" s="463"/>
      <c r="X761" s="463"/>
      <c r="Y761" s="463"/>
      <c r="Z761" s="463"/>
    </row>
    <row r="762" spans="1:26" ht="20.25" customHeight="1" x14ac:dyDescent="0.8">
      <c r="A762" s="463"/>
      <c r="B762" s="463"/>
      <c r="C762" s="463"/>
      <c r="D762" s="536"/>
      <c r="E762" s="537"/>
      <c r="F762" s="463"/>
      <c r="G762" s="537"/>
      <c r="H762" s="463"/>
      <c r="I762" s="463"/>
      <c r="J762" s="538"/>
      <c r="K762" s="463"/>
      <c r="L762" s="463"/>
      <c r="M762" s="463"/>
      <c r="N762" s="463"/>
      <c r="O762" s="463"/>
      <c r="P762" s="463"/>
      <c r="Q762" s="463"/>
      <c r="R762" s="463"/>
      <c r="S762" s="463"/>
      <c r="T762" s="463"/>
      <c r="U762" s="463"/>
      <c r="V762" s="463"/>
      <c r="W762" s="463"/>
      <c r="X762" s="463"/>
      <c r="Y762" s="463"/>
      <c r="Z762" s="463"/>
    </row>
    <row r="763" spans="1:26" ht="20.25" customHeight="1" x14ac:dyDescent="0.8">
      <c r="A763" s="463"/>
      <c r="B763" s="463"/>
      <c r="C763" s="463"/>
      <c r="D763" s="536"/>
      <c r="E763" s="537"/>
      <c r="F763" s="463"/>
      <c r="G763" s="537"/>
      <c r="H763" s="463"/>
      <c r="I763" s="463"/>
      <c r="J763" s="538"/>
      <c r="K763" s="463"/>
      <c r="L763" s="463"/>
      <c r="M763" s="463"/>
      <c r="N763" s="463"/>
      <c r="O763" s="463"/>
      <c r="P763" s="463"/>
      <c r="Q763" s="463"/>
      <c r="R763" s="463"/>
      <c r="S763" s="463"/>
      <c r="T763" s="463"/>
      <c r="U763" s="463"/>
      <c r="V763" s="463"/>
      <c r="W763" s="463"/>
      <c r="X763" s="463"/>
      <c r="Y763" s="463"/>
      <c r="Z763" s="463"/>
    </row>
    <row r="764" spans="1:26" ht="20.25" customHeight="1" x14ac:dyDescent="0.8">
      <c r="A764" s="463"/>
      <c r="B764" s="463"/>
      <c r="C764" s="463"/>
      <c r="D764" s="536"/>
      <c r="E764" s="537"/>
      <c r="F764" s="463"/>
      <c r="G764" s="537"/>
      <c r="H764" s="463"/>
      <c r="I764" s="463"/>
      <c r="J764" s="538"/>
      <c r="K764" s="463"/>
      <c r="L764" s="463"/>
      <c r="M764" s="463"/>
      <c r="N764" s="463"/>
      <c r="O764" s="463"/>
      <c r="P764" s="463"/>
      <c r="Q764" s="463"/>
      <c r="R764" s="463"/>
      <c r="S764" s="463"/>
      <c r="T764" s="463"/>
      <c r="U764" s="463"/>
      <c r="V764" s="463"/>
      <c r="W764" s="463"/>
      <c r="X764" s="463"/>
      <c r="Y764" s="463"/>
      <c r="Z764" s="463"/>
    </row>
    <row r="765" spans="1:26" ht="20.25" customHeight="1" x14ac:dyDescent="0.8">
      <c r="A765" s="463"/>
      <c r="B765" s="463"/>
      <c r="C765" s="463"/>
      <c r="D765" s="536"/>
      <c r="E765" s="537"/>
      <c r="F765" s="463"/>
      <c r="G765" s="537"/>
      <c r="H765" s="463"/>
      <c r="I765" s="463"/>
      <c r="J765" s="538"/>
      <c r="K765" s="463"/>
      <c r="L765" s="463"/>
      <c r="M765" s="463"/>
      <c r="N765" s="463"/>
      <c r="O765" s="463"/>
      <c r="P765" s="463"/>
      <c r="Q765" s="463"/>
      <c r="R765" s="463"/>
      <c r="S765" s="463"/>
      <c r="T765" s="463"/>
      <c r="U765" s="463"/>
      <c r="V765" s="463"/>
      <c r="W765" s="463"/>
      <c r="X765" s="463"/>
      <c r="Y765" s="463"/>
      <c r="Z765" s="463"/>
    </row>
    <row r="766" spans="1:26" ht="20.25" customHeight="1" x14ac:dyDescent="0.8">
      <c r="A766" s="463"/>
      <c r="B766" s="463"/>
      <c r="C766" s="463"/>
      <c r="D766" s="536"/>
      <c r="E766" s="537"/>
      <c r="F766" s="463"/>
      <c r="G766" s="537"/>
      <c r="H766" s="463"/>
      <c r="I766" s="463"/>
      <c r="J766" s="538"/>
      <c r="K766" s="463"/>
      <c r="L766" s="463"/>
      <c r="M766" s="463"/>
      <c r="N766" s="463"/>
      <c r="O766" s="463"/>
      <c r="P766" s="463"/>
      <c r="Q766" s="463"/>
      <c r="R766" s="463"/>
      <c r="S766" s="463"/>
      <c r="T766" s="463"/>
      <c r="U766" s="463"/>
      <c r="V766" s="463"/>
      <c r="W766" s="463"/>
      <c r="X766" s="463"/>
      <c r="Y766" s="463"/>
      <c r="Z766" s="463"/>
    </row>
    <row r="767" spans="1:26" ht="20.25" customHeight="1" x14ac:dyDescent="0.8">
      <c r="A767" s="463"/>
      <c r="B767" s="463"/>
      <c r="C767" s="463"/>
      <c r="D767" s="536"/>
      <c r="E767" s="537"/>
      <c r="F767" s="463"/>
      <c r="G767" s="537"/>
      <c r="H767" s="463"/>
      <c r="I767" s="463"/>
      <c r="J767" s="538"/>
      <c r="K767" s="463"/>
      <c r="L767" s="463"/>
      <c r="M767" s="463"/>
      <c r="N767" s="463"/>
      <c r="O767" s="463"/>
      <c r="P767" s="463"/>
      <c r="Q767" s="463"/>
      <c r="R767" s="463"/>
      <c r="S767" s="463"/>
      <c r="T767" s="463"/>
      <c r="U767" s="463"/>
      <c r="V767" s="463"/>
      <c r="W767" s="463"/>
      <c r="X767" s="463"/>
      <c r="Y767" s="463"/>
      <c r="Z767" s="463"/>
    </row>
    <row r="768" spans="1:26" ht="20.25" customHeight="1" x14ac:dyDescent="0.8">
      <c r="A768" s="463"/>
      <c r="B768" s="463"/>
      <c r="C768" s="463"/>
      <c r="D768" s="536"/>
      <c r="E768" s="537"/>
      <c r="F768" s="463"/>
      <c r="G768" s="537"/>
      <c r="H768" s="463"/>
      <c r="I768" s="463"/>
      <c r="J768" s="538"/>
      <c r="K768" s="463"/>
      <c r="L768" s="463"/>
      <c r="M768" s="463"/>
      <c r="N768" s="463"/>
      <c r="O768" s="463"/>
      <c r="P768" s="463"/>
      <c r="Q768" s="463"/>
      <c r="R768" s="463"/>
      <c r="S768" s="463"/>
      <c r="T768" s="463"/>
      <c r="U768" s="463"/>
      <c r="V768" s="463"/>
      <c r="W768" s="463"/>
      <c r="X768" s="463"/>
      <c r="Y768" s="463"/>
      <c r="Z768" s="463"/>
    </row>
    <row r="769" spans="1:26" ht="20.25" customHeight="1" x14ac:dyDescent="0.8">
      <c r="A769" s="463"/>
      <c r="B769" s="463"/>
      <c r="C769" s="463"/>
      <c r="D769" s="536"/>
      <c r="E769" s="537"/>
      <c r="F769" s="463"/>
      <c r="G769" s="537"/>
      <c r="H769" s="463"/>
      <c r="I769" s="463"/>
      <c r="J769" s="538"/>
      <c r="K769" s="463"/>
      <c r="L769" s="463"/>
      <c r="M769" s="463"/>
      <c r="N769" s="463"/>
      <c r="O769" s="463"/>
      <c r="P769" s="463"/>
      <c r="Q769" s="463"/>
      <c r="R769" s="463"/>
      <c r="S769" s="463"/>
      <c r="T769" s="463"/>
      <c r="U769" s="463"/>
      <c r="V769" s="463"/>
      <c r="W769" s="463"/>
      <c r="X769" s="463"/>
      <c r="Y769" s="463"/>
      <c r="Z769" s="463"/>
    </row>
    <row r="770" spans="1:26" ht="20.25" customHeight="1" x14ac:dyDescent="0.8">
      <c r="A770" s="463"/>
      <c r="B770" s="463"/>
      <c r="C770" s="463"/>
      <c r="D770" s="536"/>
      <c r="E770" s="537"/>
      <c r="F770" s="463"/>
      <c r="G770" s="537"/>
      <c r="H770" s="463"/>
      <c r="I770" s="463"/>
      <c r="J770" s="538"/>
      <c r="K770" s="463"/>
      <c r="L770" s="463"/>
      <c r="M770" s="463"/>
      <c r="N770" s="463"/>
      <c r="O770" s="463"/>
      <c r="P770" s="463"/>
      <c r="Q770" s="463"/>
      <c r="R770" s="463"/>
      <c r="S770" s="463"/>
      <c r="T770" s="463"/>
      <c r="U770" s="463"/>
      <c r="V770" s="463"/>
      <c r="W770" s="463"/>
      <c r="X770" s="463"/>
      <c r="Y770" s="463"/>
      <c r="Z770" s="463"/>
    </row>
    <row r="771" spans="1:26" ht="20.25" customHeight="1" x14ac:dyDescent="0.8">
      <c r="A771" s="463"/>
      <c r="B771" s="463"/>
      <c r="C771" s="463"/>
      <c r="D771" s="536"/>
      <c r="E771" s="537"/>
      <c r="F771" s="463"/>
      <c r="G771" s="537"/>
      <c r="H771" s="463"/>
      <c r="I771" s="463"/>
      <c r="J771" s="538"/>
      <c r="K771" s="463"/>
      <c r="L771" s="463"/>
      <c r="M771" s="463"/>
      <c r="N771" s="463"/>
      <c r="O771" s="463"/>
      <c r="P771" s="463"/>
      <c r="Q771" s="463"/>
      <c r="R771" s="463"/>
      <c r="S771" s="463"/>
      <c r="T771" s="463"/>
      <c r="U771" s="463"/>
      <c r="V771" s="463"/>
      <c r="W771" s="463"/>
      <c r="X771" s="463"/>
      <c r="Y771" s="463"/>
      <c r="Z771" s="463"/>
    </row>
    <row r="772" spans="1:26" ht="20.25" customHeight="1" x14ac:dyDescent="0.8">
      <c r="A772" s="463"/>
      <c r="B772" s="463"/>
      <c r="C772" s="463"/>
      <c r="D772" s="536"/>
      <c r="E772" s="537"/>
      <c r="F772" s="463"/>
      <c r="G772" s="537"/>
      <c r="H772" s="463"/>
      <c r="I772" s="463"/>
      <c r="J772" s="538"/>
      <c r="K772" s="463"/>
      <c r="L772" s="463"/>
      <c r="M772" s="463"/>
      <c r="N772" s="463"/>
      <c r="O772" s="463"/>
      <c r="P772" s="463"/>
      <c r="Q772" s="463"/>
      <c r="R772" s="463"/>
      <c r="S772" s="463"/>
      <c r="T772" s="463"/>
      <c r="U772" s="463"/>
      <c r="V772" s="463"/>
      <c r="W772" s="463"/>
      <c r="X772" s="463"/>
      <c r="Y772" s="463"/>
      <c r="Z772" s="463"/>
    </row>
    <row r="773" spans="1:26" ht="20.25" customHeight="1" x14ac:dyDescent="0.8">
      <c r="A773" s="463"/>
      <c r="B773" s="463"/>
      <c r="C773" s="463"/>
      <c r="D773" s="536"/>
      <c r="E773" s="537"/>
      <c r="F773" s="463"/>
      <c r="G773" s="537"/>
      <c r="H773" s="463"/>
      <c r="I773" s="463"/>
      <c r="J773" s="538"/>
      <c r="K773" s="463"/>
      <c r="L773" s="463"/>
      <c r="M773" s="463"/>
      <c r="N773" s="463"/>
      <c r="O773" s="463"/>
      <c r="P773" s="463"/>
      <c r="Q773" s="463"/>
      <c r="R773" s="463"/>
      <c r="S773" s="463"/>
      <c r="T773" s="463"/>
      <c r="U773" s="463"/>
      <c r="V773" s="463"/>
      <c r="W773" s="463"/>
      <c r="X773" s="463"/>
      <c r="Y773" s="463"/>
      <c r="Z773" s="463"/>
    </row>
    <row r="774" spans="1:26" ht="20.25" customHeight="1" x14ac:dyDescent="0.8">
      <c r="A774" s="463"/>
      <c r="B774" s="463"/>
      <c r="C774" s="463"/>
      <c r="D774" s="536"/>
      <c r="E774" s="537"/>
      <c r="F774" s="463"/>
      <c r="G774" s="537"/>
      <c r="H774" s="463"/>
      <c r="I774" s="463"/>
      <c r="J774" s="538"/>
      <c r="K774" s="463"/>
      <c r="L774" s="463"/>
      <c r="M774" s="463"/>
      <c r="N774" s="463"/>
      <c r="O774" s="463"/>
      <c r="P774" s="463"/>
      <c r="Q774" s="463"/>
      <c r="R774" s="463"/>
      <c r="S774" s="463"/>
      <c r="T774" s="463"/>
      <c r="U774" s="463"/>
      <c r="V774" s="463"/>
      <c r="W774" s="463"/>
      <c r="X774" s="463"/>
      <c r="Y774" s="463"/>
      <c r="Z774" s="463"/>
    </row>
    <row r="775" spans="1:26" ht="20.25" customHeight="1" x14ac:dyDescent="0.8">
      <c r="A775" s="463"/>
      <c r="B775" s="463"/>
      <c r="C775" s="463"/>
      <c r="D775" s="536"/>
      <c r="E775" s="537"/>
      <c r="F775" s="463"/>
      <c r="G775" s="537"/>
      <c r="H775" s="463"/>
      <c r="I775" s="463"/>
      <c r="J775" s="538"/>
      <c r="K775" s="463"/>
      <c r="L775" s="463"/>
      <c r="M775" s="463"/>
      <c r="N775" s="463"/>
      <c r="O775" s="463"/>
      <c r="P775" s="463"/>
      <c r="Q775" s="463"/>
      <c r="R775" s="463"/>
      <c r="S775" s="463"/>
      <c r="T775" s="463"/>
      <c r="U775" s="463"/>
      <c r="V775" s="463"/>
      <c r="W775" s="463"/>
      <c r="X775" s="463"/>
      <c r="Y775" s="463"/>
      <c r="Z775" s="463"/>
    </row>
    <row r="776" spans="1:26" ht="20.25" customHeight="1" x14ac:dyDescent="0.8">
      <c r="A776" s="463"/>
      <c r="B776" s="463"/>
      <c r="C776" s="463"/>
      <c r="D776" s="536"/>
      <c r="E776" s="537"/>
      <c r="F776" s="463"/>
      <c r="G776" s="537"/>
      <c r="H776" s="463"/>
      <c r="I776" s="463"/>
      <c r="J776" s="538"/>
      <c r="K776" s="463"/>
      <c r="L776" s="463"/>
      <c r="M776" s="463"/>
      <c r="N776" s="463"/>
      <c r="O776" s="463"/>
      <c r="P776" s="463"/>
      <c r="Q776" s="463"/>
      <c r="R776" s="463"/>
      <c r="S776" s="463"/>
      <c r="T776" s="463"/>
      <c r="U776" s="463"/>
      <c r="V776" s="463"/>
      <c r="W776" s="463"/>
      <c r="X776" s="463"/>
      <c r="Y776" s="463"/>
      <c r="Z776" s="463"/>
    </row>
    <row r="777" spans="1:26" ht="20.25" customHeight="1" x14ac:dyDescent="0.8">
      <c r="A777" s="463"/>
      <c r="B777" s="463"/>
      <c r="C777" s="463"/>
      <c r="D777" s="536"/>
      <c r="E777" s="537"/>
      <c r="F777" s="463"/>
      <c r="G777" s="537"/>
      <c r="H777" s="463"/>
      <c r="I777" s="463"/>
      <c r="J777" s="538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  <c r="V777" s="463"/>
      <c r="W777" s="463"/>
      <c r="X777" s="463"/>
      <c r="Y777" s="463"/>
      <c r="Z777" s="463"/>
    </row>
    <row r="778" spans="1:26" ht="20.25" customHeight="1" x14ac:dyDescent="0.8">
      <c r="A778" s="463"/>
      <c r="B778" s="463"/>
      <c r="C778" s="463"/>
      <c r="D778" s="536"/>
      <c r="E778" s="537"/>
      <c r="F778" s="463"/>
      <c r="G778" s="537"/>
      <c r="H778" s="463"/>
      <c r="I778" s="463"/>
      <c r="J778" s="538"/>
      <c r="K778" s="463"/>
      <c r="L778" s="463"/>
      <c r="M778" s="463"/>
      <c r="N778" s="463"/>
      <c r="O778" s="463"/>
      <c r="P778" s="463"/>
      <c r="Q778" s="463"/>
      <c r="R778" s="463"/>
      <c r="S778" s="463"/>
      <c r="T778" s="463"/>
      <c r="U778" s="463"/>
      <c r="V778" s="463"/>
      <c r="W778" s="463"/>
      <c r="X778" s="463"/>
      <c r="Y778" s="463"/>
      <c r="Z778" s="463"/>
    </row>
    <row r="779" spans="1:26" ht="20.25" customHeight="1" x14ac:dyDescent="0.8">
      <c r="A779" s="463"/>
      <c r="B779" s="463"/>
      <c r="C779" s="463"/>
      <c r="D779" s="536"/>
      <c r="E779" s="537"/>
      <c r="F779" s="463"/>
      <c r="G779" s="537"/>
      <c r="H779" s="463"/>
      <c r="I779" s="463"/>
      <c r="J779" s="538"/>
      <c r="K779" s="463"/>
      <c r="L779" s="463"/>
      <c r="M779" s="463"/>
      <c r="N779" s="463"/>
      <c r="O779" s="463"/>
      <c r="P779" s="463"/>
      <c r="Q779" s="463"/>
      <c r="R779" s="463"/>
      <c r="S779" s="463"/>
      <c r="T779" s="463"/>
      <c r="U779" s="463"/>
      <c r="V779" s="463"/>
      <c r="W779" s="463"/>
      <c r="X779" s="463"/>
      <c r="Y779" s="463"/>
      <c r="Z779" s="463"/>
    </row>
    <row r="780" spans="1:26" ht="20.25" customHeight="1" x14ac:dyDescent="0.8">
      <c r="A780" s="463"/>
      <c r="B780" s="463"/>
      <c r="C780" s="463"/>
      <c r="D780" s="536"/>
      <c r="E780" s="537"/>
      <c r="F780" s="463"/>
      <c r="G780" s="537"/>
      <c r="H780" s="463"/>
      <c r="I780" s="463"/>
      <c r="J780" s="538"/>
      <c r="K780" s="463"/>
      <c r="L780" s="463"/>
      <c r="M780" s="463"/>
      <c r="N780" s="463"/>
      <c r="O780" s="463"/>
      <c r="P780" s="463"/>
      <c r="Q780" s="463"/>
      <c r="R780" s="463"/>
      <c r="S780" s="463"/>
      <c r="T780" s="463"/>
      <c r="U780" s="463"/>
      <c r="V780" s="463"/>
      <c r="W780" s="463"/>
      <c r="X780" s="463"/>
      <c r="Y780" s="463"/>
      <c r="Z780" s="463"/>
    </row>
    <row r="781" spans="1:26" ht="20.25" customHeight="1" x14ac:dyDescent="0.8">
      <c r="A781" s="463"/>
      <c r="B781" s="463"/>
      <c r="C781" s="463"/>
      <c r="D781" s="536"/>
      <c r="E781" s="537"/>
      <c r="F781" s="463"/>
      <c r="G781" s="537"/>
      <c r="H781" s="463"/>
      <c r="I781" s="463"/>
      <c r="J781" s="538"/>
      <c r="K781" s="463"/>
      <c r="L781" s="463"/>
      <c r="M781" s="463"/>
      <c r="N781" s="463"/>
      <c r="O781" s="463"/>
      <c r="P781" s="463"/>
      <c r="Q781" s="463"/>
      <c r="R781" s="463"/>
      <c r="S781" s="463"/>
      <c r="T781" s="463"/>
      <c r="U781" s="463"/>
      <c r="V781" s="463"/>
      <c r="W781" s="463"/>
      <c r="X781" s="463"/>
      <c r="Y781" s="463"/>
      <c r="Z781" s="463"/>
    </row>
    <row r="782" spans="1:26" ht="20.25" customHeight="1" x14ac:dyDescent="0.8">
      <c r="A782" s="463"/>
      <c r="B782" s="463"/>
      <c r="C782" s="463"/>
      <c r="D782" s="536"/>
      <c r="E782" s="537"/>
      <c r="F782" s="463"/>
      <c r="G782" s="537"/>
      <c r="H782" s="463"/>
      <c r="I782" s="463"/>
      <c r="J782" s="538"/>
      <c r="K782" s="463"/>
      <c r="L782" s="463"/>
      <c r="M782" s="463"/>
      <c r="N782" s="463"/>
      <c r="O782" s="463"/>
      <c r="P782" s="463"/>
      <c r="Q782" s="463"/>
      <c r="R782" s="463"/>
      <c r="S782" s="463"/>
      <c r="T782" s="463"/>
      <c r="U782" s="463"/>
      <c r="V782" s="463"/>
      <c r="W782" s="463"/>
      <c r="X782" s="463"/>
      <c r="Y782" s="463"/>
      <c r="Z782" s="463"/>
    </row>
    <row r="783" spans="1:26" ht="20.25" customHeight="1" x14ac:dyDescent="0.8">
      <c r="A783" s="463"/>
      <c r="B783" s="463"/>
      <c r="C783" s="463"/>
      <c r="D783" s="536"/>
      <c r="E783" s="537"/>
      <c r="F783" s="463"/>
      <c r="G783" s="537"/>
      <c r="H783" s="463"/>
      <c r="I783" s="463"/>
      <c r="J783" s="538"/>
      <c r="K783" s="463"/>
      <c r="L783" s="463"/>
      <c r="M783" s="463"/>
      <c r="N783" s="463"/>
      <c r="O783" s="463"/>
      <c r="P783" s="463"/>
      <c r="Q783" s="463"/>
      <c r="R783" s="463"/>
      <c r="S783" s="463"/>
      <c r="T783" s="463"/>
      <c r="U783" s="463"/>
      <c r="V783" s="463"/>
      <c r="W783" s="463"/>
      <c r="X783" s="463"/>
      <c r="Y783" s="463"/>
      <c r="Z783" s="463"/>
    </row>
    <row r="784" spans="1:26" ht="20.25" customHeight="1" x14ac:dyDescent="0.8">
      <c r="A784" s="463"/>
      <c r="B784" s="463"/>
      <c r="C784" s="463"/>
      <c r="D784" s="536"/>
      <c r="E784" s="537"/>
      <c r="F784" s="463"/>
      <c r="G784" s="537"/>
      <c r="H784" s="463"/>
      <c r="I784" s="463"/>
      <c r="J784" s="538"/>
      <c r="K784" s="463"/>
      <c r="L784" s="463"/>
      <c r="M784" s="463"/>
      <c r="N784" s="463"/>
      <c r="O784" s="463"/>
      <c r="P784" s="463"/>
      <c r="Q784" s="463"/>
      <c r="R784" s="463"/>
      <c r="S784" s="463"/>
      <c r="T784" s="463"/>
      <c r="U784" s="463"/>
      <c r="V784" s="463"/>
      <c r="W784" s="463"/>
      <c r="X784" s="463"/>
      <c r="Y784" s="463"/>
      <c r="Z784" s="463"/>
    </row>
    <row r="785" spans="1:26" ht="20.25" customHeight="1" x14ac:dyDescent="0.8">
      <c r="A785" s="463"/>
      <c r="B785" s="463"/>
      <c r="C785" s="463"/>
      <c r="D785" s="536"/>
      <c r="E785" s="537"/>
      <c r="F785" s="463"/>
      <c r="G785" s="537"/>
      <c r="H785" s="463"/>
      <c r="I785" s="463"/>
      <c r="J785" s="538"/>
      <c r="K785" s="463"/>
      <c r="L785" s="463"/>
      <c r="M785" s="463"/>
      <c r="N785" s="463"/>
      <c r="O785" s="463"/>
      <c r="P785" s="463"/>
      <c r="Q785" s="463"/>
      <c r="R785" s="463"/>
      <c r="S785" s="463"/>
      <c r="T785" s="463"/>
      <c r="U785" s="463"/>
      <c r="V785" s="463"/>
      <c r="W785" s="463"/>
      <c r="X785" s="463"/>
      <c r="Y785" s="463"/>
      <c r="Z785" s="463"/>
    </row>
    <row r="786" spans="1:26" ht="20.25" customHeight="1" x14ac:dyDescent="0.8">
      <c r="A786" s="463"/>
      <c r="B786" s="463"/>
      <c r="C786" s="463"/>
      <c r="D786" s="536"/>
      <c r="E786" s="537"/>
      <c r="F786" s="463"/>
      <c r="G786" s="537"/>
      <c r="H786" s="463"/>
      <c r="I786" s="463"/>
      <c r="J786" s="538"/>
      <c r="K786" s="463"/>
      <c r="L786" s="463"/>
      <c r="M786" s="463"/>
      <c r="N786" s="463"/>
      <c r="O786" s="463"/>
      <c r="P786" s="463"/>
      <c r="Q786" s="463"/>
      <c r="R786" s="463"/>
      <c r="S786" s="463"/>
      <c r="T786" s="463"/>
      <c r="U786" s="463"/>
      <c r="V786" s="463"/>
      <c r="W786" s="463"/>
      <c r="X786" s="463"/>
      <c r="Y786" s="463"/>
      <c r="Z786" s="463"/>
    </row>
    <row r="787" spans="1:26" ht="20.25" customHeight="1" x14ac:dyDescent="0.8">
      <c r="A787" s="463"/>
      <c r="B787" s="463"/>
      <c r="C787" s="463"/>
      <c r="D787" s="536"/>
      <c r="E787" s="537"/>
      <c r="F787" s="463"/>
      <c r="G787" s="537"/>
      <c r="H787" s="463"/>
      <c r="I787" s="463"/>
      <c r="J787" s="538"/>
      <c r="K787" s="463"/>
      <c r="L787" s="463"/>
      <c r="M787" s="463"/>
      <c r="N787" s="463"/>
      <c r="O787" s="463"/>
      <c r="P787" s="463"/>
      <c r="Q787" s="463"/>
      <c r="R787" s="463"/>
      <c r="S787" s="463"/>
      <c r="T787" s="463"/>
      <c r="U787" s="463"/>
      <c r="V787" s="463"/>
      <c r="W787" s="463"/>
      <c r="X787" s="463"/>
      <c r="Y787" s="463"/>
      <c r="Z787" s="463"/>
    </row>
    <row r="788" spans="1:26" ht="20.25" customHeight="1" x14ac:dyDescent="0.8">
      <c r="A788" s="463"/>
      <c r="B788" s="463"/>
      <c r="C788" s="463"/>
      <c r="D788" s="536"/>
      <c r="E788" s="537"/>
      <c r="F788" s="463"/>
      <c r="G788" s="537"/>
      <c r="H788" s="463"/>
      <c r="I788" s="463"/>
      <c r="J788" s="538"/>
      <c r="K788" s="463"/>
      <c r="L788" s="463"/>
      <c r="M788" s="463"/>
      <c r="N788" s="463"/>
      <c r="O788" s="463"/>
      <c r="P788" s="463"/>
      <c r="Q788" s="463"/>
      <c r="R788" s="463"/>
      <c r="S788" s="463"/>
      <c r="T788" s="463"/>
      <c r="U788" s="463"/>
      <c r="V788" s="463"/>
      <c r="W788" s="463"/>
      <c r="X788" s="463"/>
      <c r="Y788" s="463"/>
      <c r="Z788" s="463"/>
    </row>
    <row r="789" spans="1:26" ht="20.25" customHeight="1" x14ac:dyDescent="0.8">
      <c r="A789" s="463"/>
      <c r="B789" s="463"/>
      <c r="C789" s="463"/>
      <c r="D789" s="536"/>
      <c r="E789" s="537"/>
      <c r="F789" s="463"/>
      <c r="G789" s="537"/>
      <c r="H789" s="463"/>
      <c r="I789" s="463"/>
      <c r="J789" s="538"/>
      <c r="K789" s="463"/>
      <c r="L789" s="463"/>
      <c r="M789" s="463"/>
      <c r="N789" s="463"/>
      <c r="O789" s="463"/>
      <c r="P789" s="463"/>
      <c r="Q789" s="463"/>
      <c r="R789" s="463"/>
      <c r="S789" s="463"/>
      <c r="T789" s="463"/>
      <c r="U789" s="463"/>
      <c r="V789" s="463"/>
      <c r="W789" s="463"/>
      <c r="X789" s="463"/>
      <c r="Y789" s="463"/>
      <c r="Z789" s="463"/>
    </row>
    <row r="790" spans="1:26" ht="20.25" customHeight="1" x14ac:dyDescent="0.8">
      <c r="A790" s="463"/>
      <c r="B790" s="463"/>
      <c r="C790" s="463"/>
      <c r="D790" s="536"/>
      <c r="E790" s="537"/>
      <c r="F790" s="463"/>
      <c r="G790" s="537"/>
      <c r="H790" s="463"/>
      <c r="I790" s="463"/>
      <c r="J790" s="538"/>
      <c r="K790" s="463"/>
      <c r="L790" s="463"/>
      <c r="M790" s="463"/>
      <c r="N790" s="463"/>
      <c r="O790" s="463"/>
      <c r="P790" s="463"/>
      <c r="Q790" s="463"/>
      <c r="R790" s="463"/>
      <c r="S790" s="463"/>
      <c r="T790" s="463"/>
      <c r="U790" s="463"/>
      <c r="V790" s="463"/>
      <c r="W790" s="463"/>
      <c r="X790" s="463"/>
      <c r="Y790" s="463"/>
      <c r="Z790" s="463"/>
    </row>
    <row r="791" spans="1:26" ht="20.25" customHeight="1" x14ac:dyDescent="0.8">
      <c r="A791" s="463"/>
      <c r="B791" s="463"/>
      <c r="C791" s="463"/>
      <c r="D791" s="536"/>
      <c r="E791" s="537"/>
      <c r="F791" s="463"/>
      <c r="G791" s="537"/>
      <c r="H791" s="463"/>
      <c r="I791" s="463"/>
      <c r="J791" s="538"/>
      <c r="K791" s="463"/>
      <c r="L791" s="463"/>
      <c r="M791" s="463"/>
      <c r="N791" s="463"/>
      <c r="O791" s="463"/>
      <c r="P791" s="463"/>
      <c r="Q791" s="463"/>
      <c r="R791" s="463"/>
      <c r="S791" s="463"/>
      <c r="T791" s="463"/>
      <c r="U791" s="463"/>
      <c r="V791" s="463"/>
      <c r="W791" s="463"/>
      <c r="X791" s="463"/>
      <c r="Y791" s="463"/>
      <c r="Z791" s="463"/>
    </row>
    <row r="792" spans="1:26" ht="20.25" customHeight="1" x14ac:dyDescent="0.8">
      <c r="A792" s="463"/>
      <c r="B792" s="463"/>
      <c r="C792" s="463"/>
      <c r="D792" s="536"/>
      <c r="E792" s="537"/>
      <c r="F792" s="463"/>
      <c r="G792" s="537"/>
      <c r="H792" s="463"/>
      <c r="I792" s="463"/>
      <c r="J792" s="538"/>
      <c r="K792" s="463"/>
      <c r="L792" s="463"/>
      <c r="M792" s="463"/>
      <c r="N792" s="463"/>
      <c r="O792" s="463"/>
      <c r="P792" s="463"/>
      <c r="Q792" s="463"/>
      <c r="R792" s="463"/>
      <c r="S792" s="463"/>
      <c r="T792" s="463"/>
      <c r="U792" s="463"/>
      <c r="V792" s="463"/>
      <c r="W792" s="463"/>
      <c r="X792" s="463"/>
      <c r="Y792" s="463"/>
      <c r="Z792" s="463"/>
    </row>
    <row r="793" spans="1:26" ht="20.25" customHeight="1" x14ac:dyDescent="0.8">
      <c r="A793" s="463"/>
      <c r="B793" s="463"/>
      <c r="C793" s="463"/>
      <c r="D793" s="536"/>
      <c r="E793" s="537"/>
      <c r="F793" s="463"/>
      <c r="G793" s="537"/>
      <c r="H793" s="463"/>
      <c r="I793" s="463"/>
      <c r="J793" s="538"/>
      <c r="K793" s="463"/>
      <c r="L793" s="463"/>
      <c r="M793" s="463"/>
      <c r="N793" s="463"/>
      <c r="O793" s="463"/>
      <c r="P793" s="463"/>
      <c r="Q793" s="463"/>
      <c r="R793" s="463"/>
      <c r="S793" s="463"/>
      <c r="T793" s="463"/>
      <c r="U793" s="463"/>
      <c r="V793" s="463"/>
      <c r="W793" s="463"/>
      <c r="X793" s="463"/>
      <c r="Y793" s="463"/>
      <c r="Z793" s="463"/>
    </row>
    <row r="794" spans="1:26" ht="20.25" customHeight="1" x14ac:dyDescent="0.8">
      <c r="A794" s="463"/>
      <c r="B794" s="463"/>
      <c r="C794" s="463"/>
      <c r="D794" s="536"/>
      <c r="E794" s="537"/>
      <c r="F794" s="463"/>
      <c r="G794" s="537"/>
      <c r="H794" s="463"/>
      <c r="I794" s="463"/>
      <c r="J794" s="538"/>
      <c r="K794" s="463"/>
      <c r="L794" s="463"/>
      <c r="M794" s="463"/>
      <c r="N794" s="463"/>
      <c r="O794" s="463"/>
      <c r="P794" s="463"/>
      <c r="Q794" s="463"/>
      <c r="R794" s="463"/>
      <c r="S794" s="463"/>
      <c r="T794" s="463"/>
      <c r="U794" s="463"/>
      <c r="V794" s="463"/>
      <c r="W794" s="463"/>
      <c r="X794" s="463"/>
      <c r="Y794" s="463"/>
      <c r="Z794" s="463"/>
    </row>
    <row r="795" spans="1:26" ht="20.25" customHeight="1" x14ac:dyDescent="0.8">
      <c r="A795" s="463"/>
      <c r="B795" s="463"/>
      <c r="C795" s="463"/>
      <c r="D795" s="536"/>
      <c r="E795" s="537"/>
      <c r="F795" s="463"/>
      <c r="G795" s="537"/>
      <c r="H795" s="463"/>
      <c r="I795" s="463"/>
      <c r="J795" s="538"/>
      <c r="K795" s="463"/>
      <c r="L795" s="463"/>
      <c r="M795" s="463"/>
      <c r="N795" s="463"/>
      <c r="O795" s="463"/>
      <c r="P795" s="463"/>
      <c r="Q795" s="463"/>
      <c r="R795" s="463"/>
      <c r="S795" s="463"/>
      <c r="T795" s="463"/>
      <c r="U795" s="463"/>
      <c r="V795" s="463"/>
      <c r="W795" s="463"/>
      <c r="X795" s="463"/>
      <c r="Y795" s="463"/>
      <c r="Z795" s="463"/>
    </row>
    <row r="796" spans="1:26" ht="20.25" customHeight="1" x14ac:dyDescent="0.8">
      <c r="A796" s="463"/>
      <c r="B796" s="463"/>
      <c r="C796" s="463"/>
      <c r="D796" s="536"/>
      <c r="E796" s="537"/>
      <c r="F796" s="463"/>
      <c r="G796" s="537"/>
      <c r="H796" s="463"/>
      <c r="I796" s="463"/>
      <c r="J796" s="538"/>
      <c r="K796" s="463"/>
      <c r="L796" s="463"/>
      <c r="M796" s="463"/>
      <c r="N796" s="463"/>
      <c r="O796" s="463"/>
      <c r="P796" s="463"/>
      <c r="Q796" s="463"/>
      <c r="R796" s="463"/>
      <c r="S796" s="463"/>
      <c r="T796" s="463"/>
      <c r="U796" s="463"/>
      <c r="V796" s="463"/>
      <c r="W796" s="463"/>
      <c r="X796" s="463"/>
      <c r="Y796" s="463"/>
      <c r="Z796" s="463"/>
    </row>
    <row r="797" spans="1:26" ht="20.25" customHeight="1" x14ac:dyDescent="0.8">
      <c r="A797" s="463"/>
      <c r="B797" s="463"/>
      <c r="C797" s="463"/>
      <c r="D797" s="536"/>
      <c r="E797" s="537"/>
      <c r="F797" s="463"/>
      <c r="G797" s="537"/>
      <c r="H797" s="463"/>
      <c r="I797" s="463"/>
      <c r="J797" s="538"/>
      <c r="K797" s="463"/>
      <c r="L797" s="463"/>
      <c r="M797" s="463"/>
      <c r="N797" s="463"/>
      <c r="O797" s="463"/>
      <c r="P797" s="463"/>
      <c r="Q797" s="463"/>
      <c r="R797" s="463"/>
      <c r="S797" s="463"/>
      <c r="T797" s="463"/>
      <c r="U797" s="463"/>
      <c r="V797" s="463"/>
      <c r="W797" s="463"/>
      <c r="X797" s="463"/>
      <c r="Y797" s="463"/>
      <c r="Z797" s="463"/>
    </row>
    <row r="798" spans="1:26" ht="20.25" customHeight="1" x14ac:dyDescent="0.8">
      <c r="A798" s="463"/>
      <c r="B798" s="463"/>
      <c r="C798" s="463"/>
      <c r="D798" s="536"/>
      <c r="E798" s="537"/>
      <c r="F798" s="463"/>
      <c r="G798" s="537"/>
      <c r="H798" s="463"/>
      <c r="I798" s="463"/>
      <c r="J798" s="538"/>
      <c r="K798" s="463"/>
      <c r="L798" s="463"/>
      <c r="M798" s="463"/>
      <c r="N798" s="463"/>
      <c r="O798" s="463"/>
      <c r="P798" s="463"/>
      <c r="Q798" s="463"/>
      <c r="R798" s="463"/>
      <c r="S798" s="463"/>
      <c r="T798" s="463"/>
      <c r="U798" s="463"/>
      <c r="V798" s="463"/>
      <c r="W798" s="463"/>
      <c r="X798" s="463"/>
      <c r="Y798" s="463"/>
      <c r="Z798" s="463"/>
    </row>
    <row r="799" spans="1:26" ht="20.25" customHeight="1" x14ac:dyDescent="0.8">
      <c r="A799" s="463"/>
      <c r="B799" s="463"/>
      <c r="C799" s="463"/>
      <c r="D799" s="536"/>
      <c r="E799" s="537"/>
      <c r="F799" s="463"/>
      <c r="G799" s="537"/>
      <c r="H799" s="463"/>
      <c r="I799" s="463"/>
      <c r="J799" s="538"/>
      <c r="K799" s="463"/>
      <c r="L799" s="463"/>
      <c r="M799" s="463"/>
      <c r="N799" s="463"/>
      <c r="O799" s="463"/>
      <c r="P799" s="463"/>
      <c r="Q799" s="463"/>
      <c r="R799" s="463"/>
      <c r="S799" s="463"/>
      <c r="T799" s="463"/>
      <c r="U799" s="463"/>
      <c r="V799" s="463"/>
      <c r="W799" s="463"/>
      <c r="X799" s="463"/>
      <c r="Y799" s="463"/>
      <c r="Z799" s="463"/>
    </row>
    <row r="800" spans="1:26" ht="20.25" customHeight="1" x14ac:dyDescent="0.8">
      <c r="A800" s="463"/>
      <c r="B800" s="463"/>
      <c r="C800" s="463"/>
      <c r="D800" s="536"/>
      <c r="E800" s="537"/>
      <c r="F800" s="463"/>
      <c r="G800" s="537"/>
      <c r="H800" s="463"/>
      <c r="I800" s="463"/>
      <c r="J800" s="538"/>
      <c r="K800" s="463"/>
      <c r="L800" s="463"/>
      <c r="M800" s="463"/>
      <c r="N800" s="463"/>
      <c r="O800" s="463"/>
      <c r="P800" s="463"/>
      <c r="Q800" s="463"/>
      <c r="R800" s="463"/>
      <c r="S800" s="463"/>
      <c r="T800" s="463"/>
      <c r="U800" s="463"/>
      <c r="V800" s="463"/>
      <c r="W800" s="463"/>
      <c r="X800" s="463"/>
      <c r="Y800" s="463"/>
      <c r="Z800" s="463"/>
    </row>
    <row r="801" spans="1:26" ht="20.25" customHeight="1" x14ac:dyDescent="0.8">
      <c r="A801" s="463"/>
      <c r="B801" s="463"/>
      <c r="C801" s="463"/>
      <c r="D801" s="536"/>
      <c r="E801" s="537"/>
      <c r="F801" s="463"/>
      <c r="G801" s="537"/>
      <c r="H801" s="463"/>
      <c r="I801" s="463"/>
      <c r="J801" s="538"/>
      <c r="K801" s="463"/>
      <c r="L801" s="463"/>
      <c r="M801" s="463"/>
      <c r="N801" s="463"/>
      <c r="O801" s="463"/>
      <c r="P801" s="463"/>
      <c r="Q801" s="463"/>
      <c r="R801" s="463"/>
      <c r="S801" s="463"/>
      <c r="T801" s="463"/>
      <c r="U801" s="463"/>
      <c r="V801" s="463"/>
      <c r="W801" s="463"/>
      <c r="X801" s="463"/>
      <c r="Y801" s="463"/>
      <c r="Z801" s="463"/>
    </row>
    <row r="802" spans="1:26" ht="20.25" customHeight="1" x14ac:dyDescent="0.8">
      <c r="A802" s="463"/>
      <c r="B802" s="463"/>
      <c r="C802" s="463"/>
      <c r="D802" s="536"/>
      <c r="E802" s="537"/>
      <c r="F802" s="463"/>
      <c r="G802" s="537"/>
      <c r="H802" s="463"/>
      <c r="I802" s="463"/>
      <c r="J802" s="538"/>
      <c r="K802" s="463"/>
      <c r="L802" s="463"/>
      <c r="M802" s="463"/>
      <c r="N802" s="463"/>
      <c r="O802" s="463"/>
      <c r="P802" s="463"/>
      <c r="Q802" s="463"/>
      <c r="R802" s="463"/>
      <c r="S802" s="463"/>
      <c r="T802" s="463"/>
      <c r="U802" s="463"/>
      <c r="V802" s="463"/>
      <c r="W802" s="463"/>
      <c r="X802" s="463"/>
      <c r="Y802" s="463"/>
      <c r="Z802" s="463"/>
    </row>
    <row r="803" spans="1:26" ht="20.25" customHeight="1" x14ac:dyDescent="0.8">
      <c r="A803" s="463"/>
      <c r="B803" s="463"/>
      <c r="C803" s="463"/>
      <c r="D803" s="536"/>
      <c r="E803" s="537"/>
      <c r="F803" s="463"/>
      <c r="G803" s="537"/>
      <c r="H803" s="463"/>
      <c r="I803" s="463"/>
      <c r="J803" s="538"/>
      <c r="K803" s="463"/>
      <c r="L803" s="463"/>
      <c r="M803" s="463"/>
      <c r="N803" s="463"/>
      <c r="O803" s="463"/>
      <c r="P803" s="463"/>
      <c r="Q803" s="463"/>
      <c r="R803" s="463"/>
      <c r="S803" s="463"/>
      <c r="T803" s="463"/>
      <c r="U803" s="463"/>
      <c r="V803" s="463"/>
      <c r="W803" s="463"/>
      <c r="X803" s="463"/>
      <c r="Y803" s="463"/>
      <c r="Z803" s="463"/>
    </row>
    <row r="804" spans="1:26" ht="20.25" customHeight="1" x14ac:dyDescent="0.8">
      <c r="A804" s="463"/>
      <c r="B804" s="463"/>
      <c r="C804" s="463"/>
      <c r="D804" s="536"/>
      <c r="E804" s="537"/>
      <c r="F804" s="463"/>
      <c r="G804" s="537"/>
      <c r="H804" s="463"/>
      <c r="I804" s="463"/>
      <c r="J804" s="538"/>
      <c r="K804" s="463"/>
      <c r="L804" s="463"/>
      <c r="M804" s="463"/>
      <c r="N804" s="463"/>
      <c r="O804" s="463"/>
      <c r="P804" s="463"/>
      <c r="Q804" s="463"/>
      <c r="R804" s="463"/>
      <c r="S804" s="463"/>
      <c r="T804" s="463"/>
      <c r="U804" s="463"/>
      <c r="V804" s="463"/>
      <c r="W804" s="463"/>
      <c r="X804" s="463"/>
      <c r="Y804" s="463"/>
      <c r="Z804" s="463"/>
    </row>
    <row r="805" spans="1:26" ht="20.25" customHeight="1" x14ac:dyDescent="0.8">
      <c r="A805" s="463"/>
      <c r="B805" s="463"/>
      <c r="C805" s="463"/>
      <c r="D805" s="536"/>
      <c r="E805" s="537"/>
      <c r="F805" s="463"/>
      <c r="G805" s="537"/>
      <c r="H805" s="463"/>
      <c r="I805" s="463"/>
      <c r="J805" s="538"/>
      <c r="K805" s="463"/>
      <c r="L805" s="463"/>
      <c r="M805" s="463"/>
      <c r="N805" s="463"/>
      <c r="O805" s="463"/>
      <c r="P805" s="463"/>
      <c r="Q805" s="463"/>
      <c r="R805" s="463"/>
      <c r="S805" s="463"/>
      <c r="T805" s="463"/>
      <c r="U805" s="463"/>
      <c r="V805" s="463"/>
      <c r="W805" s="463"/>
      <c r="X805" s="463"/>
      <c r="Y805" s="463"/>
      <c r="Z805" s="463"/>
    </row>
    <row r="806" spans="1:26" ht="20.25" customHeight="1" x14ac:dyDescent="0.8">
      <c r="A806" s="463"/>
      <c r="B806" s="463"/>
      <c r="C806" s="463"/>
      <c r="D806" s="536"/>
      <c r="E806" s="537"/>
      <c r="F806" s="463"/>
      <c r="G806" s="537"/>
      <c r="H806" s="463"/>
      <c r="I806" s="463"/>
      <c r="J806" s="538"/>
      <c r="K806" s="463"/>
      <c r="L806" s="463"/>
      <c r="M806" s="463"/>
      <c r="N806" s="463"/>
      <c r="O806" s="463"/>
      <c r="P806" s="463"/>
      <c r="Q806" s="463"/>
      <c r="R806" s="463"/>
      <c r="S806" s="463"/>
      <c r="T806" s="463"/>
      <c r="U806" s="463"/>
      <c r="V806" s="463"/>
      <c r="W806" s="463"/>
      <c r="X806" s="463"/>
      <c r="Y806" s="463"/>
      <c r="Z806" s="463"/>
    </row>
    <row r="807" spans="1:26" ht="20.25" customHeight="1" x14ac:dyDescent="0.8">
      <c r="A807" s="463"/>
      <c r="B807" s="463"/>
      <c r="C807" s="463"/>
      <c r="D807" s="536"/>
      <c r="E807" s="537"/>
      <c r="F807" s="463"/>
      <c r="G807" s="537"/>
      <c r="H807" s="463"/>
      <c r="I807" s="463"/>
      <c r="J807" s="538"/>
      <c r="K807" s="463"/>
      <c r="L807" s="463"/>
      <c r="M807" s="463"/>
      <c r="N807" s="463"/>
      <c r="O807" s="463"/>
      <c r="P807" s="463"/>
      <c r="Q807" s="463"/>
      <c r="R807" s="463"/>
      <c r="S807" s="463"/>
      <c r="T807" s="463"/>
      <c r="U807" s="463"/>
      <c r="V807" s="463"/>
      <c r="W807" s="463"/>
      <c r="X807" s="463"/>
      <c r="Y807" s="463"/>
      <c r="Z807" s="463"/>
    </row>
    <row r="808" spans="1:26" ht="20.25" customHeight="1" x14ac:dyDescent="0.8">
      <c r="A808" s="463"/>
      <c r="B808" s="463"/>
      <c r="C808" s="463"/>
      <c r="D808" s="536"/>
      <c r="E808" s="537"/>
      <c r="F808" s="463"/>
      <c r="G808" s="537"/>
      <c r="H808" s="463"/>
      <c r="I808" s="463"/>
      <c r="J808" s="538"/>
      <c r="K808" s="463"/>
      <c r="L808" s="463"/>
      <c r="M808" s="463"/>
      <c r="N808" s="463"/>
      <c r="O808" s="463"/>
      <c r="P808" s="463"/>
      <c r="Q808" s="463"/>
      <c r="R808" s="463"/>
      <c r="S808" s="463"/>
      <c r="T808" s="463"/>
      <c r="U808" s="463"/>
      <c r="V808" s="463"/>
      <c r="W808" s="463"/>
      <c r="X808" s="463"/>
      <c r="Y808" s="463"/>
      <c r="Z808" s="463"/>
    </row>
    <row r="809" spans="1:26" ht="20.25" customHeight="1" x14ac:dyDescent="0.8">
      <c r="A809" s="463"/>
      <c r="B809" s="463"/>
      <c r="C809" s="463"/>
      <c r="D809" s="536"/>
      <c r="E809" s="537"/>
      <c r="F809" s="463"/>
      <c r="G809" s="537"/>
      <c r="H809" s="463"/>
      <c r="I809" s="463"/>
      <c r="J809" s="538"/>
      <c r="K809" s="463"/>
      <c r="L809" s="463"/>
      <c r="M809" s="463"/>
      <c r="N809" s="463"/>
      <c r="O809" s="463"/>
      <c r="P809" s="463"/>
      <c r="Q809" s="463"/>
      <c r="R809" s="463"/>
      <c r="S809" s="463"/>
      <c r="T809" s="463"/>
      <c r="U809" s="463"/>
      <c r="V809" s="463"/>
      <c r="W809" s="463"/>
      <c r="X809" s="463"/>
      <c r="Y809" s="463"/>
      <c r="Z809" s="463"/>
    </row>
    <row r="810" spans="1:26" ht="20.25" customHeight="1" x14ac:dyDescent="0.8">
      <c r="A810" s="463"/>
      <c r="B810" s="463"/>
      <c r="C810" s="463"/>
      <c r="D810" s="536"/>
      <c r="E810" s="537"/>
      <c r="F810" s="463"/>
      <c r="G810" s="537"/>
      <c r="H810" s="463"/>
      <c r="I810" s="463"/>
      <c r="J810" s="538"/>
      <c r="K810" s="463"/>
      <c r="L810" s="463"/>
      <c r="M810" s="463"/>
      <c r="N810" s="463"/>
      <c r="O810" s="463"/>
      <c r="P810" s="463"/>
      <c r="Q810" s="463"/>
      <c r="R810" s="463"/>
      <c r="S810" s="463"/>
      <c r="T810" s="463"/>
      <c r="U810" s="463"/>
      <c r="V810" s="463"/>
      <c r="W810" s="463"/>
      <c r="X810" s="463"/>
      <c r="Y810" s="463"/>
      <c r="Z810" s="463"/>
    </row>
    <row r="811" spans="1:26" ht="20.25" customHeight="1" x14ac:dyDescent="0.8">
      <c r="A811" s="463"/>
      <c r="B811" s="463"/>
      <c r="C811" s="463"/>
      <c r="D811" s="536"/>
      <c r="E811" s="537"/>
      <c r="F811" s="463"/>
      <c r="G811" s="537"/>
      <c r="H811" s="463"/>
      <c r="I811" s="463"/>
      <c r="J811" s="538"/>
      <c r="K811" s="463"/>
      <c r="L811" s="463"/>
      <c r="M811" s="463"/>
      <c r="N811" s="463"/>
      <c r="O811" s="463"/>
      <c r="P811" s="463"/>
      <c r="Q811" s="463"/>
      <c r="R811" s="463"/>
      <c r="S811" s="463"/>
      <c r="T811" s="463"/>
      <c r="U811" s="463"/>
      <c r="V811" s="463"/>
      <c r="W811" s="463"/>
      <c r="X811" s="463"/>
      <c r="Y811" s="463"/>
      <c r="Z811" s="463"/>
    </row>
    <row r="812" spans="1:26" ht="20.25" customHeight="1" x14ac:dyDescent="0.8">
      <c r="A812" s="463"/>
      <c r="B812" s="463"/>
      <c r="C812" s="463"/>
      <c r="D812" s="536"/>
      <c r="E812" s="537"/>
      <c r="F812" s="463"/>
      <c r="G812" s="537"/>
      <c r="H812" s="463"/>
      <c r="I812" s="463"/>
      <c r="J812" s="538"/>
      <c r="K812" s="463"/>
      <c r="L812" s="463"/>
      <c r="M812" s="463"/>
      <c r="N812" s="463"/>
      <c r="O812" s="463"/>
      <c r="P812" s="463"/>
      <c r="Q812" s="463"/>
      <c r="R812" s="463"/>
      <c r="S812" s="463"/>
      <c r="T812" s="463"/>
      <c r="U812" s="463"/>
      <c r="V812" s="463"/>
      <c r="W812" s="463"/>
      <c r="X812" s="463"/>
      <c r="Y812" s="463"/>
      <c r="Z812" s="463"/>
    </row>
    <row r="813" spans="1:26" ht="20.25" customHeight="1" x14ac:dyDescent="0.8">
      <c r="A813" s="463"/>
      <c r="B813" s="463"/>
      <c r="C813" s="463"/>
      <c r="D813" s="536"/>
      <c r="E813" s="537"/>
      <c r="F813" s="463"/>
      <c r="G813" s="537"/>
      <c r="H813" s="463"/>
      <c r="I813" s="463"/>
      <c r="J813" s="538"/>
      <c r="K813" s="463"/>
      <c r="L813" s="463"/>
      <c r="M813" s="463"/>
      <c r="N813" s="463"/>
      <c r="O813" s="463"/>
      <c r="P813" s="463"/>
      <c r="Q813" s="463"/>
      <c r="R813" s="463"/>
      <c r="S813" s="463"/>
      <c r="T813" s="463"/>
      <c r="U813" s="463"/>
      <c r="V813" s="463"/>
      <c r="W813" s="463"/>
      <c r="X813" s="463"/>
      <c r="Y813" s="463"/>
      <c r="Z813" s="463"/>
    </row>
    <row r="814" spans="1:26" ht="20.25" customHeight="1" x14ac:dyDescent="0.8">
      <c r="A814" s="463"/>
      <c r="B814" s="463"/>
      <c r="C814" s="463"/>
      <c r="D814" s="536"/>
      <c r="E814" s="537"/>
      <c r="F814" s="463"/>
      <c r="G814" s="537"/>
      <c r="H814" s="463"/>
      <c r="I814" s="463"/>
      <c r="J814" s="538"/>
      <c r="K814" s="463"/>
      <c r="L814" s="463"/>
      <c r="M814" s="463"/>
      <c r="N814" s="463"/>
      <c r="O814" s="463"/>
      <c r="P814" s="463"/>
      <c r="Q814" s="463"/>
      <c r="R814" s="463"/>
      <c r="S814" s="463"/>
      <c r="T814" s="463"/>
      <c r="U814" s="463"/>
      <c r="V814" s="463"/>
      <c r="W814" s="463"/>
      <c r="X814" s="463"/>
      <c r="Y814" s="463"/>
      <c r="Z814" s="463"/>
    </row>
    <row r="815" spans="1:26" ht="20.25" customHeight="1" x14ac:dyDescent="0.8">
      <c r="A815" s="463"/>
      <c r="B815" s="463"/>
      <c r="C815" s="463"/>
      <c r="D815" s="536"/>
      <c r="E815" s="537"/>
      <c r="F815" s="463"/>
      <c r="G815" s="537"/>
      <c r="H815" s="463"/>
      <c r="I815" s="463"/>
      <c r="J815" s="538"/>
      <c r="K815" s="463"/>
      <c r="L815" s="463"/>
      <c r="M815" s="463"/>
      <c r="N815" s="463"/>
      <c r="O815" s="463"/>
      <c r="P815" s="463"/>
      <c r="Q815" s="463"/>
      <c r="R815" s="463"/>
      <c r="S815" s="463"/>
      <c r="T815" s="463"/>
      <c r="U815" s="463"/>
      <c r="V815" s="463"/>
      <c r="W815" s="463"/>
      <c r="X815" s="463"/>
      <c r="Y815" s="463"/>
      <c r="Z815" s="463"/>
    </row>
    <row r="816" spans="1:26" ht="20.25" customHeight="1" x14ac:dyDescent="0.8">
      <c r="A816" s="463"/>
      <c r="B816" s="463"/>
      <c r="C816" s="463"/>
      <c r="D816" s="536"/>
      <c r="E816" s="537"/>
      <c r="F816" s="463"/>
      <c r="G816" s="537"/>
      <c r="H816" s="463"/>
      <c r="I816" s="463"/>
      <c r="J816" s="538"/>
      <c r="K816" s="463"/>
      <c r="L816" s="463"/>
      <c r="M816" s="463"/>
      <c r="N816" s="463"/>
      <c r="O816" s="463"/>
      <c r="P816" s="463"/>
      <c r="Q816" s="463"/>
      <c r="R816" s="463"/>
      <c r="S816" s="463"/>
      <c r="T816" s="463"/>
      <c r="U816" s="463"/>
      <c r="V816" s="463"/>
      <c r="W816" s="463"/>
      <c r="X816" s="463"/>
      <c r="Y816" s="463"/>
      <c r="Z816" s="463"/>
    </row>
    <row r="817" spans="1:26" ht="20.25" customHeight="1" x14ac:dyDescent="0.8">
      <c r="A817" s="463"/>
      <c r="B817" s="463"/>
      <c r="C817" s="463"/>
      <c r="D817" s="536"/>
      <c r="E817" s="537"/>
      <c r="F817" s="463"/>
      <c r="G817" s="537"/>
      <c r="H817" s="463"/>
      <c r="I817" s="463"/>
      <c r="J817" s="538"/>
      <c r="K817" s="463"/>
      <c r="L817" s="463"/>
      <c r="M817" s="463"/>
      <c r="N817" s="463"/>
      <c r="O817" s="463"/>
      <c r="P817" s="463"/>
      <c r="Q817" s="463"/>
      <c r="R817" s="463"/>
      <c r="S817" s="463"/>
      <c r="T817" s="463"/>
      <c r="U817" s="463"/>
      <c r="V817" s="463"/>
      <c r="W817" s="463"/>
      <c r="X817" s="463"/>
      <c r="Y817" s="463"/>
      <c r="Z817" s="463"/>
    </row>
    <row r="818" spans="1:26" ht="20.25" customHeight="1" x14ac:dyDescent="0.8">
      <c r="A818" s="463"/>
      <c r="B818" s="463"/>
      <c r="C818" s="463"/>
      <c r="D818" s="536"/>
      <c r="E818" s="537"/>
      <c r="F818" s="463"/>
      <c r="G818" s="537"/>
      <c r="H818" s="463"/>
      <c r="I818" s="463"/>
      <c r="J818" s="538"/>
      <c r="K818" s="463"/>
      <c r="L818" s="463"/>
      <c r="M818" s="463"/>
      <c r="N818" s="463"/>
      <c r="O818" s="463"/>
      <c r="P818" s="463"/>
      <c r="Q818" s="463"/>
      <c r="R818" s="463"/>
      <c r="S818" s="463"/>
      <c r="T818" s="463"/>
      <c r="U818" s="463"/>
      <c r="V818" s="463"/>
      <c r="W818" s="463"/>
      <c r="X818" s="463"/>
      <c r="Y818" s="463"/>
      <c r="Z818" s="463"/>
    </row>
    <row r="819" spans="1:26" ht="20.25" customHeight="1" x14ac:dyDescent="0.8">
      <c r="A819" s="463"/>
      <c r="B819" s="463"/>
      <c r="C819" s="463"/>
      <c r="D819" s="536"/>
      <c r="E819" s="537"/>
      <c r="F819" s="463"/>
      <c r="G819" s="537"/>
      <c r="H819" s="463"/>
      <c r="I819" s="463"/>
      <c r="J819" s="538"/>
      <c r="K819" s="463"/>
      <c r="L819" s="463"/>
      <c r="M819" s="463"/>
      <c r="N819" s="463"/>
      <c r="O819" s="463"/>
      <c r="P819" s="463"/>
      <c r="Q819" s="463"/>
      <c r="R819" s="463"/>
      <c r="S819" s="463"/>
      <c r="T819" s="463"/>
      <c r="U819" s="463"/>
      <c r="V819" s="463"/>
      <c r="W819" s="463"/>
      <c r="X819" s="463"/>
      <c r="Y819" s="463"/>
      <c r="Z819" s="463"/>
    </row>
    <row r="820" spans="1:26" ht="20.25" customHeight="1" x14ac:dyDescent="0.8">
      <c r="A820" s="463"/>
      <c r="B820" s="463"/>
      <c r="C820" s="463"/>
      <c r="D820" s="536"/>
      <c r="E820" s="537"/>
      <c r="F820" s="463"/>
      <c r="G820" s="537"/>
      <c r="H820" s="463"/>
      <c r="I820" s="463"/>
      <c r="J820" s="538"/>
      <c r="K820" s="463"/>
      <c r="L820" s="463"/>
      <c r="M820" s="463"/>
      <c r="N820" s="463"/>
      <c r="O820" s="463"/>
      <c r="P820" s="463"/>
      <c r="Q820" s="463"/>
      <c r="R820" s="463"/>
      <c r="S820" s="463"/>
      <c r="T820" s="463"/>
      <c r="U820" s="463"/>
      <c r="V820" s="463"/>
      <c r="W820" s="463"/>
      <c r="X820" s="463"/>
      <c r="Y820" s="463"/>
      <c r="Z820" s="463"/>
    </row>
    <row r="821" spans="1:26" ht="20.25" customHeight="1" x14ac:dyDescent="0.8">
      <c r="A821" s="463"/>
      <c r="B821" s="463"/>
      <c r="C821" s="463"/>
      <c r="D821" s="536"/>
      <c r="E821" s="537"/>
      <c r="F821" s="463"/>
      <c r="G821" s="537"/>
      <c r="H821" s="463"/>
      <c r="I821" s="463"/>
      <c r="J821" s="538"/>
      <c r="K821" s="463"/>
      <c r="L821" s="463"/>
      <c r="M821" s="463"/>
      <c r="N821" s="463"/>
      <c r="O821" s="463"/>
      <c r="P821" s="463"/>
      <c r="Q821" s="463"/>
      <c r="R821" s="463"/>
      <c r="S821" s="463"/>
      <c r="T821" s="463"/>
      <c r="U821" s="463"/>
      <c r="V821" s="463"/>
      <c r="W821" s="463"/>
      <c r="X821" s="463"/>
      <c r="Y821" s="463"/>
      <c r="Z821" s="463"/>
    </row>
    <row r="822" spans="1:26" ht="20.25" customHeight="1" x14ac:dyDescent="0.8">
      <c r="A822" s="463"/>
      <c r="B822" s="463"/>
      <c r="C822" s="463"/>
      <c r="D822" s="536"/>
      <c r="E822" s="537"/>
      <c r="F822" s="463"/>
      <c r="G822" s="537"/>
      <c r="H822" s="463"/>
      <c r="I822" s="463"/>
      <c r="J822" s="538"/>
      <c r="K822" s="463"/>
      <c r="L822" s="463"/>
      <c r="M822" s="463"/>
      <c r="N822" s="463"/>
      <c r="O822" s="463"/>
      <c r="P822" s="463"/>
      <c r="Q822" s="463"/>
      <c r="R822" s="463"/>
      <c r="S822" s="463"/>
      <c r="T822" s="463"/>
      <c r="U822" s="463"/>
      <c r="V822" s="463"/>
      <c r="W822" s="463"/>
      <c r="X822" s="463"/>
      <c r="Y822" s="463"/>
      <c r="Z822" s="463"/>
    </row>
    <row r="823" spans="1:26" ht="20.25" customHeight="1" x14ac:dyDescent="0.8">
      <c r="A823" s="463"/>
      <c r="B823" s="463"/>
      <c r="C823" s="463"/>
      <c r="D823" s="536"/>
      <c r="E823" s="537"/>
      <c r="F823" s="463"/>
      <c r="G823" s="537"/>
      <c r="H823" s="463"/>
      <c r="I823" s="463"/>
      <c r="J823" s="538"/>
      <c r="K823" s="463"/>
      <c r="L823" s="463"/>
      <c r="M823" s="463"/>
      <c r="N823" s="463"/>
      <c r="O823" s="463"/>
      <c r="P823" s="463"/>
      <c r="Q823" s="463"/>
      <c r="R823" s="463"/>
      <c r="S823" s="463"/>
      <c r="T823" s="463"/>
      <c r="U823" s="463"/>
      <c r="V823" s="463"/>
      <c r="W823" s="463"/>
      <c r="X823" s="463"/>
      <c r="Y823" s="463"/>
      <c r="Z823" s="463"/>
    </row>
    <row r="824" spans="1:26" ht="20.25" customHeight="1" x14ac:dyDescent="0.8">
      <c r="A824" s="463"/>
      <c r="B824" s="463"/>
      <c r="C824" s="463"/>
      <c r="D824" s="536"/>
      <c r="E824" s="537"/>
      <c r="F824" s="463"/>
      <c r="G824" s="537"/>
      <c r="H824" s="463"/>
      <c r="I824" s="463"/>
      <c r="J824" s="538"/>
      <c r="K824" s="463"/>
      <c r="L824" s="463"/>
      <c r="M824" s="463"/>
      <c r="N824" s="463"/>
      <c r="O824" s="463"/>
      <c r="P824" s="463"/>
      <c r="Q824" s="463"/>
      <c r="R824" s="463"/>
      <c r="S824" s="463"/>
      <c r="T824" s="463"/>
      <c r="U824" s="463"/>
      <c r="V824" s="463"/>
      <c r="W824" s="463"/>
      <c r="X824" s="463"/>
      <c r="Y824" s="463"/>
      <c r="Z824" s="463"/>
    </row>
    <row r="825" spans="1:26" ht="20.25" customHeight="1" x14ac:dyDescent="0.8">
      <c r="A825" s="463"/>
      <c r="B825" s="463"/>
      <c r="C825" s="463"/>
      <c r="D825" s="536"/>
      <c r="E825" s="537"/>
      <c r="F825" s="463"/>
      <c r="G825" s="537"/>
      <c r="H825" s="463"/>
      <c r="I825" s="463"/>
      <c r="J825" s="538"/>
      <c r="K825" s="463"/>
      <c r="L825" s="463"/>
      <c r="M825" s="463"/>
      <c r="N825" s="463"/>
      <c r="O825" s="463"/>
      <c r="P825" s="463"/>
      <c r="Q825" s="463"/>
      <c r="R825" s="463"/>
      <c r="S825" s="463"/>
      <c r="T825" s="463"/>
      <c r="U825" s="463"/>
      <c r="V825" s="463"/>
      <c r="W825" s="463"/>
      <c r="X825" s="463"/>
      <c r="Y825" s="463"/>
      <c r="Z825" s="463"/>
    </row>
    <row r="826" spans="1:26" ht="20.25" customHeight="1" x14ac:dyDescent="0.8">
      <c r="A826" s="463"/>
      <c r="B826" s="463"/>
      <c r="C826" s="463"/>
      <c r="D826" s="536"/>
      <c r="E826" s="537"/>
      <c r="F826" s="463"/>
      <c r="G826" s="537"/>
      <c r="H826" s="463"/>
      <c r="I826" s="463"/>
      <c r="J826" s="538"/>
      <c r="K826" s="463"/>
      <c r="L826" s="463"/>
      <c r="M826" s="463"/>
      <c r="N826" s="463"/>
      <c r="O826" s="463"/>
      <c r="P826" s="463"/>
      <c r="Q826" s="463"/>
      <c r="R826" s="463"/>
      <c r="S826" s="463"/>
      <c r="T826" s="463"/>
      <c r="U826" s="463"/>
      <c r="V826" s="463"/>
      <c r="W826" s="463"/>
      <c r="X826" s="463"/>
      <c r="Y826" s="463"/>
      <c r="Z826" s="463"/>
    </row>
    <row r="827" spans="1:26" ht="20.25" customHeight="1" x14ac:dyDescent="0.8">
      <c r="A827" s="463"/>
      <c r="B827" s="463"/>
      <c r="C827" s="463"/>
      <c r="D827" s="536"/>
      <c r="E827" s="537"/>
      <c r="F827" s="463"/>
      <c r="G827" s="537"/>
      <c r="H827" s="463"/>
      <c r="I827" s="463"/>
      <c r="J827" s="538"/>
      <c r="K827" s="463"/>
      <c r="L827" s="463"/>
      <c r="M827" s="463"/>
      <c r="N827" s="463"/>
      <c r="O827" s="463"/>
      <c r="P827" s="463"/>
      <c r="Q827" s="463"/>
      <c r="R827" s="463"/>
      <c r="S827" s="463"/>
      <c r="T827" s="463"/>
      <c r="U827" s="463"/>
      <c r="V827" s="463"/>
      <c r="W827" s="463"/>
      <c r="X827" s="463"/>
      <c r="Y827" s="463"/>
      <c r="Z827" s="463"/>
    </row>
    <row r="828" spans="1:26" ht="20.25" customHeight="1" x14ac:dyDescent="0.8">
      <c r="A828" s="463"/>
      <c r="B828" s="463"/>
      <c r="C828" s="463"/>
      <c r="D828" s="536"/>
      <c r="E828" s="537"/>
      <c r="F828" s="463"/>
      <c r="G828" s="537"/>
      <c r="H828" s="463"/>
      <c r="I828" s="463"/>
      <c r="J828" s="538"/>
      <c r="K828" s="463"/>
      <c r="L828" s="463"/>
      <c r="M828" s="463"/>
      <c r="N828" s="463"/>
      <c r="O828" s="463"/>
      <c r="P828" s="463"/>
      <c r="Q828" s="463"/>
      <c r="R828" s="463"/>
      <c r="S828" s="463"/>
      <c r="T828" s="463"/>
      <c r="U828" s="463"/>
      <c r="V828" s="463"/>
      <c r="W828" s="463"/>
      <c r="X828" s="463"/>
      <c r="Y828" s="463"/>
      <c r="Z828" s="463"/>
    </row>
    <row r="829" spans="1:26" ht="20.25" customHeight="1" x14ac:dyDescent="0.8">
      <c r="A829" s="463"/>
      <c r="B829" s="463"/>
      <c r="C829" s="463"/>
      <c r="D829" s="536"/>
      <c r="E829" s="537"/>
      <c r="F829" s="463"/>
      <c r="G829" s="537"/>
      <c r="H829" s="463"/>
      <c r="I829" s="463"/>
      <c r="J829" s="538"/>
      <c r="K829" s="463"/>
      <c r="L829" s="463"/>
      <c r="M829" s="463"/>
      <c r="N829" s="463"/>
      <c r="O829" s="463"/>
      <c r="P829" s="463"/>
      <c r="Q829" s="463"/>
      <c r="R829" s="463"/>
      <c r="S829" s="463"/>
      <c r="T829" s="463"/>
      <c r="U829" s="463"/>
      <c r="V829" s="463"/>
      <c r="W829" s="463"/>
      <c r="X829" s="463"/>
      <c r="Y829" s="463"/>
      <c r="Z829" s="463"/>
    </row>
    <row r="830" spans="1:26" ht="20.25" customHeight="1" x14ac:dyDescent="0.8">
      <c r="A830" s="463"/>
      <c r="B830" s="463"/>
      <c r="C830" s="463"/>
      <c r="D830" s="536"/>
      <c r="E830" s="537"/>
      <c r="F830" s="463"/>
      <c r="G830" s="537"/>
      <c r="H830" s="463"/>
      <c r="I830" s="463"/>
      <c r="J830" s="538"/>
      <c r="K830" s="463"/>
      <c r="L830" s="463"/>
      <c r="M830" s="463"/>
      <c r="N830" s="463"/>
      <c r="O830" s="463"/>
      <c r="P830" s="463"/>
      <c r="Q830" s="463"/>
      <c r="R830" s="463"/>
      <c r="S830" s="463"/>
      <c r="T830" s="463"/>
      <c r="U830" s="463"/>
      <c r="V830" s="463"/>
      <c r="W830" s="463"/>
      <c r="X830" s="463"/>
      <c r="Y830" s="463"/>
      <c r="Z830" s="463"/>
    </row>
    <row r="831" spans="1:26" ht="20.25" customHeight="1" x14ac:dyDescent="0.8">
      <c r="A831" s="463"/>
      <c r="B831" s="463"/>
      <c r="C831" s="463"/>
      <c r="D831" s="536"/>
      <c r="E831" s="537"/>
      <c r="F831" s="463"/>
      <c r="G831" s="537"/>
      <c r="H831" s="463"/>
      <c r="I831" s="463"/>
      <c r="J831" s="538"/>
      <c r="K831" s="463"/>
      <c r="L831" s="463"/>
      <c r="M831" s="463"/>
      <c r="N831" s="463"/>
      <c r="O831" s="463"/>
      <c r="P831" s="463"/>
      <c r="Q831" s="463"/>
      <c r="R831" s="463"/>
      <c r="S831" s="463"/>
      <c r="T831" s="463"/>
      <c r="U831" s="463"/>
      <c r="V831" s="463"/>
      <c r="W831" s="463"/>
      <c r="X831" s="463"/>
      <c r="Y831" s="463"/>
      <c r="Z831" s="463"/>
    </row>
    <row r="832" spans="1:26" ht="20.25" customHeight="1" x14ac:dyDescent="0.8">
      <c r="A832" s="463"/>
      <c r="B832" s="463"/>
      <c r="C832" s="463"/>
      <c r="D832" s="536"/>
      <c r="E832" s="537"/>
      <c r="F832" s="463"/>
      <c r="G832" s="537"/>
      <c r="H832" s="463"/>
      <c r="I832" s="463"/>
      <c r="J832" s="538"/>
      <c r="K832" s="463"/>
      <c r="L832" s="463"/>
      <c r="M832" s="463"/>
      <c r="N832" s="463"/>
      <c r="O832" s="463"/>
      <c r="P832" s="463"/>
      <c r="Q832" s="463"/>
      <c r="R832" s="463"/>
      <c r="S832" s="463"/>
      <c r="T832" s="463"/>
      <c r="U832" s="463"/>
      <c r="V832" s="463"/>
      <c r="W832" s="463"/>
      <c r="X832" s="463"/>
      <c r="Y832" s="463"/>
      <c r="Z832" s="463"/>
    </row>
    <row r="833" spans="1:26" ht="20.25" customHeight="1" x14ac:dyDescent="0.8">
      <c r="A833" s="463"/>
      <c r="B833" s="463"/>
      <c r="C833" s="463"/>
      <c r="D833" s="536"/>
      <c r="E833" s="537"/>
      <c r="F833" s="463"/>
      <c r="G833" s="537"/>
      <c r="H833" s="463"/>
      <c r="I833" s="463"/>
      <c r="J833" s="538"/>
      <c r="K833" s="463"/>
      <c r="L833" s="463"/>
      <c r="M833" s="463"/>
      <c r="N833" s="463"/>
      <c r="O833" s="463"/>
      <c r="P833" s="463"/>
      <c r="Q833" s="463"/>
      <c r="R833" s="463"/>
      <c r="S833" s="463"/>
      <c r="T833" s="463"/>
      <c r="U833" s="463"/>
      <c r="V833" s="463"/>
      <c r="W833" s="463"/>
      <c r="X833" s="463"/>
      <c r="Y833" s="463"/>
      <c r="Z833" s="463"/>
    </row>
    <row r="834" spans="1:26" ht="20.25" customHeight="1" x14ac:dyDescent="0.8">
      <c r="A834" s="463"/>
      <c r="B834" s="463"/>
      <c r="C834" s="463"/>
      <c r="D834" s="536"/>
      <c r="E834" s="537"/>
      <c r="F834" s="463"/>
      <c r="G834" s="537"/>
      <c r="H834" s="463"/>
      <c r="I834" s="463"/>
      <c r="J834" s="538"/>
      <c r="K834" s="463"/>
      <c r="L834" s="463"/>
      <c r="M834" s="463"/>
      <c r="N834" s="463"/>
      <c r="O834" s="463"/>
      <c r="P834" s="463"/>
      <c r="Q834" s="463"/>
      <c r="R834" s="463"/>
      <c r="S834" s="463"/>
      <c r="T834" s="463"/>
      <c r="U834" s="463"/>
      <c r="V834" s="463"/>
      <c r="W834" s="463"/>
      <c r="X834" s="463"/>
      <c r="Y834" s="463"/>
      <c r="Z834" s="463"/>
    </row>
    <row r="835" spans="1:26" ht="20.25" customHeight="1" x14ac:dyDescent="0.8">
      <c r="A835" s="463"/>
      <c r="B835" s="463"/>
      <c r="C835" s="463"/>
      <c r="D835" s="536"/>
      <c r="E835" s="537"/>
      <c r="F835" s="463"/>
      <c r="G835" s="537"/>
      <c r="H835" s="463"/>
      <c r="I835" s="463"/>
      <c r="J835" s="538"/>
      <c r="K835" s="463"/>
      <c r="L835" s="463"/>
      <c r="M835" s="463"/>
      <c r="N835" s="463"/>
      <c r="O835" s="463"/>
      <c r="P835" s="463"/>
      <c r="Q835" s="463"/>
      <c r="R835" s="463"/>
      <c r="S835" s="463"/>
      <c r="T835" s="463"/>
      <c r="U835" s="463"/>
      <c r="V835" s="463"/>
      <c r="W835" s="463"/>
      <c r="X835" s="463"/>
      <c r="Y835" s="463"/>
      <c r="Z835" s="463"/>
    </row>
    <row r="836" spans="1:26" ht="20.25" customHeight="1" x14ac:dyDescent="0.8">
      <c r="A836" s="463"/>
      <c r="B836" s="463"/>
      <c r="C836" s="463"/>
      <c r="D836" s="536"/>
      <c r="E836" s="537"/>
      <c r="F836" s="463"/>
      <c r="G836" s="537"/>
      <c r="H836" s="463"/>
      <c r="I836" s="463"/>
      <c r="J836" s="538"/>
      <c r="K836" s="463"/>
      <c r="L836" s="463"/>
      <c r="M836" s="463"/>
      <c r="N836" s="463"/>
      <c r="O836" s="463"/>
      <c r="P836" s="463"/>
      <c r="Q836" s="463"/>
      <c r="R836" s="463"/>
      <c r="S836" s="463"/>
      <c r="T836" s="463"/>
      <c r="U836" s="463"/>
      <c r="V836" s="463"/>
      <c r="W836" s="463"/>
      <c r="X836" s="463"/>
      <c r="Y836" s="463"/>
      <c r="Z836" s="463"/>
    </row>
    <row r="837" spans="1:26" ht="20.25" customHeight="1" x14ac:dyDescent="0.8">
      <c r="A837" s="463"/>
      <c r="B837" s="463"/>
      <c r="C837" s="463"/>
      <c r="D837" s="536"/>
      <c r="E837" s="537"/>
      <c r="F837" s="463"/>
      <c r="G837" s="537"/>
      <c r="H837" s="463"/>
      <c r="I837" s="463"/>
      <c r="J837" s="538"/>
      <c r="K837" s="463"/>
      <c r="L837" s="463"/>
      <c r="M837" s="463"/>
      <c r="N837" s="463"/>
      <c r="O837" s="463"/>
      <c r="P837" s="463"/>
      <c r="Q837" s="463"/>
      <c r="R837" s="463"/>
      <c r="S837" s="463"/>
      <c r="T837" s="463"/>
      <c r="U837" s="463"/>
      <c r="V837" s="463"/>
      <c r="W837" s="463"/>
      <c r="X837" s="463"/>
      <c r="Y837" s="463"/>
      <c r="Z837" s="463"/>
    </row>
    <row r="838" spans="1:26" ht="20.25" customHeight="1" x14ac:dyDescent="0.8">
      <c r="A838" s="463"/>
      <c r="B838" s="463"/>
      <c r="C838" s="463"/>
      <c r="D838" s="536"/>
      <c r="E838" s="537"/>
      <c r="F838" s="463"/>
      <c r="G838" s="537"/>
      <c r="H838" s="463"/>
      <c r="I838" s="463"/>
      <c r="J838" s="538"/>
      <c r="K838" s="463"/>
      <c r="L838" s="463"/>
      <c r="M838" s="463"/>
      <c r="N838" s="463"/>
      <c r="O838" s="463"/>
      <c r="P838" s="463"/>
      <c r="Q838" s="463"/>
      <c r="R838" s="463"/>
      <c r="S838" s="463"/>
      <c r="T838" s="463"/>
      <c r="U838" s="463"/>
      <c r="V838" s="463"/>
      <c r="W838" s="463"/>
      <c r="X838" s="463"/>
      <c r="Y838" s="463"/>
      <c r="Z838" s="463"/>
    </row>
    <row r="839" spans="1:26" ht="20.25" customHeight="1" x14ac:dyDescent="0.8">
      <c r="A839" s="463"/>
      <c r="B839" s="463"/>
      <c r="C839" s="463"/>
      <c r="D839" s="536"/>
      <c r="E839" s="537"/>
      <c r="F839" s="463"/>
      <c r="G839" s="537"/>
      <c r="H839" s="463"/>
      <c r="I839" s="463"/>
      <c r="J839" s="538"/>
      <c r="K839" s="463"/>
      <c r="L839" s="463"/>
      <c r="M839" s="463"/>
      <c r="N839" s="463"/>
      <c r="O839" s="463"/>
      <c r="P839" s="463"/>
      <c r="Q839" s="463"/>
      <c r="R839" s="463"/>
      <c r="S839" s="463"/>
      <c r="T839" s="463"/>
      <c r="U839" s="463"/>
      <c r="V839" s="463"/>
      <c r="W839" s="463"/>
      <c r="X839" s="463"/>
      <c r="Y839" s="463"/>
      <c r="Z839" s="463"/>
    </row>
    <row r="840" spans="1:26" ht="20.25" customHeight="1" x14ac:dyDescent="0.8">
      <c r="A840" s="463"/>
      <c r="B840" s="463"/>
      <c r="C840" s="463"/>
      <c r="D840" s="536"/>
      <c r="E840" s="537"/>
      <c r="F840" s="463"/>
      <c r="G840" s="537"/>
      <c r="H840" s="463"/>
      <c r="I840" s="463"/>
      <c r="J840" s="538"/>
      <c r="K840" s="463"/>
      <c r="L840" s="463"/>
      <c r="M840" s="463"/>
      <c r="N840" s="463"/>
      <c r="O840" s="463"/>
      <c r="P840" s="463"/>
      <c r="Q840" s="463"/>
      <c r="R840" s="463"/>
      <c r="S840" s="463"/>
      <c r="T840" s="463"/>
      <c r="U840" s="463"/>
      <c r="V840" s="463"/>
      <c r="W840" s="463"/>
      <c r="X840" s="463"/>
      <c r="Y840" s="463"/>
      <c r="Z840" s="463"/>
    </row>
    <row r="841" spans="1:26" ht="20.25" customHeight="1" x14ac:dyDescent="0.8">
      <c r="A841" s="463"/>
      <c r="B841" s="463"/>
      <c r="C841" s="463"/>
      <c r="D841" s="536"/>
      <c r="E841" s="537"/>
      <c r="F841" s="463"/>
      <c r="G841" s="537"/>
      <c r="H841" s="463"/>
      <c r="I841" s="463"/>
      <c r="J841" s="538"/>
      <c r="K841" s="463"/>
      <c r="L841" s="463"/>
      <c r="M841" s="463"/>
      <c r="N841" s="463"/>
      <c r="O841" s="463"/>
      <c r="P841" s="463"/>
      <c r="Q841" s="463"/>
      <c r="R841" s="463"/>
      <c r="S841" s="463"/>
      <c r="T841" s="463"/>
      <c r="U841" s="463"/>
      <c r="V841" s="463"/>
      <c r="W841" s="463"/>
      <c r="X841" s="463"/>
      <c r="Y841" s="463"/>
      <c r="Z841" s="463"/>
    </row>
    <row r="842" spans="1:26" ht="20.25" customHeight="1" x14ac:dyDescent="0.8">
      <c r="A842" s="463"/>
      <c r="B842" s="463"/>
      <c r="C842" s="463"/>
      <c r="D842" s="536"/>
      <c r="E842" s="537"/>
      <c r="F842" s="463"/>
      <c r="G842" s="537"/>
      <c r="H842" s="463"/>
      <c r="I842" s="463"/>
      <c r="J842" s="538"/>
      <c r="K842" s="463"/>
      <c r="L842" s="463"/>
      <c r="M842" s="463"/>
      <c r="N842" s="463"/>
      <c r="O842" s="463"/>
      <c r="P842" s="463"/>
      <c r="Q842" s="463"/>
      <c r="R842" s="463"/>
      <c r="S842" s="463"/>
      <c r="T842" s="463"/>
      <c r="U842" s="463"/>
      <c r="V842" s="463"/>
      <c r="W842" s="463"/>
      <c r="X842" s="463"/>
      <c r="Y842" s="463"/>
      <c r="Z842" s="463"/>
    </row>
    <row r="843" spans="1:26" ht="20.25" customHeight="1" x14ac:dyDescent="0.8">
      <c r="A843" s="463"/>
      <c r="B843" s="463"/>
      <c r="C843" s="463"/>
      <c r="D843" s="536"/>
      <c r="E843" s="537"/>
      <c r="F843" s="463"/>
      <c r="G843" s="537"/>
      <c r="H843" s="463"/>
      <c r="I843" s="463"/>
      <c r="J843" s="538"/>
      <c r="K843" s="463"/>
      <c r="L843" s="463"/>
      <c r="M843" s="463"/>
      <c r="N843" s="463"/>
      <c r="O843" s="463"/>
      <c r="P843" s="463"/>
      <c r="Q843" s="463"/>
      <c r="R843" s="463"/>
      <c r="S843" s="463"/>
      <c r="T843" s="463"/>
      <c r="U843" s="463"/>
      <c r="V843" s="463"/>
      <c r="W843" s="463"/>
      <c r="X843" s="463"/>
      <c r="Y843" s="463"/>
      <c r="Z843" s="463"/>
    </row>
    <row r="844" spans="1:26" ht="20.25" customHeight="1" x14ac:dyDescent="0.8">
      <c r="A844" s="463"/>
      <c r="B844" s="463"/>
      <c r="C844" s="463"/>
      <c r="D844" s="536"/>
      <c r="E844" s="537"/>
      <c r="F844" s="463"/>
      <c r="G844" s="537"/>
      <c r="H844" s="463"/>
      <c r="I844" s="463"/>
      <c r="J844" s="538"/>
      <c r="K844" s="463"/>
      <c r="L844" s="463"/>
      <c r="M844" s="463"/>
      <c r="N844" s="463"/>
      <c r="O844" s="463"/>
      <c r="P844" s="463"/>
      <c r="Q844" s="463"/>
      <c r="R844" s="463"/>
      <c r="S844" s="463"/>
      <c r="T844" s="463"/>
      <c r="U844" s="463"/>
      <c r="V844" s="463"/>
      <c r="W844" s="463"/>
      <c r="X844" s="463"/>
      <c r="Y844" s="463"/>
      <c r="Z844" s="463"/>
    </row>
    <row r="845" spans="1:26" ht="20.25" customHeight="1" x14ac:dyDescent="0.8">
      <c r="A845" s="463"/>
      <c r="B845" s="463"/>
      <c r="C845" s="463"/>
      <c r="D845" s="536"/>
      <c r="E845" s="537"/>
      <c r="F845" s="463"/>
      <c r="G845" s="537"/>
      <c r="H845" s="463"/>
      <c r="I845" s="463"/>
      <c r="J845" s="538"/>
      <c r="K845" s="463"/>
      <c r="L845" s="463"/>
      <c r="M845" s="463"/>
      <c r="N845" s="463"/>
      <c r="O845" s="463"/>
      <c r="P845" s="463"/>
      <c r="Q845" s="463"/>
      <c r="R845" s="463"/>
      <c r="S845" s="463"/>
      <c r="T845" s="463"/>
      <c r="U845" s="463"/>
      <c r="V845" s="463"/>
      <c r="W845" s="463"/>
      <c r="X845" s="463"/>
      <c r="Y845" s="463"/>
      <c r="Z845" s="463"/>
    </row>
    <row r="846" spans="1:26" ht="20.25" customHeight="1" x14ac:dyDescent="0.8">
      <c r="A846" s="463"/>
      <c r="B846" s="463"/>
      <c r="C846" s="463"/>
      <c r="D846" s="536"/>
      <c r="E846" s="537"/>
      <c r="F846" s="463"/>
      <c r="G846" s="537"/>
      <c r="H846" s="463"/>
      <c r="I846" s="463"/>
      <c r="J846" s="538"/>
      <c r="K846" s="463"/>
      <c r="L846" s="463"/>
      <c r="M846" s="463"/>
      <c r="N846" s="463"/>
      <c r="O846" s="463"/>
      <c r="P846" s="463"/>
      <c r="Q846" s="463"/>
      <c r="R846" s="463"/>
      <c r="S846" s="463"/>
      <c r="T846" s="463"/>
      <c r="U846" s="463"/>
      <c r="V846" s="463"/>
      <c r="W846" s="463"/>
      <c r="X846" s="463"/>
      <c r="Y846" s="463"/>
      <c r="Z846" s="463"/>
    </row>
    <row r="847" spans="1:26" ht="20.25" customHeight="1" x14ac:dyDescent="0.8">
      <c r="A847" s="463"/>
      <c r="B847" s="463"/>
      <c r="C847" s="463"/>
      <c r="D847" s="536"/>
      <c r="E847" s="537"/>
      <c r="F847" s="463"/>
      <c r="G847" s="537"/>
      <c r="H847" s="463"/>
      <c r="I847" s="463"/>
      <c r="J847" s="538"/>
      <c r="K847" s="463"/>
      <c r="L847" s="463"/>
      <c r="M847" s="463"/>
      <c r="N847" s="463"/>
      <c r="O847" s="463"/>
      <c r="P847" s="463"/>
      <c r="Q847" s="463"/>
      <c r="R847" s="463"/>
      <c r="S847" s="463"/>
      <c r="T847" s="463"/>
      <c r="U847" s="463"/>
      <c r="V847" s="463"/>
      <c r="W847" s="463"/>
      <c r="X847" s="463"/>
      <c r="Y847" s="463"/>
      <c r="Z847" s="463"/>
    </row>
    <row r="848" spans="1:26" ht="20.25" customHeight="1" x14ac:dyDescent="0.8">
      <c r="A848" s="463"/>
      <c r="B848" s="463"/>
      <c r="C848" s="463"/>
      <c r="D848" s="536"/>
      <c r="E848" s="537"/>
      <c r="F848" s="463"/>
      <c r="G848" s="537"/>
      <c r="H848" s="463"/>
      <c r="I848" s="463"/>
      <c r="J848" s="538"/>
      <c r="K848" s="463"/>
      <c r="L848" s="463"/>
      <c r="M848" s="463"/>
      <c r="N848" s="463"/>
      <c r="O848" s="463"/>
      <c r="P848" s="463"/>
      <c r="Q848" s="463"/>
      <c r="R848" s="463"/>
      <c r="S848" s="463"/>
      <c r="T848" s="463"/>
      <c r="U848" s="463"/>
      <c r="V848" s="463"/>
      <c r="W848" s="463"/>
      <c r="X848" s="463"/>
      <c r="Y848" s="463"/>
      <c r="Z848" s="463"/>
    </row>
    <row r="849" spans="1:26" ht="20.25" customHeight="1" x14ac:dyDescent="0.8">
      <c r="A849" s="463"/>
      <c r="B849" s="463"/>
      <c r="C849" s="463"/>
      <c r="D849" s="536"/>
      <c r="E849" s="537"/>
      <c r="F849" s="463"/>
      <c r="G849" s="537"/>
      <c r="H849" s="463"/>
      <c r="I849" s="463"/>
      <c r="J849" s="538"/>
      <c r="K849" s="463"/>
      <c r="L849" s="463"/>
      <c r="M849" s="463"/>
      <c r="N849" s="463"/>
      <c r="O849" s="463"/>
      <c r="P849" s="463"/>
      <c r="Q849" s="463"/>
      <c r="R849" s="463"/>
      <c r="S849" s="463"/>
      <c r="T849" s="463"/>
      <c r="U849" s="463"/>
      <c r="V849" s="463"/>
      <c r="W849" s="463"/>
      <c r="X849" s="463"/>
      <c r="Y849" s="463"/>
      <c r="Z849" s="463"/>
    </row>
    <row r="850" spans="1:26" ht="20.25" customHeight="1" x14ac:dyDescent="0.8">
      <c r="A850" s="463"/>
      <c r="B850" s="463"/>
      <c r="C850" s="463"/>
      <c r="D850" s="536"/>
      <c r="E850" s="537"/>
      <c r="F850" s="463"/>
      <c r="G850" s="537"/>
      <c r="H850" s="463"/>
      <c r="I850" s="463"/>
      <c r="J850" s="538"/>
      <c r="K850" s="463"/>
      <c r="L850" s="463"/>
      <c r="M850" s="463"/>
      <c r="N850" s="463"/>
      <c r="O850" s="463"/>
      <c r="P850" s="463"/>
      <c r="Q850" s="463"/>
      <c r="R850" s="463"/>
      <c r="S850" s="463"/>
      <c r="T850" s="463"/>
      <c r="U850" s="463"/>
      <c r="V850" s="463"/>
      <c r="W850" s="463"/>
      <c r="X850" s="463"/>
      <c r="Y850" s="463"/>
      <c r="Z850" s="463"/>
    </row>
    <row r="851" spans="1:26" ht="20.25" customHeight="1" x14ac:dyDescent="0.8">
      <c r="A851" s="463"/>
      <c r="B851" s="463"/>
      <c r="C851" s="463"/>
      <c r="D851" s="536"/>
      <c r="E851" s="537"/>
      <c r="F851" s="463"/>
      <c r="G851" s="537"/>
      <c r="H851" s="463"/>
      <c r="I851" s="463"/>
      <c r="J851" s="538"/>
      <c r="K851" s="463"/>
      <c r="L851" s="463"/>
      <c r="M851" s="463"/>
      <c r="N851" s="463"/>
      <c r="O851" s="463"/>
      <c r="P851" s="463"/>
      <c r="Q851" s="463"/>
      <c r="R851" s="463"/>
      <c r="S851" s="463"/>
      <c r="T851" s="463"/>
      <c r="U851" s="463"/>
      <c r="V851" s="463"/>
      <c r="W851" s="463"/>
      <c r="X851" s="463"/>
      <c r="Y851" s="463"/>
      <c r="Z851" s="463"/>
    </row>
    <row r="852" spans="1:26" ht="20.25" customHeight="1" x14ac:dyDescent="0.8">
      <c r="A852" s="463"/>
      <c r="B852" s="463"/>
      <c r="C852" s="463"/>
      <c r="D852" s="536"/>
      <c r="E852" s="537"/>
      <c r="F852" s="463"/>
      <c r="G852" s="537"/>
      <c r="H852" s="463"/>
      <c r="I852" s="463"/>
      <c r="J852" s="538"/>
      <c r="K852" s="463"/>
      <c r="L852" s="463"/>
      <c r="M852" s="463"/>
      <c r="N852" s="463"/>
      <c r="O852" s="463"/>
      <c r="P852" s="463"/>
      <c r="Q852" s="463"/>
      <c r="R852" s="463"/>
      <c r="S852" s="463"/>
      <c r="T852" s="463"/>
      <c r="U852" s="463"/>
      <c r="V852" s="463"/>
      <c r="W852" s="463"/>
      <c r="X852" s="463"/>
      <c r="Y852" s="463"/>
      <c r="Z852" s="463"/>
    </row>
    <row r="853" spans="1:26" ht="20.25" customHeight="1" x14ac:dyDescent="0.8">
      <c r="A853" s="463"/>
      <c r="B853" s="463"/>
      <c r="C853" s="463"/>
      <c r="D853" s="536"/>
      <c r="E853" s="537"/>
      <c r="F853" s="463"/>
      <c r="G853" s="537"/>
      <c r="H853" s="463"/>
      <c r="I853" s="463"/>
      <c r="J853" s="538"/>
      <c r="K853" s="463"/>
      <c r="L853" s="463"/>
      <c r="M853" s="463"/>
      <c r="N853" s="463"/>
      <c r="O853" s="463"/>
      <c r="P853" s="463"/>
      <c r="Q853" s="463"/>
      <c r="R853" s="463"/>
      <c r="S853" s="463"/>
      <c r="T853" s="463"/>
      <c r="U853" s="463"/>
      <c r="V853" s="463"/>
      <c r="W853" s="463"/>
      <c r="X853" s="463"/>
      <c r="Y853" s="463"/>
      <c r="Z853" s="463"/>
    </row>
    <row r="854" spans="1:26" ht="20.25" customHeight="1" x14ac:dyDescent="0.8">
      <c r="A854" s="463"/>
      <c r="B854" s="463"/>
      <c r="C854" s="463"/>
      <c r="D854" s="536"/>
      <c r="E854" s="537"/>
      <c r="F854" s="463"/>
      <c r="G854" s="537"/>
      <c r="H854" s="463"/>
      <c r="I854" s="463"/>
      <c r="J854" s="538"/>
      <c r="K854" s="463"/>
      <c r="L854" s="463"/>
      <c r="M854" s="463"/>
      <c r="N854" s="463"/>
      <c r="O854" s="463"/>
      <c r="P854" s="463"/>
      <c r="Q854" s="463"/>
      <c r="R854" s="463"/>
      <c r="S854" s="463"/>
      <c r="T854" s="463"/>
      <c r="U854" s="463"/>
      <c r="V854" s="463"/>
      <c r="W854" s="463"/>
      <c r="X854" s="463"/>
      <c r="Y854" s="463"/>
      <c r="Z854" s="463"/>
    </row>
    <row r="855" spans="1:26" ht="20.25" customHeight="1" x14ac:dyDescent="0.8">
      <c r="A855" s="463"/>
      <c r="B855" s="463"/>
      <c r="C855" s="463"/>
      <c r="D855" s="536"/>
      <c r="E855" s="537"/>
      <c r="F855" s="463"/>
      <c r="G855" s="537"/>
      <c r="H855" s="463"/>
      <c r="I855" s="463"/>
      <c r="J855" s="538"/>
      <c r="K855" s="463"/>
      <c r="L855" s="463"/>
      <c r="M855" s="463"/>
      <c r="N855" s="463"/>
      <c r="O855" s="463"/>
      <c r="P855" s="463"/>
      <c r="Q855" s="463"/>
      <c r="R855" s="463"/>
      <c r="S855" s="463"/>
      <c r="T855" s="463"/>
      <c r="U855" s="463"/>
      <c r="V855" s="463"/>
      <c r="W855" s="463"/>
      <c r="X855" s="463"/>
      <c r="Y855" s="463"/>
      <c r="Z855" s="463"/>
    </row>
    <row r="856" spans="1:26" ht="20.25" customHeight="1" x14ac:dyDescent="0.8">
      <c r="A856" s="463"/>
      <c r="B856" s="463"/>
      <c r="C856" s="463"/>
      <c r="D856" s="536"/>
      <c r="E856" s="537"/>
      <c r="F856" s="463"/>
      <c r="G856" s="537"/>
      <c r="H856" s="463"/>
      <c r="I856" s="463"/>
      <c r="J856" s="538"/>
      <c r="K856" s="463"/>
      <c r="L856" s="463"/>
      <c r="M856" s="463"/>
      <c r="N856" s="463"/>
      <c r="O856" s="463"/>
      <c r="P856" s="463"/>
      <c r="Q856" s="463"/>
      <c r="R856" s="463"/>
      <c r="S856" s="463"/>
      <c r="T856" s="463"/>
      <c r="U856" s="463"/>
      <c r="V856" s="463"/>
      <c r="W856" s="463"/>
      <c r="X856" s="463"/>
      <c r="Y856" s="463"/>
      <c r="Z856" s="463"/>
    </row>
    <row r="857" spans="1:26" ht="20.25" customHeight="1" x14ac:dyDescent="0.8">
      <c r="A857" s="463"/>
      <c r="B857" s="463"/>
      <c r="C857" s="463"/>
      <c r="D857" s="536"/>
      <c r="E857" s="537"/>
      <c r="F857" s="463"/>
      <c r="G857" s="537"/>
      <c r="H857" s="463"/>
      <c r="I857" s="463"/>
      <c r="J857" s="538"/>
      <c r="K857" s="463"/>
      <c r="L857" s="463"/>
      <c r="M857" s="463"/>
      <c r="N857" s="463"/>
      <c r="O857" s="463"/>
      <c r="P857" s="463"/>
      <c r="Q857" s="463"/>
      <c r="R857" s="463"/>
      <c r="S857" s="463"/>
      <c r="T857" s="463"/>
      <c r="U857" s="463"/>
      <c r="V857" s="463"/>
      <c r="W857" s="463"/>
      <c r="X857" s="463"/>
      <c r="Y857" s="463"/>
      <c r="Z857" s="463"/>
    </row>
    <row r="858" spans="1:26" ht="20.25" customHeight="1" x14ac:dyDescent="0.8">
      <c r="A858" s="463"/>
      <c r="B858" s="463"/>
      <c r="C858" s="463"/>
      <c r="D858" s="536"/>
      <c r="E858" s="537"/>
      <c r="F858" s="463"/>
      <c r="G858" s="537"/>
      <c r="H858" s="463"/>
      <c r="I858" s="463"/>
      <c r="J858" s="538"/>
      <c r="K858" s="463"/>
      <c r="L858" s="463"/>
      <c r="M858" s="463"/>
      <c r="N858" s="463"/>
      <c r="O858" s="463"/>
      <c r="P858" s="463"/>
      <c r="Q858" s="463"/>
      <c r="R858" s="463"/>
      <c r="S858" s="463"/>
      <c r="T858" s="463"/>
      <c r="U858" s="463"/>
      <c r="V858" s="463"/>
      <c r="W858" s="463"/>
      <c r="X858" s="463"/>
      <c r="Y858" s="463"/>
      <c r="Z858" s="463"/>
    </row>
    <row r="859" spans="1:26" ht="20.25" customHeight="1" x14ac:dyDescent="0.8">
      <c r="A859" s="463"/>
      <c r="B859" s="463"/>
      <c r="C859" s="463"/>
      <c r="D859" s="536"/>
      <c r="E859" s="537"/>
      <c r="F859" s="463"/>
      <c r="G859" s="537"/>
      <c r="H859" s="463"/>
      <c r="I859" s="463"/>
      <c r="J859" s="538"/>
      <c r="K859" s="463"/>
      <c r="L859" s="463"/>
      <c r="M859" s="463"/>
      <c r="N859" s="463"/>
      <c r="O859" s="463"/>
      <c r="P859" s="463"/>
      <c r="Q859" s="463"/>
      <c r="R859" s="463"/>
      <c r="S859" s="463"/>
      <c r="T859" s="463"/>
      <c r="U859" s="463"/>
      <c r="V859" s="463"/>
      <c r="W859" s="463"/>
      <c r="X859" s="463"/>
      <c r="Y859" s="463"/>
      <c r="Z859" s="463"/>
    </row>
    <row r="860" spans="1:26" ht="20.25" customHeight="1" x14ac:dyDescent="0.8">
      <c r="A860" s="463"/>
      <c r="B860" s="463"/>
      <c r="C860" s="463"/>
      <c r="D860" s="536"/>
      <c r="E860" s="537"/>
      <c r="F860" s="463"/>
      <c r="G860" s="537"/>
      <c r="H860" s="463"/>
      <c r="I860" s="463"/>
      <c r="J860" s="538"/>
      <c r="K860" s="463"/>
      <c r="L860" s="463"/>
      <c r="M860" s="463"/>
      <c r="N860" s="463"/>
      <c r="O860" s="463"/>
      <c r="P860" s="463"/>
      <c r="Q860" s="463"/>
      <c r="R860" s="463"/>
      <c r="S860" s="463"/>
      <c r="T860" s="463"/>
      <c r="U860" s="463"/>
      <c r="V860" s="463"/>
      <c r="W860" s="463"/>
      <c r="X860" s="463"/>
      <c r="Y860" s="463"/>
      <c r="Z860" s="463"/>
    </row>
    <row r="861" spans="1:26" ht="20.25" customHeight="1" x14ac:dyDescent="0.8">
      <c r="A861" s="463"/>
      <c r="B861" s="463"/>
      <c r="C861" s="463"/>
      <c r="D861" s="536"/>
      <c r="E861" s="537"/>
      <c r="F861" s="463"/>
      <c r="G861" s="537"/>
      <c r="H861" s="463"/>
      <c r="I861" s="463"/>
      <c r="J861" s="538"/>
      <c r="K861" s="463"/>
      <c r="L861" s="463"/>
      <c r="M861" s="463"/>
      <c r="N861" s="463"/>
      <c r="O861" s="463"/>
      <c r="P861" s="463"/>
      <c r="Q861" s="463"/>
      <c r="R861" s="463"/>
      <c r="S861" s="463"/>
      <c r="T861" s="463"/>
      <c r="U861" s="463"/>
      <c r="V861" s="463"/>
      <c r="W861" s="463"/>
      <c r="X861" s="463"/>
      <c r="Y861" s="463"/>
      <c r="Z861" s="463"/>
    </row>
    <row r="862" spans="1:26" ht="20.25" customHeight="1" x14ac:dyDescent="0.8">
      <c r="A862" s="463"/>
      <c r="B862" s="463"/>
      <c r="C862" s="463"/>
      <c r="D862" s="536"/>
      <c r="E862" s="537"/>
      <c r="F862" s="463"/>
      <c r="G862" s="537"/>
      <c r="H862" s="463"/>
      <c r="I862" s="463"/>
      <c r="J862" s="538"/>
      <c r="K862" s="463"/>
      <c r="L862" s="463"/>
      <c r="M862" s="463"/>
      <c r="N862" s="463"/>
      <c r="O862" s="463"/>
      <c r="P862" s="463"/>
      <c r="Q862" s="463"/>
      <c r="R862" s="463"/>
      <c r="S862" s="463"/>
      <c r="T862" s="463"/>
      <c r="U862" s="463"/>
      <c r="V862" s="463"/>
      <c r="W862" s="463"/>
      <c r="X862" s="463"/>
      <c r="Y862" s="463"/>
      <c r="Z862" s="463"/>
    </row>
    <row r="863" spans="1:26" ht="20.25" customHeight="1" x14ac:dyDescent="0.8">
      <c r="A863" s="463"/>
      <c r="B863" s="463"/>
      <c r="C863" s="463"/>
      <c r="D863" s="536"/>
      <c r="E863" s="537"/>
      <c r="F863" s="463"/>
      <c r="G863" s="537"/>
      <c r="H863" s="463"/>
      <c r="I863" s="463"/>
      <c r="J863" s="538"/>
      <c r="K863" s="463"/>
      <c r="L863" s="463"/>
      <c r="M863" s="463"/>
      <c r="N863" s="463"/>
      <c r="O863" s="463"/>
      <c r="P863" s="463"/>
      <c r="Q863" s="463"/>
      <c r="R863" s="463"/>
      <c r="S863" s="463"/>
      <c r="T863" s="463"/>
      <c r="U863" s="463"/>
      <c r="V863" s="463"/>
      <c r="W863" s="463"/>
      <c r="X863" s="463"/>
      <c r="Y863" s="463"/>
      <c r="Z863" s="463"/>
    </row>
    <row r="864" spans="1:26" ht="20.25" customHeight="1" x14ac:dyDescent="0.8">
      <c r="A864" s="463"/>
      <c r="B864" s="463"/>
      <c r="C864" s="463"/>
      <c r="D864" s="536"/>
      <c r="E864" s="537"/>
      <c r="F864" s="463"/>
      <c r="G864" s="537"/>
      <c r="H864" s="463"/>
      <c r="I864" s="463"/>
      <c r="J864" s="538"/>
      <c r="K864" s="463"/>
      <c r="L864" s="463"/>
      <c r="M864" s="463"/>
      <c r="N864" s="463"/>
      <c r="O864" s="463"/>
      <c r="P864" s="463"/>
      <c r="Q864" s="463"/>
      <c r="R864" s="463"/>
      <c r="S864" s="463"/>
      <c r="T864" s="463"/>
      <c r="U864" s="463"/>
      <c r="V864" s="463"/>
      <c r="W864" s="463"/>
      <c r="X864" s="463"/>
      <c r="Y864" s="463"/>
      <c r="Z864" s="463"/>
    </row>
    <row r="865" spans="1:26" ht="20.25" customHeight="1" x14ac:dyDescent="0.8">
      <c r="A865" s="463"/>
      <c r="B865" s="463"/>
      <c r="C865" s="463"/>
      <c r="D865" s="536"/>
      <c r="E865" s="537"/>
      <c r="F865" s="463"/>
      <c r="G865" s="537"/>
      <c r="H865" s="463"/>
      <c r="I865" s="463"/>
      <c r="J865" s="538"/>
      <c r="K865" s="463"/>
      <c r="L865" s="463"/>
      <c r="M865" s="463"/>
      <c r="N865" s="463"/>
      <c r="O865" s="463"/>
      <c r="P865" s="463"/>
      <c r="Q865" s="463"/>
      <c r="R865" s="463"/>
      <c r="S865" s="463"/>
      <c r="T865" s="463"/>
      <c r="U865" s="463"/>
      <c r="V865" s="463"/>
      <c r="W865" s="463"/>
      <c r="X865" s="463"/>
      <c r="Y865" s="463"/>
      <c r="Z865" s="463"/>
    </row>
    <row r="866" spans="1:26" ht="20.25" customHeight="1" x14ac:dyDescent="0.8">
      <c r="A866" s="463"/>
      <c r="B866" s="463"/>
      <c r="C866" s="463"/>
      <c r="D866" s="536"/>
      <c r="E866" s="537"/>
      <c r="F866" s="463"/>
      <c r="G866" s="537"/>
      <c r="H866" s="463"/>
      <c r="I866" s="463"/>
      <c r="J866" s="538"/>
      <c r="K866" s="463"/>
      <c r="L866" s="463"/>
      <c r="M866" s="463"/>
      <c r="N866" s="463"/>
      <c r="O866" s="463"/>
      <c r="P866" s="463"/>
      <c r="Q866" s="463"/>
      <c r="R866" s="463"/>
      <c r="S866" s="463"/>
      <c r="T866" s="463"/>
      <c r="U866" s="463"/>
      <c r="V866" s="463"/>
      <c r="W866" s="463"/>
      <c r="X866" s="463"/>
      <c r="Y866" s="463"/>
      <c r="Z866" s="463"/>
    </row>
    <row r="867" spans="1:26" ht="20.25" customHeight="1" x14ac:dyDescent="0.8">
      <c r="A867" s="463"/>
      <c r="B867" s="463"/>
      <c r="C867" s="463"/>
      <c r="D867" s="536"/>
      <c r="E867" s="537"/>
      <c r="F867" s="463"/>
      <c r="G867" s="537"/>
      <c r="H867" s="463"/>
      <c r="I867" s="463"/>
      <c r="J867" s="538"/>
      <c r="K867" s="463"/>
      <c r="L867" s="463"/>
      <c r="M867" s="463"/>
      <c r="N867" s="463"/>
      <c r="O867" s="463"/>
      <c r="P867" s="463"/>
      <c r="Q867" s="463"/>
      <c r="R867" s="463"/>
      <c r="S867" s="463"/>
      <c r="T867" s="463"/>
      <c r="U867" s="463"/>
      <c r="V867" s="463"/>
      <c r="W867" s="463"/>
      <c r="X867" s="463"/>
      <c r="Y867" s="463"/>
      <c r="Z867" s="463"/>
    </row>
    <row r="868" spans="1:26" ht="20.25" customHeight="1" x14ac:dyDescent="0.8">
      <c r="A868" s="463"/>
      <c r="B868" s="463"/>
      <c r="C868" s="463"/>
      <c r="D868" s="536"/>
      <c r="E868" s="537"/>
      <c r="F868" s="463"/>
      <c r="G868" s="537"/>
      <c r="H868" s="463"/>
      <c r="I868" s="463"/>
      <c r="J868" s="538"/>
      <c r="K868" s="463"/>
      <c r="L868" s="463"/>
      <c r="M868" s="463"/>
      <c r="N868" s="463"/>
      <c r="O868" s="463"/>
      <c r="P868" s="463"/>
      <c r="Q868" s="463"/>
      <c r="R868" s="463"/>
      <c r="S868" s="463"/>
      <c r="T868" s="463"/>
      <c r="U868" s="463"/>
      <c r="V868" s="463"/>
      <c r="W868" s="463"/>
      <c r="X868" s="463"/>
      <c r="Y868" s="463"/>
      <c r="Z868" s="463"/>
    </row>
    <row r="869" spans="1:26" ht="20.25" customHeight="1" x14ac:dyDescent="0.8">
      <c r="A869" s="463"/>
      <c r="B869" s="463"/>
      <c r="C869" s="463"/>
      <c r="D869" s="536"/>
      <c r="E869" s="537"/>
      <c r="F869" s="463"/>
      <c r="G869" s="537"/>
      <c r="H869" s="463"/>
      <c r="I869" s="463"/>
      <c r="J869" s="538"/>
      <c r="K869" s="463"/>
      <c r="L869" s="463"/>
      <c r="M869" s="463"/>
      <c r="N869" s="463"/>
      <c r="O869" s="463"/>
      <c r="P869" s="463"/>
      <c r="Q869" s="463"/>
      <c r="R869" s="463"/>
      <c r="S869" s="463"/>
      <c r="T869" s="463"/>
      <c r="U869" s="463"/>
      <c r="V869" s="463"/>
      <c r="W869" s="463"/>
      <c r="X869" s="463"/>
      <c r="Y869" s="463"/>
      <c r="Z869" s="463"/>
    </row>
    <row r="870" spans="1:26" ht="20.25" customHeight="1" x14ac:dyDescent="0.8">
      <c r="A870" s="463"/>
      <c r="B870" s="463"/>
      <c r="C870" s="463"/>
      <c r="D870" s="536"/>
      <c r="E870" s="537"/>
      <c r="F870" s="463"/>
      <c r="G870" s="537"/>
      <c r="H870" s="463"/>
      <c r="I870" s="463"/>
      <c r="J870" s="538"/>
      <c r="K870" s="463"/>
      <c r="L870" s="463"/>
      <c r="M870" s="463"/>
      <c r="N870" s="463"/>
      <c r="O870" s="463"/>
      <c r="P870" s="463"/>
      <c r="Q870" s="463"/>
      <c r="R870" s="463"/>
      <c r="S870" s="463"/>
      <c r="T870" s="463"/>
      <c r="U870" s="463"/>
      <c r="V870" s="463"/>
      <c r="W870" s="463"/>
      <c r="X870" s="463"/>
      <c r="Y870" s="463"/>
      <c r="Z870" s="463"/>
    </row>
    <row r="871" spans="1:26" ht="20.25" customHeight="1" x14ac:dyDescent="0.8">
      <c r="A871" s="463"/>
      <c r="B871" s="463"/>
      <c r="C871" s="463"/>
      <c r="D871" s="536"/>
      <c r="E871" s="537"/>
      <c r="F871" s="463"/>
      <c r="G871" s="537"/>
      <c r="H871" s="463"/>
      <c r="I871" s="463"/>
      <c r="J871" s="538"/>
      <c r="K871" s="463"/>
      <c r="L871" s="463"/>
      <c r="M871" s="463"/>
      <c r="N871" s="463"/>
      <c r="O871" s="463"/>
      <c r="P871" s="463"/>
      <c r="Q871" s="463"/>
      <c r="R871" s="463"/>
      <c r="S871" s="463"/>
      <c r="T871" s="463"/>
      <c r="U871" s="463"/>
      <c r="V871" s="463"/>
      <c r="W871" s="463"/>
      <c r="X871" s="463"/>
      <c r="Y871" s="463"/>
      <c r="Z871" s="463"/>
    </row>
    <row r="872" spans="1:26" ht="20.25" customHeight="1" x14ac:dyDescent="0.8">
      <c r="A872" s="463"/>
      <c r="B872" s="463"/>
      <c r="C872" s="463"/>
      <c r="D872" s="536"/>
      <c r="E872" s="537"/>
      <c r="F872" s="463"/>
      <c r="G872" s="537"/>
      <c r="H872" s="463"/>
      <c r="I872" s="463"/>
      <c r="J872" s="538"/>
      <c r="K872" s="463"/>
      <c r="L872" s="463"/>
      <c r="M872" s="463"/>
      <c r="N872" s="463"/>
      <c r="O872" s="463"/>
      <c r="P872" s="463"/>
      <c r="Q872" s="463"/>
      <c r="R872" s="463"/>
      <c r="S872" s="463"/>
      <c r="T872" s="463"/>
      <c r="U872" s="463"/>
      <c r="V872" s="463"/>
      <c r="W872" s="463"/>
      <c r="X872" s="463"/>
      <c r="Y872" s="463"/>
      <c r="Z872" s="463"/>
    </row>
    <row r="873" spans="1:26" ht="20.25" customHeight="1" x14ac:dyDescent="0.8">
      <c r="A873" s="463"/>
      <c r="B873" s="463"/>
      <c r="C873" s="463"/>
      <c r="D873" s="536"/>
      <c r="E873" s="537"/>
      <c r="F873" s="463"/>
      <c r="G873" s="537"/>
      <c r="H873" s="463"/>
      <c r="I873" s="463"/>
      <c r="J873" s="538"/>
      <c r="K873" s="463"/>
      <c r="L873" s="463"/>
      <c r="M873" s="463"/>
      <c r="N873" s="463"/>
      <c r="O873" s="463"/>
      <c r="P873" s="463"/>
      <c r="Q873" s="463"/>
      <c r="R873" s="463"/>
      <c r="S873" s="463"/>
      <c r="T873" s="463"/>
      <c r="U873" s="463"/>
      <c r="V873" s="463"/>
      <c r="W873" s="463"/>
      <c r="X873" s="463"/>
      <c r="Y873" s="463"/>
      <c r="Z873" s="463"/>
    </row>
    <row r="874" spans="1:26" ht="20.25" customHeight="1" x14ac:dyDescent="0.8">
      <c r="A874" s="463"/>
      <c r="B874" s="463"/>
      <c r="C874" s="463"/>
      <c r="D874" s="536"/>
      <c r="E874" s="537"/>
      <c r="F874" s="463"/>
      <c r="G874" s="537"/>
      <c r="H874" s="463"/>
      <c r="I874" s="463"/>
      <c r="J874" s="538"/>
      <c r="K874" s="463"/>
      <c r="L874" s="463"/>
      <c r="M874" s="463"/>
      <c r="N874" s="463"/>
      <c r="O874" s="463"/>
      <c r="P874" s="463"/>
      <c r="Q874" s="463"/>
      <c r="R874" s="463"/>
      <c r="S874" s="463"/>
      <c r="T874" s="463"/>
      <c r="U874" s="463"/>
      <c r="V874" s="463"/>
      <c r="W874" s="463"/>
      <c r="X874" s="463"/>
      <c r="Y874" s="463"/>
      <c r="Z874" s="463"/>
    </row>
    <row r="875" spans="1:26" ht="20.25" customHeight="1" x14ac:dyDescent="0.8">
      <c r="A875" s="463"/>
      <c r="B875" s="463"/>
      <c r="C875" s="463"/>
      <c r="D875" s="536"/>
      <c r="E875" s="537"/>
      <c r="F875" s="463"/>
      <c r="G875" s="537"/>
      <c r="H875" s="463"/>
      <c r="I875" s="463"/>
      <c r="J875" s="538"/>
      <c r="K875" s="463"/>
      <c r="L875" s="463"/>
      <c r="M875" s="463"/>
      <c r="N875" s="463"/>
      <c r="O875" s="463"/>
      <c r="P875" s="463"/>
      <c r="Q875" s="463"/>
      <c r="R875" s="463"/>
      <c r="S875" s="463"/>
      <c r="T875" s="463"/>
      <c r="U875" s="463"/>
      <c r="V875" s="463"/>
      <c r="W875" s="463"/>
      <c r="X875" s="463"/>
      <c r="Y875" s="463"/>
      <c r="Z875" s="463"/>
    </row>
    <row r="876" spans="1:26" ht="20.25" customHeight="1" x14ac:dyDescent="0.8">
      <c r="A876" s="463"/>
      <c r="B876" s="463"/>
      <c r="C876" s="463"/>
      <c r="D876" s="536"/>
      <c r="E876" s="537"/>
      <c r="F876" s="463"/>
      <c r="G876" s="537"/>
      <c r="H876" s="463"/>
      <c r="I876" s="463"/>
      <c r="J876" s="538"/>
      <c r="K876" s="463"/>
      <c r="L876" s="463"/>
      <c r="M876" s="463"/>
      <c r="N876" s="463"/>
      <c r="O876" s="463"/>
      <c r="P876" s="463"/>
      <c r="Q876" s="463"/>
      <c r="R876" s="463"/>
      <c r="S876" s="463"/>
      <c r="T876" s="463"/>
      <c r="U876" s="463"/>
      <c r="V876" s="463"/>
      <c r="W876" s="463"/>
      <c r="X876" s="463"/>
      <c r="Y876" s="463"/>
      <c r="Z876" s="463"/>
    </row>
    <row r="877" spans="1:26" ht="20.25" customHeight="1" x14ac:dyDescent="0.8">
      <c r="A877" s="463"/>
      <c r="B877" s="463"/>
      <c r="C877" s="463"/>
      <c r="D877" s="536"/>
      <c r="E877" s="537"/>
      <c r="F877" s="463"/>
      <c r="G877" s="537"/>
      <c r="H877" s="463"/>
      <c r="I877" s="463"/>
      <c r="J877" s="538"/>
      <c r="K877" s="463"/>
      <c r="L877" s="463"/>
      <c r="M877" s="463"/>
      <c r="N877" s="463"/>
      <c r="O877" s="463"/>
      <c r="P877" s="463"/>
      <c r="Q877" s="463"/>
      <c r="R877" s="463"/>
      <c r="S877" s="463"/>
      <c r="T877" s="463"/>
      <c r="U877" s="463"/>
      <c r="V877" s="463"/>
      <c r="W877" s="463"/>
      <c r="X877" s="463"/>
      <c r="Y877" s="463"/>
      <c r="Z877" s="463"/>
    </row>
    <row r="878" spans="1:26" ht="20.25" customHeight="1" x14ac:dyDescent="0.8">
      <c r="A878" s="463"/>
      <c r="B878" s="463"/>
      <c r="C878" s="463"/>
      <c r="D878" s="536"/>
      <c r="E878" s="537"/>
      <c r="F878" s="463"/>
      <c r="G878" s="537"/>
      <c r="H878" s="463"/>
      <c r="I878" s="463"/>
      <c r="J878" s="538"/>
      <c r="K878" s="463"/>
      <c r="L878" s="463"/>
      <c r="M878" s="463"/>
      <c r="N878" s="463"/>
      <c r="O878" s="463"/>
      <c r="P878" s="463"/>
      <c r="Q878" s="463"/>
      <c r="R878" s="463"/>
      <c r="S878" s="463"/>
      <c r="T878" s="463"/>
      <c r="U878" s="463"/>
      <c r="V878" s="463"/>
      <c r="W878" s="463"/>
      <c r="X878" s="463"/>
      <c r="Y878" s="463"/>
      <c r="Z878" s="463"/>
    </row>
    <row r="879" spans="1:26" ht="20.25" customHeight="1" x14ac:dyDescent="0.8">
      <c r="A879" s="463"/>
      <c r="B879" s="463"/>
      <c r="C879" s="463"/>
      <c r="D879" s="536"/>
      <c r="E879" s="537"/>
      <c r="F879" s="463"/>
      <c r="G879" s="537"/>
      <c r="H879" s="463"/>
      <c r="I879" s="463"/>
      <c r="J879" s="538"/>
      <c r="K879" s="463"/>
      <c r="L879" s="463"/>
      <c r="M879" s="463"/>
      <c r="N879" s="463"/>
      <c r="O879" s="463"/>
      <c r="P879" s="463"/>
      <c r="Q879" s="463"/>
      <c r="R879" s="463"/>
      <c r="S879" s="463"/>
      <c r="T879" s="463"/>
      <c r="U879" s="463"/>
      <c r="V879" s="463"/>
      <c r="W879" s="463"/>
      <c r="X879" s="463"/>
      <c r="Y879" s="463"/>
      <c r="Z879" s="463"/>
    </row>
    <row r="880" spans="1:26" ht="20.25" customHeight="1" x14ac:dyDescent="0.8">
      <c r="A880" s="463"/>
      <c r="B880" s="463"/>
      <c r="C880" s="463"/>
      <c r="D880" s="536"/>
      <c r="E880" s="537"/>
      <c r="F880" s="463"/>
      <c r="G880" s="537"/>
      <c r="H880" s="463"/>
      <c r="I880" s="463"/>
      <c r="J880" s="538"/>
      <c r="K880" s="463"/>
      <c r="L880" s="463"/>
      <c r="M880" s="463"/>
      <c r="N880" s="463"/>
      <c r="O880" s="463"/>
      <c r="P880" s="463"/>
      <c r="Q880" s="463"/>
      <c r="R880" s="463"/>
      <c r="S880" s="463"/>
      <c r="T880" s="463"/>
      <c r="U880" s="463"/>
      <c r="V880" s="463"/>
      <c r="W880" s="463"/>
      <c r="X880" s="463"/>
      <c r="Y880" s="463"/>
      <c r="Z880" s="463"/>
    </row>
    <row r="881" spans="1:26" ht="20.25" customHeight="1" x14ac:dyDescent="0.8">
      <c r="A881" s="463"/>
      <c r="B881" s="463"/>
      <c r="C881" s="463"/>
      <c r="D881" s="536"/>
      <c r="E881" s="537"/>
      <c r="F881" s="463"/>
      <c r="G881" s="537"/>
      <c r="H881" s="463"/>
      <c r="I881" s="463"/>
      <c r="J881" s="538"/>
      <c r="K881" s="463"/>
      <c r="L881" s="463"/>
      <c r="M881" s="463"/>
      <c r="N881" s="463"/>
      <c r="O881" s="463"/>
      <c r="P881" s="463"/>
      <c r="Q881" s="463"/>
      <c r="R881" s="463"/>
      <c r="S881" s="463"/>
      <c r="T881" s="463"/>
      <c r="U881" s="463"/>
      <c r="V881" s="463"/>
      <c r="W881" s="463"/>
      <c r="X881" s="463"/>
      <c r="Y881" s="463"/>
      <c r="Z881" s="463"/>
    </row>
    <row r="882" spans="1:26" ht="20.25" customHeight="1" x14ac:dyDescent="0.8">
      <c r="A882" s="463"/>
      <c r="B882" s="463"/>
      <c r="C882" s="463"/>
      <c r="D882" s="536"/>
      <c r="E882" s="537"/>
      <c r="F882" s="463"/>
      <c r="G882" s="537"/>
      <c r="H882" s="463"/>
      <c r="I882" s="463"/>
      <c r="J882" s="538"/>
      <c r="K882" s="463"/>
      <c r="L882" s="463"/>
      <c r="M882" s="463"/>
      <c r="N882" s="463"/>
      <c r="O882" s="463"/>
      <c r="P882" s="463"/>
      <c r="Q882" s="463"/>
      <c r="R882" s="463"/>
      <c r="S882" s="463"/>
      <c r="T882" s="463"/>
      <c r="U882" s="463"/>
      <c r="V882" s="463"/>
      <c r="W882" s="463"/>
      <c r="X882" s="463"/>
      <c r="Y882" s="463"/>
      <c r="Z882" s="463"/>
    </row>
    <row r="883" spans="1:26" ht="20.25" customHeight="1" x14ac:dyDescent="0.8">
      <c r="A883" s="463"/>
      <c r="B883" s="463"/>
      <c r="C883" s="463"/>
      <c r="D883" s="536"/>
      <c r="E883" s="537"/>
      <c r="F883" s="463"/>
      <c r="G883" s="537"/>
      <c r="H883" s="463"/>
      <c r="I883" s="463"/>
      <c r="J883" s="538"/>
      <c r="K883" s="463"/>
      <c r="L883" s="463"/>
      <c r="M883" s="463"/>
      <c r="N883" s="463"/>
      <c r="O883" s="463"/>
      <c r="P883" s="463"/>
      <c r="Q883" s="463"/>
      <c r="R883" s="463"/>
      <c r="S883" s="463"/>
      <c r="T883" s="463"/>
      <c r="U883" s="463"/>
      <c r="V883" s="463"/>
      <c r="W883" s="463"/>
      <c r="X883" s="463"/>
      <c r="Y883" s="463"/>
      <c r="Z883" s="463"/>
    </row>
    <row r="884" spans="1:26" ht="20.25" customHeight="1" x14ac:dyDescent="0.8">
      <c r="A884" s="463"/>
      <c r="B884" s="463"/>
      <c r="C884" s="463"/>
      <c r="D884" s="536"/>
      <c r="E884" s="537"/>
      <c r="F884" s="463"/>
      <c r="G884" s="537"/>
      <c r="H884" s="463"/>
      <c r="I884" s="463"/>
      <c r="J884" s="538"/>
      <c r="K884" s="463"/>
      <c r="L884" s="463"/>
      <c r="M884" s="463"/>
      <c r="N884" s="463"/>
      <c r="O884" s="463"/>
      <c r="P884" s="463"/>
      <c r="Q884" s="463"/>
      <c r="R884" s="463"/>
      <c r="S884" s="463"/>
      <c r="T884" s="463"/>
      <c r="U884" s="463"/>
      <c r="V884" s="463"/>
      <c r="W884" s="463"/>
      <c r="X884" s="463"/>
      <c r="Y884" s="463"/>
      <c r="Z884" s="463"/>
    </row>
    <row r="885" spans="1:26" ht="20.25" customHeight="1" x14ac:dyDescent="0.8">
      <c r="A885" s="463"/>
      <c r="B885" s="463"/>
      <c r="C885" s="463"/>
      <c r="D885" s="536"/>
      <c r="E885" s="537"/>
      <c r="F885" s="463"/>
      <c r="G885" s="537"/>
      <c r="H885" s="463"/>
      <c r="I885" s="463"/>
      <c r="J885" s="538"/>
      <c r="K885" s="463"/>
      <c r="L885" s="463"/>
      <c r="M885" s="463"/>
      <c r="N885" s="463"/>
      <c r="O885" s="463"/>
      <c r="P885" s="463"/>
      <c r="Q885" s="463"/>
      <c r="R885" s="463"/>
      <c r="S885" s="463"/>
      <c r="T885" s="463"/>
      <c r="U885" s="463"/>
      <c r="V885" s="463"/>
      <c r="W885" s="463"/>
      <c r="X885" s="463"/>
      <c r="Y885" s="463"/>
      <c r="Z885" s="463"/>
    </row>
    <row r="886" spans="1:26" ht="20.25" customHeight="1" x14ac:dyDescent="0.8">
      <c r="A886" s="463"/>
      <c r="B886" s="463"/>
      <c r="C886" s="463"/>
      <c r="D886" s="536"/>
      <c r="E886" s="537"/>
      <c r="F886" s="463"/>
      <c r="G886" s="537"/>
      <c r="H886" s="463"/>
      <c r="I886" s="463"/>
      <c r="J886" s="538"/>
      <c r="K886" s="463"/>
      <c r="L886" s="463"/>
      <c r="M886" s="463"/>
      <c r="N886" s="463"/>
      <c r="O886" s="463"/>
      <c r="P886" s="463"/>
      <c r="Q886" s="463"/>
      <c r="R886" s="463"/>
      <c r="S886" s="463"/>
      <c r="T886" s="463"/>
      <c r="U886" s="463"/>
      <c r="V886" s="463"/>
      <c r="W886" s="463"/>
      <c r="X886" s="463"/>
      <c r="Y886" s="463"/>
      <c r="Z886" s="463"/>
    </row>
    <row r="887" spans="1:26" ht="20.25" customHeight="1" x14ac:dyDescent="0.8">
      <c r="A887" s="463"/>
      <c r="B887" s="463"/>
      <c r="C887" s="463"/>
      <c r="D887" s="536"/>
      <c r="E887" s="537"/>
      <c r="F887" s="463"/>
      <c r="G887" s="537"/>
      <c r="H887" s="463"/>
      <c r="I887" s="463"/>
      <c r="J887" s="538"/>
      <c r="K887" s="463"/>
      <c r="L887" s="463"/>
      <c r="M887" s="463"/>
      <c r="N887" s="463"/>
      <c r="O887" s="463"/>
      <c r="P887" s="463"/>
      <c r="Q887" s="463"/>
      <c r="R887" s="463"/>
      <c r="S887" s="463"/>
      <c r="T887" s="463"/>
      <c r="U887" s="463"/>
      <c r="V887" s="463"/>
      <c r="W887" s="463"/>
      <c r="X887" s="463"/>
      <c r="Y887" s="463"/>
      <c r="Z887" s="463"/>
    </row>
    <row r="888" spans="1:26" ht="20.25" customHeight="1" x14ac:dyDescent="0.8">
      <c r="A888" s="463"/>
      <c r="B888" s="463"/>
      <c r="C888" s="463"/>
      <c r="D888" s="536"/>
      <c r="E888" s="537"/>
      <c r="F888" s="463"/>
      <c r="G888" s="537"/>
      <c r="H888" s="463"/>
      <c r="I888" s="463"/>
      <c r="J888" s="538"/>
      <c r="K888" s="463"/>
      <c r="L888" s="463"/>
      <c r="M888" s="463"/>
      <c r="N888" s="463"/>
      <c r="O888" s="463"/>
      <c r="P888" s="463"/>
      <c r="Q888" s="463"/>
      <c r="R888" s="463"/>
      <c r="S888" s="463"/>
      <c r="T888" s="463"/>
      <c r="U888" s="463"/>
      <c r="V888" s="463"/>
      <c r="W888" s="463"/>
      <c r="X888" s="463"/>
      <c r="Y888" s="463"/>
      <c r="Z888" s="463"/>
    </row>
    <row r="889" spans="1:26" ht="20.25" customHeight="1" x14ac:dyDescent="0.8">
      <c r="A889" s="463"/>
      <c r="B889" s="463"/>
      <c r="C889" s="463"/>
      <c r="D889" s="536"/>
      <c r="E889" s="537"/>
      <c r="F889" s="463"/>
      <c r="G889" s="537"/>
      <c r="H889" s="463"/>
      <c r="I889" s="463"/>
      <c r="J889" s="538"/>
      <c r="K889" s="463"/>
      <c r="L889" s="463"/>
      <c r="M889" s="463"/>
      <c r="N889" s="463"/>
      <c r="O889" s="463"/>
      <c r="P889" s="463"/>
      <c r="Q889" s="463"/>
      <c r="R889" s="463"/>
      <c r="S889" s="463"/>
      <c r="T889" s="463"/>
      <c r="U889" s="463"/>
      <c r="V889" s="463"/>
      <c r="W889" s="463"/>
      <c r="X889" s="463"/>
      <c r="Y889" s="463"/>
      <c r="Z889" s="463"/>
    </row>
    <row r="890" spans="1:26" ht="20.25" customHeight="1" x14ac:dyDescent="0.8">
      <c r="A890" s="463"/>
      <c r="B890" s="463"/>
      <c r="C890" s="463"/>
      <c r="D890" s="536"/>
      <c r="E890" s="537"/>
      <c r="F890" s="463"/>
      <c r="G890" s="537"/>
      <c r="H890" s="463"/>
      <c r="I890" s="463"/>
      <c r="J890" s="538"/>
      <c r="K890" s="463"/>
      <c r="L890" s="463"/>
      <c r="M890" s="463"/>
      <c r="N890" s="463"/>
      <c r="O890" s="463"/>
      <c r="P890" s="463"/>
      <c r="Q890" s="463"/>
      <c r="R890" s="463"/>
      <c r="S890" s="463"/>
      <c r="T890" s="463"/>
      <c r="U890" s="463"/>
      <c r="V890" s="463"/>
      <c r="W890" s="463"/>
      <c r="X890" s="463"/>
      <c r="Y890" s="463"/>
      <c r="Z890" s="463"/>
    </row>
    <row r="891" spans="1:26" ht="20.25" customHeight="1" x14ac:dyDescent="0.8">
      <c r="A891" s="463"/>
      <c r="B891" s="463"/>
      <c r="C891" s="463"/>
      <c r="D891" s="536"/>
      <c r="E891" s="537"/>
      <c r="F891" s="463"/>
      <c r="G891" s="537"/>
      <c r="H891" s="463"/>
      <c r="I891" s="463"/>
      <c r="J891" s="538"/>
      <c r="K891" s="463"/>
      <c r="L891" s="463"/>
      <c r="M891" s="463"/>
      <c r="N891" s="463"/>
      <c r="O891" s="463"/>
      <c r="P891" s="463"/>
      <c r="Q891" s="463"/>
      <c r="R891" s="463"/>
      <c r="S891" s="463"/>
      <c r="T891" s="463"/>
      <c r="U891" s="463"/>
      <c r="V891" s="463"/>
      <c r="W891" s="463"/>
      <c r="X891" s="463"/>
      <c r="Y891" s="463"/>
      <c r="Z891" s="463"/>
    </row>
    <row r="892" spans="1:26" ht="20.25" customHeight="1" x14ac:dyDescent="0.8">
      <c r="A892" s="463"/>
      <c r="B892" s="463"/>
      <c r="C892" s="463"/>
      <c r="D892" s="536"/>
      <c r="E892" s="537"/>
      <c r="F892" s="463"/>
      <c r="G892" s="537"/>
      <c r="H892" s="463"/>
      <c r="I892" s="463"/>
      <c r="J892" s="538"/>
      <c r="K892" s="463"/>
      <c r="L892" s="463"/>
      <c r="M892" s="463"/>
      <c r="N892" s="463"/>
      <c r="O892" s="463"/>
      <c r="P892" s="463"/>
      <c r="Q892" s="463"/>
      <c r="R892" s="463"/>
      <c r="S892" s="463"/>
      <c r="T892" s="463"/>
      <c r="U892" s="463"/>
      <c r="V892" s="463"/>
      <c r="W892" s="463"/>
      <c r="X892" s="463"/>
      <c r="Y892" s="463"/>
      <c r="Z892" s="463"/>
    </row>
    <row r="893" spans="1:26" ht="20.25" customHeight="1" x14ac:dyDescent="0.8">
      <c r="A893" s="463"/>
      <c r="B893" s="463"/>
      <c r="C893" s="463"/>
      <c r="D893" s="536"/>
      <c r="E893" s="537"/>
      <c r="F893" s="463"/>
      <c r="G893" s="537"/>
      <c r="H893" s="463"/>
      <c r="I893" s="463"/>
      <c r="J893" s="538"/>
      <c r="K893" s="463"/>
      <c r="L893" s="463"/>
      <c r="M893" s="463"/>
      <c r="N893" s="463"/>
      <c r="O893" s="463"/>
      <c r="P893" s="463"/>
      <c r="Q893" s="463"/>
      <c r="R893" s="463"/>
      <c r="S893" s="463"/>
      <c r="T893" s="463"/>
      <c r="U893" s="463"/>
      <c r="V893" s="463"/>
      <c r="W893" s="463"/>
      <c r="X893" s="463"/>
      <c r="Y893" s="463"/>
      <c r="Z893" s="463"/>
    </row>
    <row r="894" spans="1:26" ht="20.25" customHeight="1" x14ac:dyDescent="0.8">
      <c r="A894" s="463"/>
      <c r="B894" s="463"/>
      <c r="C894" s="463"/>
      <c r="D894" s="536"/>
      <c r="E894" s="537"/>
      <c r="F894" s="463"/>
      <c r="G894" s="537"/>
      <c r="H894" s="463"/>
      <c r="I894" s="463"/>
      <c r="J894" s="538"/>
      <c r="K894" s="463"/>
      <c r="L894" s="463"/>
      <c r="M894" s="463"/>
      <c r="N894" s="463"/>
      <c r="O894" s="463"/>
      <c r="P894" s="463"/>
      <c r="Q894" s="463"/>
      <c r="R894" s="463"/>
      <c r="S894" s="463"/>
      <c r="T894" s="463"/>
      <c r="U894" s="463"/>
      <c r="V894" s="463"/>
      <c r="W894" s="463"/>
      <c r="X894" s="463"/>
      <c r="Y894" s="463"/>
      <c r="Z894" s="463"/>
    </row>
    <row r="895" spans="1:26" ht="20.25" customHeight="1" x14ac:dyDescent="0.8">
      <c r="A895" s="463"/>
      <c r="B895" s="463"/>
      <c r="C895" s="463"/>
      <c r="D895" s="536"/>
      <c r="E895" s="537"/>
      <c r="F895" s="463"/>
      <c r="G895" s="537"/>
      <c r="H895" s="463"/>
      <c r="I895" s="463"/>
      <c r="J895" s="538"/>
      <c r="K895" s="463"/>
      <c r="L895" s="463"/>
      <c r="M895" s="463"/>
      <c r="N895" s="463"/>
      <c r="O895" s="463"/>
      <c r="P895" s="463"/>
      <c r="Q895" s="463"/>
      <c r="R895" s="463"/>
      <c r="S895" s="463"/>
      <c r="T895" s="463"/>
      <c r="U895" s="463"/>
      <c r="V895" s="463"/>
      <c r="W895" s="463"/>
      <c r="X895" s="463"/>
      <c r="Y895" s="463"/>
      <c r="Z895" s="463"/>
    </row>
    <row r="896" spans="1:26" ht="20.25" customHeight="1" x14ac:dyDescent="0.8">
      <c r="A896" s="463"/>
      <c r="B896" s="463"/>
      <c r="C896" s="463"/>
      <c r="D896" s="536"/>
      <c r="E896" s="537"/>
      <c r="F896" s="463"/>
      <c r="G896" s="537"/>
      <c r="H896" s="463"/>
      <c r="I896" s="463"/>
      <c r="J896" s="538"/>
      <c r="K896" s="463"/>
      <c r="L896" s="463"/>
      <c r="M896" s="463"/>
      <c r="N896" s="463"/>
      <c r="O896" s="463"/>
      <c r="P896" s="463"/>
      <c r="Q896" s="463"/>
      <c r="R896" s="463"/>
      <c r="S896" s="463"/>
      <c r="T896" s="463"/>
      <c r="U896" s="463"/>
      <c r="V896" s="463"/>
      <c r="W896" s="463"/>
      <c r="X896" s="463"/>
      <c r="Y896" s="463"/>
      <c r="Z896" s="463"/>
    </row>
    <row r="897" spans="1:26" ht="20.25" customHeight="1" x14ac:dyDescent="0.8">
      <c r="A897" s="463"/>
      <c r="B897" s="463"/>
      <c r="C897" s="463"/>
      <c r="D897" s="536"/>
      <c r="E897" s="537"/>
      <c r="F897" s="463"/>
      <c r="G897" s="537"/>
      <c r="H897" s="463"/>
      <c r="I897" s="463"/>
      <c r="J897" s="538"/>
      <c r="K897" s="463"/>
      <c r="L897" s="463"/>
      <c r="M897" s="463"/>
      <c r="N897" s="463"/>
      <c r="O897" s="463"/>
      <c r="P897" s="463"/>
      <c r="Q897" s="463"/>
      <c r="R897" s="463"/>
      <c r="S897" s="463"/>
      <c r="T897" s="463"/>
      <c r="U897" s="463"/>
      <c r="V897" s="463"/>
      <c r="W897" s="463"/>
      <c r="X897" s="463"/>
      <c r="Y897" s="463"/>
      <c r="Z897" s="463"/>
    </row>
    <row r="898" spans="1:26" ht="20.25" customHeight="1" x14ac:dyDescent="0.8">
      <c r="A898" s="463"/>
      <c r="B898" s="463"/>
      <c r="C898" s="463"/>
      <c r="D898" s="536"/>
      <c r="E898" s="537"/>
      <c r="F898" s="463"/>
      <c r="G898" s="537"/>
      <c r="H898" s="463"/>
      <c r="I898" s="463"/>
      <c r="J898" s="538"/>
      <c r="K898" s="463"/>
      <c r="L898" s="463"/>
      <c r="M898" s="463"/>
      <c r="N898" s="463"/>
      <c r="O898" s="463"/>
      <c r="P898" s="463"/>
      <c r="Q898" s="463"/>
      <c r="R898" s="463"/>
      <c r="S898" s="463"/>
      <c r="T898" s="463"/>
      <c r="U898" s="463"/>
      <c r="V898" s="463"/>
      <c r="W898" s="463"/>
      <c r="X898" s="463"/>
      <c r="Y898" s="463"/>
      <c r="Z898" s="463"/>
    </row>
    <row r="899" spans="1:26" ht="20.25" customHeight="1" x14ac:dyDescent="0.8">
      <c r="A899" s="463"/>
      <c r="B899" s="463"/>
      <c r="C899" s="463"/>
      <c r="D899" s="536"/>
      <c r="E899" s="537"/>
      <c r="F899" s="463"/>
      <c r="G899" s="537"/>
      <c r="H899" s="463"/>
      <c r="I899" s="463"/>
      <c r="J899" s="538"/>
      <c r="K899" s="463"/>
      <c r="L899" s="463"/>
      <c r="M899" s="463"/>
      <c r="N899" s="463"/>
      <c r="O899" s="463"/>
      <c r="P899" s="463"/>
      <c r="Q899" s="463"/>
      <c r="R899" s="463"/>
      <c r="S899" s="463"/>
      <c r="T899" s="463"/>
      <c r="U899" s="463"/>
      <c r="V899" s="463"/>
      <c r="W899" s="463"/>
      <c r="X899" s="463"/>
      <c r="Y899" s="463"/>
      <c r="Z899" s="463"/>
    </row>
    <row r="900" spans="1:26" ht="20.25" customHeight="1" x14ac:dyDescent="0.8">
      <c r="A900" s="463"/>
      <c r="B900" s="463"/>
      <c r="C900" s="463"/>
      <c r="D900" s="536"/>
      <c r="E900" s="537"/>
      <c r="F900" s="463"/>
      <c r="G900" s="537"/>
      <c r="H900" s="463"/>
      <c r="I900" s="463"/>
      <c r="J900" s="538"/>
      <c r="K900" s="463"/>
      <c r="L900" s="463"/>
      <c r="M900" s="463"/>
      <c r="N900" s="463"/>
      <c r="O900" s="463"/>
      <c r="P900" s="463"/>
      <c r="Q900" s="463"/>
      <c r="R900" s="463"/>
      <c r="S900" s="463"/>
      <c r="T900" s="463"/>
      <c r="U900" s="463"/>
      <c r="V900" s="463"/>
      <c r="W900" s="463"/>
      <c r="X900" s="463"/>
      <c r="Y900" s="463"/>
      <c r="Z900" s="463"/>
    </row>
    <row r="901" spans="1:26" ht="20.25" customHeight="1" x14ac:dyDescent="0.8">
      <c r="A901" s="463"/>
      <c r="B901" s="463"/>
      <c r="C901" s="463"/>
      <c r="D901" s="536"/>
      <c r="E901" s="537"/>
      <c r="F901" s="463"/>
      <c r="G901" s="537"/>
      <c r="H901" s="463"/>
      <c r="I901" s="463"/>
      <c r="J901" s="538"/>
      <c r="K901" s="463"/>
      <c r="L901" s="463"/>
      <c r="M901" s="463"/>
      <c r="N901" s="463"/>
      <c r="O901" s="463"/>
      <c r="P901" s="463"/>
      <c r="Q901" s="463"/>
      <c r="R901" s="463"/>
      <c r="S901" s="463"/>
      <c r="T901" s="463"/>
      <c r="U901" s="463"/>
      <c r="V901" s="463"/>
      <c r="W901" s="463"/>
      <c r="X901" s="463"/>
      <c r="Y901" s="463"/>
      <c r="Z901" s="463"/>
    </row>
    <row r="902" spans="1:26" ht="20.25" customHeight="1" x14ac:dyDescent="0.8">
      <c r="A902" s="463"/>
      <c r="B902" s="463"/>
      <c r="C902" s="463"/>
      <c r="D902" s="536"/>
      <c r="E902" s="537"/>
      <c r="F902" s="463"/>
      <c r="G902" s="537"/>
      <c r="H902" s="463"/>
      <c r="I902" s="463"/>
      <c r="J902" s="538"/>
      <c r="K902" s="463"/>
      <c r="L902" s="463"/>
      <c r="M902" s="463"/>
      <c r="N902" s="463"/>
      <c r="O902" s="463"/>
      <c r="P902" s="463"/>
      <c r="Q902" s="463"/>
      <c r="R902" s="463"/>
      <c r="S902" s="463"/>
      <c r="T902" s="463"/>
      <c r="U902" s="463"/>
      <c r="V902" s="463"/>
      <c r="W902" s="463"/>
      <c r="X902" s="463"/>
      <c r="Y902" s="463"/>
      <c r="Z902" s="463"/>
    </row>
    <row r="903" spans="1:26" ht="20.25" customHeight="1" x14ac:dyDescent="0.8">
      <c r="A903" s="463"/>
      <c r="B903" s="463"/>
      <c r="C903" s="463"/>
      <c r="D903" s="536"/>
      <c r="E903" s="537"/>
      <c r="F903" s="463"/>
      <c r="G903" s="537"/>
      <c r="H903" s="463"/>
      <c r="I903" s="463"/>
      <c r="J903" s="538"/>
      <c r="K903" s="463"/>
      <c r="L903" s="463"/>
      <c r="M903" s="463"/>
      <c r="N903" s="463"/>
      <c r="O903" s="463"/>
      <c r="P903" s="463"/>
      <c r="Q903" s="463"/>
      <c r="R903" s="463"/>
      <c r="S903" s="463"/>
      <c r="T903" s="463"/>
      <c r="U903" s="463"/>
      <c r="V903" s="463"/>
      <c r="W903" s="463"/>
      <c r="X903" s="463"/>
      <c r="Y903" s="463"/>
      <c r="Z903" s="463"/>
    </row>
    <row r="904" spans="1:26" ht="20.25" customHeight="1" x14ac:dyDescent="0.8">
      <c r="A904" s="463"/>
      <c r="B904" s="463"/>
      <c r="C904" s="463"/>
      <c r="D904" s="536"/>
      <c r="E904" s="537"/>
      <c r="F904" s="463"/>
      <c r="G904" s="537"/>
      <c r="H904" s="463"/>
      <c r="I904" s="463"/>
      <c r="J904" s="538"/>
      <c r="K904" s="463"/>
      <c r="L904" s="463"/>
      <c r="M904" s="463"/>
      <c r="N904" s="463"/>
      <c r="O904" s="463"/>
      <c r="P904" s="463"/>
      <c r="Q904" s="463"/>
      <c r="R904" s="463"/>
      <c r="S904" s="463"/>
      <c r="T904" s="463"/>
      <c r="U904" s="463"/>
      <c r="V904" s="463"/>
      <c r="W904" s="463"/>
      <c r="X904" s="463"/>
      <c r="Y904" s="463"/>
      <c r="Z904" s="463"/>
    </row>
    <row r="905" spans="1:26" ht="20.25" customHeight="1" x14ac:dyDescent="0.8">
      <c r="A905" s="463"/>
      <c r="B905" s="463"/>
      <c r="C905" s="463"/>
      <c r="D905" s="536"/>
      <c r="E905" s="537"/>
      <c r="F905" s="463"/>
      <c r="G905" s="537"/>
      <c r="H905" s="463"/>
      <c r="I905" s="463"/>
      <c r="J905" s="538"/>
      <c r="K905" s="463"/>
      <c r="L905" s="463"/>
      <c r="M905" s="463"/>
      <c r="N905" s="463"/>
      <c r="O905" s="463"/>
      <c r="P905" s="463"/>
      <c r="Q905" s="463"/>
      <c r="R905" s="463"/>
      <c r="S905" s="463"/>
      <c r="T905" s="463"/>
      <c r="U905" s="463"/>
      <c r="V905" s="463"/>
      <c r="W905" s="463"/>
      <c r="X905" s="463"/>
      <c r="Y905" s="463"/>
      <c r="Z905" s="463"/>
    </row>
    <row r="906" spans="1:26" ht="20.25" customHeight="1" x14ac:dyDescent="0.8">
      <c r="A906" s="463"/>
      <c r="B906" s="463"/>
      <c r="C906" s="463"/>
      <c r="D906" s="536"/>
      <c r="E906" s="537"/>
      <c r="F906" s="463"/>
      <c r="G906" s="537"/>
      <c r="H906" s="463"/>
      <c r="I906" s="463"/>
      <c r="J906" s="538"/>
      <c r="K906" s="463"/>
      <c r="L906" s="463"/>
      <c r="M906" s="463"/>
      <c r="N906" s="463"/>
      <c r="O906" s="463"/>
      <c r="P906" s="463"/>
      <c r="Q906" s="463"/>
      <c r="R906" s="463"/>
      <c r="S906" s="463"/>
      <c r="T906" s="463"/>
      <c r="U906" s="463"/>
      <c r="V906" s="463"/>
      <c r="W906" s="463"/>
      <c r="X906" s="463"/>
      <c r="Y906" s="463"/>
      <c r="Z906" s="463"/>
    </row>
    <row r="907" spans="1:26" ht="20.25" customHeight="1" x14ac:dyDescent="0.8">
      <c r="A907" s="463"/>
      <c r="B907" s="463"/>
      <c r="C907" s="463"/>
      <c r="D907" s="536"/>
      <c r="E907" s="537"/>
      <c r="F907" s="463"/>
      <c r="G907" s="537"/>
      <c r="H907" s="463"/>
      <c r="I907" s="463"/>
      <c r="J907" s="538"/>
      <c r="K907" s="463"/>
      <c r="L907" s="463"/>
      <c r="M907" s="463"/>
      <c r="N907" s="463"/>
      <c r="O907" s="463"/>
      <c r="P907" s="463"/>
      <c r="Q907" s="463"/>
      <c r="R907" s="463"/>
      <c r="S907" s="463"/>
      <c r="T907" s="463"/>
      <c r="U907" s="463"/>
      <c r="V907" s="463"/>
      <c r="W907" s="463"/>
      <c r="X907" s="463"/>
      <c r="Y907" s="463"/>
      <c r="Z907" s="463"/>
    </row>
    <row r="908" spans="1:26" ht="20.25" customHeight="1" x14ac:dyDescent="0.8">
      <c r="A908" s="463"/>
      <c r="B908" s="463"/>
      <c r="C908" s="463"/>
      <c r="D908" s="536"/>
      <c r="E908" s="537"/>
      <c r="F908" s="463"/>
      <c r="G908" s="537"/>
      <c r="H908" s="463"/>
      <c r="I908" s="463"/>
      <c r="J908" s="538"/>
      <c r="K908" s="463"/>
      <c r="L908" s="463"/>
      <c r="M908" s="463"/>
      <c r="N908" s="463"/>
      <c r="O908" s="463"/>
      <c r="P908" s="463"/>
      <c r="Q908" s="463"/>
      <c r="R908" s="463"/>
      <c r="S908" s="463"/>
      <c r="T908" s="463"/>
      <c r="U908" s="463"/>
      <c r="V908" s="463"/>
      <c r="W908" s="463"/>
      <c r="X908" s="463"/>
      <c r="Y908" s="463"/>
      <c r="Z908" s="463"/>
    </row>
    <row r="909" spans="1:26" ht="20.25" customHeight="1" x14ac:dyDescent="0.8">
      <c r="A909" s="463"/>
      <c r="B909" s="463"/>
      <c r="C909" s="463"/>
      <c r="D909" s="536"/>
      <c r="E909" s="537"/>
      <c r="F909" s="463"/>
      <c r="G909" s="537"/>
      <c r="H909" s="463"/>
      <c r="I909" s="463"/>
      <c r="J909" s="538"/>
      <c r="K909" s="463"/>
      <c r="L909" s="463"/>
      <c r="M909" s="463"/>
      <c r="N909" s="463"/>
      <c r="O909" s="463"/>
      <c r="P909" s="463"/>
      <c r="Q909" s="463"/>
      <c r="R909" s="463"/>
      <c r="S909" s="463"/>
      <c r="T909" s="463"/>
      <c r="U909" s="463"/>
      <c r="V909" s="463"/>
      <c r="W909" s="463"/>
      <c r="X909" s="463"/>
      <c r="Y909" s="463"/>
      <c r="Z909" s="463"/>
    </row>
    <row r="910" spans="1:26" ht="20.25" customHeight="1" x14ac:dyDescent="0.8">
      <c r="A910" s="463"/>
      <c r="B910" s="463"/>
      <c r="C910" s="463"/>
      <c r="D910" s="536"/>
      <c r="E910" s="537"/>
      <c r="F910" s="463"/>
      <c r="G910" s="537"/>
      <c r="H910" s="463"/>
      <c r="I910" s="463"/>
      <c r="J910" s="538"/>
      <c r="K910" s="463"/>
      <c r="L910" s="463"/>
      <c r="M910" s="463"/>
      <c r="N910" s="463"/>
      <c r="O910" s="463"/>
      <c r="P910" s="463"/>
      <c r="Q910" s="463"/>
      <c r="R910" s="463"/>
      <c r="S910" s="463"/>
      <c r="T910" s="463"/>
      <c r="U910" s="463"/>
      <c r="V910" s="463"/>
      <c r="W910" s="463"/>
      <c r="X910" s="463"/>
      <c r="Y910" s="463"/>
      <c r="Z910" s="463"/>
    </row>
    <row r="911" spans="1:26" ht="20.25" customHeight="1" x14ac:dyDescent="0.8">
      <c r="A911" s="463"/>
      <c r="B911" s="463"/>
      <c r="C911" s="463"/>
      <c r="D911" s="536"/>
      <c r="E911" s="537"/>
      <c r="F911" s="463"/>
      <c r="G911" s="537"/>
      <c r="H911" s="463"/>
      <c r="I911" s="463"/>
      <c r="J911" s="538"/>
      <c r="K911" s="463"/>
      <c r="L911" s="463"/>
      <c r="M911" s="463"/>
      <c r="N911" s="463"/>
      <c r="O911" s="463"/>
      <c r="P911" s="463"/>
      <c r="Q911" s="463"/>
      <c r="R911" s="463"/>
      <c r="S911" s="463"/>
      <c r="T911" s="463"/>
      <c r="U911" s="463"/>
      <c r="V911" s="463"/>
      <c r="W911" s="463"/>
      <c r="X911" s="463"/>
      <c r="Y911" s="463"/>
      <c r="Z911" s="463"/>
    </row>
    <row r="912" spans="1:26" ht="20.25" customHeight="1" x14ac:dyDescent="0.8">
      <c r="A912" s="463"/>
      <c r="B912" s="463"/>
      <c r="C912" s="463"/>
      <c r="D912" s="536"/>
      <c r="E912" s="537"/>
      <c r="F912" s="463"/>
      <c r="G912" s="537"/>
      <c r="H912" s="463"/>
      <c r="I912" s="463"/>
      <c r="J912" s="538"/>
      <c r="K912" s="463"/>
      <c r="L912" s="463"/>
      <c r="M912" s="463"/>
      <c r="N912" s="463"/>
      <c r="O912" s="463"/>
      <c r="P912" s="463"/>
      <c r="Q912" s="463"/>
      <c r="R912" s="463"/>
      <c r="S912" s="463"/>
      <c r="T912" s="463"/>
      <c r="U912" s="463"/>
      <c r="V912" s="463"/>
      <c r="W912" s="463"/>
      <c r="X912" s="463"/>
      <c r="Y912" s="463"/>
      <c r="Z912" s="463"/>
    </row>
    <row r="913" spans="1:26" ht="20.25" customHeight="1" x14ac:dyDescent="0.8">
      <c r="A913" s="463"/>
      <c r="B913" s="463"/>
      <c r="C913" s="463"/>
      <c r="D913" s="536"/>
      <c r="E913" s="537"/>
      <c r="F913" s="463"/>
      <c r="G913" s="537"/>
      <c r="H913" s="463"/>
      <c r="I913" s="463"/>
      <c r="J913" s="538"/>
      <c r="K913" s="463"/>
      <c r="L913" s="463"/>
      <c r="M913" s="463"/>
      <c r="N913" s="463"/>
      <c r="O913" s="463"/>
      <c r="P913" s="463"/>
      <c r="Q913" s="463"/>
      <c r="R913" s="463"/>
      <c r="S913" s="463"/>
      <c r="T913" s="463"/>
      <c r="U913" s="463"/>
      <c r="V913" s="463"/>
      <c r="W913" s="463"/>
      <c r="X913" s="463"/>
      <c r="Y913" s="463"/>
      <c r="Z913" s="463"/>
    </row>
    <row r="914" spans="1:26" ht="20.25" customHeight="1" x14ac:dyDescent="0.8">
      <c r="A914" s="463"/>
      <c r="B914" s="463"/>
      <c r="C914" s="463"/>
      <c r="D914" s="536"/>
      <c r="E914" s="537"/>
      <c r="F914" s="463"/>
      <c r="G914" s="537"/>
      <c r="H914" s="463"/>
      <c r="I914" s="463"/>
      <c r="J914" s="538"/>
      <c r="K914" s="463"/>
      <c r="L914" s="463"/>
      <c r="M914" s="463"/>
      <c r="N914" s="463"/>
      <c r="O914" s="463"/>
      <c r="P914" s="463"/>
      <c r="Q914" s="463"/>
      <c r="R914" s="463"/>
      <c r="S914" s="463"/>
      <c r="T914" s="463"/>
      <c r="U914" s="463"/>
      <c r="V914" s="463"/>
      <c r="W914" s="463"/>
      <c r="X914" s="463"/>
      <c r="Y914" s="463"/>
      <c r="Z914" s="463"/>
    </row>
    <row r="915" spans="1:26" ht="20.25" customHeight="1" x14ac:dyDescent="0.8">
      <c r="A915" s="463"/>
      <c r="B915" s="463"/>
      <c r="C915" s="463"/>
      <c r="D915" s="536"/>
      <c r="E915" s="537"/>
      <c r="F915" s="463"/>
      <c r="G915" s="537"/>
      <c r="H915" s="463"/>
      <c r="I915" s="463"/>
      <c r="J915" s="538"/>
      <c r="K915" s="463"/>
      <c r="L915" s="463"/>
      <c r="M915" s="463"/>
      <c r="N915" s="463"/>
      <c r="O915" s="463"/>
      <c r="P915" s="463"/>
      <c r="Q915" s="463"/>
      <c r="R915" s="463"/>
      <c r="S915" s="463"/>
      <c r="T915" s="463"/>
      <c r="U915" s="463"/>
      <c r="V915" s="463"/>
      <c r="W915" s="463"/>
      <c r="X915" s="463"/>
      <c r="Y915" s="463"/>
      <c r="Z915" s="463"/>
    </row>
    <row r="916" spans="1:26" ht="20.25" customHeight="1" x14ac:dyDescent="0.8">
      <c r="A916" s="463"/>
      <c r="B916" s="463"/>
      <c r="C916" s="463"/>
      <c r="D916" s="536"/>
      <c r="E916" s="537"/>
      <c r="F916" s="463"/>
      <c r="G916" s="537"/>
      <c r="H916" s="463"/>
      <c r="I916" s="463"/>
      <c r="J916" s="538"/>
      <c r="K916" s="463"/>
      <c r="L916" s="463"/>
      <c r="M916" s="463"/>
      <c r="N916" s="463"/>
      <c r="O916" s="463"/>
      <c r="P916" s="463"/>
      <c r="Q916" s="463"/>
      <c r="R916" s="463"/>
      <c r="S916" s="463"/>
      <c r="T916" s="463"/>
      <c r="U916" s="463"/>
      <c r="V916" s="463"/>
      <c r="W916" s="463"/>
      <c r="X916" s="463"/>
      <c r="Y916" s="463"/>
      <c r="Z916" s="463"/>
    </row>
    <row r="917" spans="1:26" ht="20.25" customHeight="1" x14ac:dyDescent="0.8">
      <c r="A917" s="463"/>
      <c r="B917" s="463"/>
      <c r="C917" s="463"/>
      <c r="D917" s="536"/>
      <c r="E917" s="537"/>
      <c r="F917" s="463"/>
      <c r="G917" s="537"/>
      <c r="H917" s="463"/>
      <c r="I917" s="463"/>
      <c r="J917" s="538"/>
      <c r="K917" s="463"/>
      <c r="L917" s="463"/>
      <c r="M917" s="463"/>
      <c r="N917" s="463"/>
      <c r="O917" s="463"/>
      <c r="P917" s="463"/>
      <c r="Q917" s="463"/>
      <c r="R917" s="463"/>
      <c r="S917" s="463"/>
      <c r="T917" s="463"/>
      <c r="U917" s="463"/>
      <c r="V917" s="463"/>
      <c r="W917" s="463"/>
      <c r="X917" s="463"/>
      <c r="Y917" s="463"/>
      <c r="Z917" s="463"/>
    </row>
    <row r="918" spans="1:26" ht="20.25" customHeight="1" x14ac:dyDescent="0.8">
      <c r="A918" s="463"/>
      <c r="B918" s="463"/>
      <c r="C918" s="463"/>
      <c r="D918" s="536"/>
      <c r="E918" s="537"/>
      <c r="F918" s="463"/>
      <c r="G918" s="537"/>
      <c r="H918" s="463"/>
      <c r="I918" s="463"/>
      <c r="J918" s="538"/>
      <c r="K918" s="463"/>
      <c r="L918" s="463"/>
      <c r="M918" s="463"/>
      <c r="N918" s="463"/>
      <c r="O918" s="463"/>
      <c r="P918" s="463"/>
      <c r="Q918" s="463"/>
      <c r="R918" s="463"/>
      <c r="S918" s="463"/>
      <c r="T918" s="463"/>
      <c r="U918" s="463"/>
      <c r="V918" s="463"/>
      <c r="W918" s="463"/>
      <c r="X918" s="463"/>
      <c r="Y918" s="463"/>
      <c r="Z918" s="463"/>
    </row>
    <row r="919" spans="1:26" ht="20.25" customHeight="1" x14ac:dyDescent="0.8">
      <c r="A919" s="463"/>
      <c r="B919" s="463"/>
      <c r="C919" s="463"/>
      <c r="D919" s="536"/>
      <c r="E919" s="537"/>
      <c r="F919" s="463"/>
      <c r="G919" s="537"/>
      <c r="H919" s="463"/>
      <c r="I919" s="463"/>
      <c r="J919" s="538"/>
      <c r="K919" s="463"/>
      <c r="L919" s="463"/>
      <c r="M919" s="463"/>
      <c r="N919" s="463"/>
      <c r="O919" s="463"/>
      <c r="P919" s="463"/>
      <c r="Q919" s="463"/>
      <c r="R919" s="463"/>
      <c r="S919" s="463"/>
      <c r="T919" s="463"/>
      <c r="U919" s="463"/>
      <c r="V919" s="463"/>
      <c r="W919" s="463"/>
      <c r="X919" s="463"/>
      <c r="Y919" s="463"/>
      <c r="Z919" s="463"/>
    </row>
    <row r="920" spans="1:26" ht="20.25" customHeight="1" x14ac:dyDescent="0.8">
      <c r="A920" s="463"/>
      <c r="B920" s="463"/>
      <c r="C920" s="463"/>
      <c r="D920" s="536"/>
      <c r="E920" s="537"/>
      <c r="F920" s="463"/>
      <c r="G920" s="537"/>
      <c r="H920" s="463"/>
      <c r="I920" s="463"/>
      <c r="J920" s="538"/>
      <c r="K920" s="463"/>
      <c r="L920" s="463"/>
      <c r="M920" s="463"/>
      <c r="N920" s="463"/>
      <c r="O920" s="463"/>
      <c r="P920" s="463"/>
      <c r="Q920" s="463"/>
      <c r="R920" s="463"/>
      <c r="S920" s="463"/>
      <c r="T920" s="463"/>
      <c r="U920" s="463"/>
      <c r="V920" s="463"/>
      <c r="W920" s="463"/>
      <c r="X920" s="463"/>
      <c r="Y920" s="463"/>
      <c r="Z920" s="463"/>
    </row>
    <row r="921" spans="1:26" ht="20.25" customHeight="1" x14ac:dyDescent="0.8">
      <c r="A921" s="463"/>
      <c r="B921" s="463"/>
      <c r="C921" s="463"/>
      <c r="D921" s="536"/>
      <c r="E921" s="537"/>
      <c r="F921" s="463"/>
      <c r="G921" s="537"/>
      <c r="H921" s="463"/>
      <c r="I921" s="463"/>
      <c r="J921" s="538"/>
      <c r="K921" s="463"/>
      <c r="L921" s="463"/>
      <c r="M921" s="463"/>
      <c r="N921" s="463"/>
      <c r="O921" s="463"/>
      <c r="P921" s="463"/>
      <c r="Q921" s="463"/>
      <c r="R921" s="463"/>
      <c r="S921" s="463"/>
      <c r="T921" s="463"/>
      <c r="U921" s="463"/>
      <c r="V921" s="463"/>
      <c r="W921" s="463"/>
      <c r="X921" s="463"/>
      <c r="Y921" s="463"/>
      <c r="Z921" s="463"/>
    </row>
    <row r="922" spans="1:26" ht="20.25" customHeight="1" x14ac:dyDescent="0.8">
      <c r="A922" s="463"/>
      <c r="B922" s="463"/>
      <c r="C922" s="463"/>
      <c r="D922" s="536"/>
      <c r="E922" s="537"/>
      <c r="F922" s="463"/>
      <c r="G922" s="537"/>
      <c r="H922" s="463"/>
      <c r="I922" s="463"/>
      <c r="J922" s="538"/>
      <c r="K922" s="463"/>
      <c r="L922" s="463"/>
      <c r="M922" s="463"/>
      <c r="N922" s="463"/>
      <c r="O922" s="463"/>
      <c r="P922" s="463"/>
      <c r="Q922" s="463"/>
      <c r="R922" s="463"/>
      <c r="S922" s="463"/>
      <c r="T922" s="463"/>
      <c r="U922" s="463"/>
      <c r="V922" s="463"/>
      <c r="W922" s="463"/>
      <c r="X922" s="463"/>
      <c r="Y922" s="463"/>
      <c r="Z922" s="463"/>
    </row>
    <row r="923" spans="1:26" ht="20.25" customHeight="1" x14ac:dyDescent="0.8">
      <c r="A923" s="463"/>
      <c r="B923" s="463"/>
      <c r="C923" s="463"/>
      <c r="D923" s="536"/>
      <c r="E923" s="537"/>
      <c r="F923" s="463"/>
      <c r="G923" s="537"/>
      <c r="H923" s="463"/>
      <c r="I923" s="463"/>
      <c r="J923" s="538"/>
      <c r="K923" s="463"/>
      <c r="L923" s="463"/>
      <c r="M923" s="463"/>
      <c r="N923" s="463"/>
      <c r="O923" s="463"/>
      <c r="P923" s="463"/>
      <c r="Q923" s="463"/>
      <c r="R923" s="463"/>
      <c r="S923" s="463"/>
      <c r="T923" s="463"/>
      <c r="U923" s="463"/>
      <c r="V923" s="463"/>
      <c r="W923" s="463"/>
      <c r="X923" s="463"/>
      <c r="Y923" s="463"/>
      <c r="Z923" s="463"/>
    </row>
    <row r="924" spans="1:26" ht="20.25" customHeight="1" x14ac:dyDescent="0.8">
      <c r="A924" s="463"/>
      <c r="B924" s="463"/>
      <c r="C924" s="463"/>
      <c r="D924" s="536"/>
      <c r="E924" s="537"/>
      <c r="F924" s="463"/>
      <c r="G924" s="537"/>
      <c r="H924" s="463"/>
      <c r="I924" s="463"/>
      <c r="J924" s="538"/>
      <c r="K924" s="463"/>
      <c r="L924" s="463"/>
      <c r="M924" s="463"/>
      <c r="N924" s="463"/>
      <c r="O924" s="463"/>
      <c r="P924" s="463"/>
      <c r="Q924" s="463"/>
      <c r="R924" s="463"/>
      <c r="S924" s="463"/>
      <c r="T924" s="463"/>
      <c r="U924" s="463"/>
      <c r="V924" s="463"/>
      <c r="W924" s="463"/>
      <c r="X924" s="463"/>
      <c r="Y924" s="463"/>
      <c r="Z924" s="463"/>
    </row>
    <row r="925" spans="1:26" ht="20.25" customHeight="1" x14ac:dyDescent="0.8">
      <c r="A925" s="463"/>
      <c r="B925" s="463"/>
      <c r="C925" s="463"/>
      <c r="D925" s="536"/>
      <c r="E925" s="537"/>
      <c r="F925" s="463"/>
      <c r="G925" s="537"/>
      <c r="H925" s="463"/>
      <c r="I925" s="463"/>
      <c r="J925" s="538"/>
      <c r="K925" s="463"/>
      <c r="L925" s="463"/>
      <c r="M925" s="463"/>
      <c r="N925" s="463"/>
      <c r="O925" s="463"/>
      <c r="P925" s="463"/>
      <c r="Q925" s="463"/>
      <c r="R925" s="463"/>
      <c r="S925" s="463"/>
      <c r="T925" s="463"/>
      <c r="U925" s="463"/>
      <c r="V925" s="463"/>
      <c r="W925" s="463"/>
      <c r="X925" s="463"/>
      <c r="Y925" s="463"/>
      <c r="Z925" s="463"/>
    </row>
    <row r="926" spans="1:26" ht="20.25" customHeight="1" x14ac:dyDescent="0.8">
      <c r="A926" s="463"/>
      <c r="B926" s="463"/>
      <c r="C926" s="463"/>
      <c r="D926" s="536"/>
      <c r="E926" s="537"/>
      <c r="F926" s="463"/>
      <c r="G926" s="537"/>
      <c r="H926" s="463"/>
      <c r="I926" s="463"/>
      <c r="J926" s="538"/>
      <c r="K926" s="463"/>
      <c r="L926" s="463"/>
      <c r="M926" s="463"/>
      <c r="N926" s="463"/>
      <c r="O926" s="463"/>
      <c r="P926" s="463"/>
      <c r="Q926" s="463"/>
      <c r="R926" s="463"/>
      <c r="S926" s="463"/>
      <c r="T926" s="463"/>
      <c r="U926" s="463"/>
      <c r="V926" s="463"/>
      <c r="W926" s="463"/>
      <c r="X926" s="463"/>
      <c r="Y926" s="463"/>
      <c r="Z926" s="463"/>
    </row>
    <row r="927" spans="1:26" ht="20.25" customHeight="1" x14ac:dyDescent="0.8">
      <c r="A927" s="463"/>
      <c r="B927" s="463"/>
      <c r="C927" s="463"/>
      <c r="D927" s="536"/>
      <c r="E927" s="537"/>
      <c r="F927" s="463"/>
      <c r="G927" s="537"/>
      <c r="H927" s="463"/>
      <c r="I927" s="463"/>
      <c r="J927" s="538"/>
      <c r="K927" s="463"/>
      <c r="L927" s="463"/>
      <c r="M927" s="463"/>
      <c r="N927" s="463"/>
      <c r="O927" s="463"/>
      <c r="P927" s="463"/>
      <c r="Q927" s="463"/>
      <c r="R927" s="463"/>
      <c r="S927" s="463"/>
      <c r="T927" s="463"/>
      <c r="U927" s="463"/>
      <c r="V927" s="463"/>
      <c r="W927" s="463"/>
      <c r="X927" s="463"/>
      <c r="Y927" s="463"/>
      <c r="Z927" s="463"/>
    </row>
    <row r="928" spans="1:26" ht="20.25" customHeight="1" x14ac:dyDescent="0.8">
      <c r="A928" s="463"/>
      <c r="B928" s="463"/>
      <c r="C928" s="463"/>
      <c r="D928" s="536"/>
      <c r="E928" s="537"/>
      <c r="F928" s="463"/>
      <c r="G928" s="537"/>
      <c r="H928" s="463"/>
      <c r="I928" s="463"/>
      <c r="J928" s="538"/>
      <c r="K928" s="463"/>
      <c r="L928" s="463"/>
      <c r="M928" s="463"/>
      <c r="N928" s="463"/>
      <c r="O928" s="463"/>
      <c r="P928" s="463"/>
      <c r="Q928" s="463"/>
      <c r="R928" s="463"/>
      <c r="S928" s="463"/>
      <c r="T928" s="463"/>
      <c r="U928" s="463"/>
      <c r="V928" s="463"/>
      <c r="W928" s="463"/>
      <c r="X928" s="463"/>
      <c r="Y928" s="463"/>
      <c r="Z928" s="463"/>
    </row>
    <row r="929" spans="1:26" ht="20.25" customHeight="1" x14ac:dyDescent="0.8">
      <c r="A929" s="463"/>
      <c r="B929" s="463"/>
      <c r="C929" s="463"/>
      <c r="D929" s="536"/>
      <c r="E929" s="537"/>
      <c r="F929" s="463"/>
      <c r="G929" s="537"/>
      <c r="H929" s="463"/>
      <c r="I929" s="463"/>
      <c r="J929" s="538"/>
      <c r="K929" s="463"/>
      <c r="L929" s="463"/>
      <c r="M929" s="463"/>
      <c r="N929" s="463"/>
      <c r="O929" s="463"/>
      <c r="P929" s="463"/>
      <c r="Q929" s="463"/>
      <c r="R929" s="463"/>
      <c r="S929" s="463"/>
      <c r="T929" s="463"/>
      <c r="U929" s="463"/>
      <c r="V929" s="463"/>
      <c r="W929" s="463"/>
      <c r="X929" s="463"/>
      <c r="Y929" s="463"/>
      <c r="Z929" s="463"/>
    </row>
    <row r="930" spans="1:26" ht="20.25" customHeight="1" x14ac:dyDescent="0.8">
      <c r="A930" s="463"/>
      <c r="B930" s="463"/>
      <c r="C930" s="463"/>
      <c r="D930" s="536"/>
      <c r="E930" s="537"/>
      <c r="F930" s="463"/>
      <c r="G930" s="537"/>
      <c r="H930" s="463"/>
      <c r="I930" s="463"/>
      <c r="J930" s="538"/>
      <c r="K930" s="463"/>
      <c r="L930" s="463"/>
      <c r="M930" s="463"/>
      <c r="N930" s="463"/>
      <c r="O930" s="463"/>
      <c r="P930" s="463"/>
      <c r="Q930" s="463"/>
      <c r="R930" s="463"/>
      <c r="S930" s="463"/>
      <c r="T930" s="463"/>
      <c r="U930" s="463"/>
      <c r="V930" s="463"/>
      <c r="W930" s="463"/>
      <c r="X930" s="463"/>
      <c r="Y930" s="463"/>
      <c r="Z930" s="463"/>
    </row>
    <row r="931" spans="1:26" ht="20.25" customHeight="1" x14ac:dyDescent="0.8">
      <c r="A931" s="463"/>
      <c r="B931" s="463"/>
      <c r="C931" s="463"/>
      <c r="D931" s="536"/>
      <c r="E931" s="537"/>
      <c r="F931" s="463"/>
      <c r="G931" s="537"/>
      <c r="H931" s="463"/>
      <c r="I931" s="463"/>
      <c r="J931" s="538"/>
      <c r="K931" s="463"/>
      <c r="L931" s="463"/>
      <c r="M931" s="463"/>
      <c r="N931" s="463"/>
      <c r="O931" s="463"/>
      <c r="P931" s="463"/>
      <c r="Q931" s="463"/>
      <c r="R931" s="463"/>
      <c r="S931" s="463"/>
      <c r="T931" s="463"/>
      <c r="U931" s="463"/>
      <c r="V931" s="463"/>
      <c r="W931" s="463"/>
      <c r="X931" s="463"/>
      <c r="Y931" s="463"/>
      <c r="Z931" s="463"/>
    </row>
    <row r="932" spans="1:26" ht="20.25" customHeight="1" x14ac:dyDescent="0.8">
      <c r="A932" s="463"/>
      <c r="B932" s="463"/>
      <c r="C932" s="463"/>
      <c r="D932" s="536"/>
      <c r="E932" s="537"/>
      <c r="F932" s="463"/>
      <c r="G932" s="537"/>
      <c r="H932" s="463"/>
      <c r="I932" s="463"/>
      <c r="J932" s="538"/>
      <c r="K932" s="463"/>
      <c r="L932" s="463"/>
      <c r="M932" s="463"/>
      <c r="N932" s="463"/>
      <c r="O932" s="463"/>
      <c r="P932" s="463"/>
      <c r="Q932" s="463"/>
      <c r="R932" s="463"/>
      <c r="S932" s="463"/>
      <c r="T932" s="463"/>
      <c r="U932" s="463"/>
      <c r="V932" s="463"/>
      <c r="W932" s="463"/>
      <c r="X932" s="463"/>
      <c r="Y932" s="463"/>
      <c r="Z932" s="463"/>
    </row>
    <row r="933" spans="1:26" ht="20.25" customHeight="1" x14ac:dyDescent="0.8">
      <c r="A933" s="463"/>
      <c r="B933" s="463"/>
      <c r="C933" s="463"/>
      <c r="D933" s="536"/>
      <c r="E933" s="537"/>
      <c r="F933" s="463"/>
      <c r="G933" s="537"/>
      <c r="H933" s="463"/>
      <c r="I933" s="463"/>
      <c r="J933" s="538"/>
      <c r="K933" s="463"/>
      <c r="L933" s="463"/>
      <c r="M933" s="463"/>
      <c r="N933" s="463"/>
      <c r="O933" s="463"/>
      <c r="P933" s="463"/>
      <c r="Q933" s="463"/>
      <c r="R933" s="463"/>
      <c r="S933" s="463"/>
      <c r="T933" s="463"/>
      <c r="U933" s="463"/>
      <c r="V933" s="463"/>
      <c r="W933" s="463"/>
      <c r="X933" s="463"/>
      <c r="Y933" s="463"/>
      <c r="Z933" s="463"/>
    </row>
    <row r="934" spans="1:26" ht="20.25" customHeight="1" x14ac:dyDescent="0.8">
      <c r="A934" s="463"/>
      <c r="B934" s="463"/>
      <c r="C934" s="463"/>
      <c r="D934" s="536"/>
      <c r="E934" s="537"/>
      <c r="F934" s="463"/>
      <c r="G934" s="537"/>
      <c r="H934" s="463"/>
      <c r="I934" s="463"/>
      <c r="J934" s="538"/>
      <c r="K934" s="463"/>
      <c r="L934" s="463"/>
      <c r="M934" s="463"/>
      <c r="N934" s="463"/>
      <c r="O934" s="463"/>
      <c r="P934" s="463"/>
      <c r="Q934" s="463"/>
      <c r="R934" s="463"/>
      <c r="S934" s="463"/>
      <c r="T934" s="463"/>
      <c r="U934" s="463"/>
      <c r="V934" s="463"/>
      <c r="W934" s="463"/>
      <c r="X934" s="463"/>
      <c r="Y934" s="463"/>
      <c r="Z934" s="463"/>
    </row>
    <row r="935" spans="1:26" ht="20.25" customHeight="1" x14ac:dyDescent="0.8">
      <c r="A935" s="463"/>
      <c r="B935" s="463"/>
      <c r="C935" s="463"/>
      <c r="D935" s="536"/>
      <c r="E935" s="537"/>
      <c r="F935" s="463"/>
      <c r="G935" s="537"/>
      <c r="H935" s="463"/>
      <c r="I935" s="463"/>
      <c r="J935" s="538"/>
      <c r="K935" s="463"/>
      <c r="L935" s="463"/>
      <c r="M935" s="463"/>
      <c r="N935" s="463"/>
      <c r="O935" s="463"/>
      <c r="P935" s="463"/>
      <c r="Q935" s="463"/>
      <c r="R935" s="463"/>
      <c r="S935" s="463"/>
      <c r="T935" s="463"/>
      <c r="U935" s="463"/>
      <c r="V935" s="463"/>
      <c r="W935" s="463"/>
      <c r="X935" s="463"/>
      <c r="Y935" s="463"/>
      <c r="Z935" s="463"/>
    </row>
    <row r="936" spans="1:26" ht="20.25" customHeight="1" x14ac:dyDescent="0.8">
      <c r="A936" s="463"/>
      <c r="B936" s="463"/>
      <c r="C936" s="463"/>
      <c r="D936" s="536"/>
      <c r="E936" s="537"/>
      <c r="F936" s="463"/>
      <c r="G936" s="537"/>
      <c r="H936" s="463"/>
      <c r="I936" s="463"/>
      <c r="J936" s="538"/>
      <c r="K936" s="463"/>
      <c r="L936" s="463"/>
      <c r="M936" s="463"/>
      <c r="N936" s="463"/>
      <c r="O936" s="463"/>
      <c r="P936" s="463"/>
      <c r="Q936" s="463"/>
      <c r="R936" s="463"/>
      <c r="S936" s="463"/>
      <c r="T936" s="463"/>
      <c r="U936" s="463"/>
      <c r="V936" s="463"/>
      <c r="W936" s="463"/>
      <c r="X936" s="463"/>
      <c r="Y936" s="463"/>
      <c r="Z936" s="463"/>
    </row>
    <row r="937" spans="1:26" ht="20.25" customHeight="1" x14ac:dyDescent="0.8">
      <c r="A937" s="463"/>
      <c r="B937" s="463"/>
      <c r="C937" s="463"/>
      <c r="D937" s="536"/>
      <c r="E937" s="537"/>
      <c r="F937" s="463"/>
      <c r="G937" s="537"/>
      <c r="H937" s="463"/>
      <c r="I937" s="463"/>
      <c r="J937" s="538"/>
      <c r="K937" s="463"/>
      <c r="L937" s="463"/>
      <c r="M937" s="463"/>
      <c r="N937" s="463"/>
      <c r="O937" s="463"/>
      <c r="P937" s="463"/>
      <c r="Q937" s="463"/>
      <c r="R937" s="463"/>
      <c r="S937" s="463"/>
      <c r="T937" s="463"/>
      <c r="U937" s="463"/>
      <c r="V937" s="463"/>
      <c r="W937" s="463"/>
      <c r="X937" s="463"/>
      <c r="Y937" s="463"/>
      <c r="Z937" s="463"/>
    </row>
    <row r="938" spans="1:26" ht="20.25" customHeight="1" x14ac:dyDescent="0.8">
      <c r="A938" s="463"/>
      <c r="B938" s="463"/>
      <c r="C938" s="463"/>
      <c r="D938" s="536"/>
      <c r="E938" s="537"/>
      <c r="F938" s="463"/>
      <c r="G938" s="537"/>
      <c r="H938" s="463"/>
      <c r="I938" s="463"/>
      <c r="J938" s="538"/>
      <c r="K938" s="463"/>
      <c r="L938" s="463"/>
      <c r="M938" s="463"/>
      <c r="N938" s="463"/>
      <c r="O938" s="463"/>
      <c r="P938" s="463"/>
      <c r="Q938" s="463"/>
      <c r="R938" s="463"/>
      <c r="S938" s="463"/>
      <c r="T938" s="463"/>
      <c r="U938" s="463"/>
      <c r="V938" s="463"/>
      <c r="W938" s="463"/>
      <c r="X938" s="463"/>
      <c r="Y938" s="463"/>
      <c r="Z938" s="463"/>
    </row>
    <row r="939" spans="1:26" ht="20.25" customHeight="1" x14ac:dyDescent="0.8">
      <c r="A939" s="463"/>
      <c r="B939" s="463"/>
      <c r="C939" s="463"/>
      <c r="D939" s="536"/>
      <c r="E939" s="537"/>
      <c r="F939" s="463"/>
      <c r="G939" s="537"/>
      <c r="H939" s="463"/>
      <c r="I939" s="463"/>
      <c r="J939" s="538"/>
      <c r="K939" s="463"/>
      <c r="L939" s="463"/>
      <c r="M939" s="463"/>
      <c r="N939" s="463"/>
      <c r="O939" s="463"/>
      <c r="P939" s="463"/>
      <c r="Q939" s="463"/>
      <c r="R939" s="463"/>
      <c r="S939" s="463"/>
      <c r="T939" s="463"/>
      <c r="U939" s="463"/>
      <c r="V939" s="463"/>
      <c r="W939" s="463"/>
      <c r="X939" s="463"/>
      <c r="Y939" s="463"/>
      <c r="Z939" s="463"/>
    </row>
    <row r="940" spans="1:26" ht="20.25" customHeight="1" x14ac:dyDescent="0.8">
      <c r="A940" s="463"/>
      <c r="B940" s="463"/>
      <c r="C940" s="463"/>
      <c r="D940" s="536"/>
      <c r="E940" s="537"/>
      <c r="F940" s="463"/>
      <c r="G940" s="537"/>
      <c r="H940" s="463"/>
      <c r="I940" s="463"/>
      <c r="J940" s="538"/>
      <c r="K940" s="463"/>
      <c r="L940" s="463"/>
      <c r="M940" s="463"/>
      <c r="N940" s="463"/>
      <c r="O940" s="463"/>
      <c r="P940" s="463"/>
      <c r="Q940" s="463"/>
      <c r="R940" s="463"/>
      <c r="S940" s="463"/>
      <c r="T940" s="463"/>
      <c r="U940" s="463"/>
      <c r="V940" s="463"/>
      <c r="W940" s="463"/>
      <c r="X940" s="463"/>
      <c r="Y940" s="463"/>
      <c r="Z940" s="463"/>
    </row>
    <row r="941" spans="1:26" ht="20.25" customHeight="1" x14ac:dyDescent="0.8">
      <c r="A941" s="463"/>
      <c r="B941" s="463"/>
      <c r="C941" s="463"/>
      <c r="D941" s="536"/>
      <c r="E941" s="537"/>
      <c r="F941" s="463"/>
      <c r="G941" s="537"/>
      <c r="H941" s="463"/>
      <c r="I941" s="463"/>
      <c r="J941" s="538"/>
      <c r="K941" s="463"/>
      <c r="L941" s="463"/>
      <c r="M941" s="463"/>
      <c r="N941" s="463"/>
      <c r="O941" s="463"/>
      <c r="P941" s="463"/>
      <c r="Q941" s="463"/>
      <c r="R941" s="463"/>
      <c r="S941" s="463"/>
      <c r="T941" s="463"/>
      <c r="U941" s="463"/>
      <c r="V941" s="463"/>
      <c r="W941" s="463"/>
      <c r="X941" s="463"/>
      <c r="Y941" s="463"/>
      <c r="Z941" s="463"/>
    </row>
    <row r="942" spans="1:26" ht="20.25" customHeight="1" x14ac:dyDescent="0.8">
      <c r="A942" s="463"/>
      <c r="B942" s="463"/>
      <c r="C942" s="463"/>
      <c r="D942" s="536"/>
      <c r="E942" s="537"/>
      <c r="F942" s="463"/>
      <c r="G942" s="537"/>
      <c r="H942" s="463"/>
      <c r="I942" s="463"/>
      <c r="J942" s="538"/>
      <c r="K942" s="463"/>
      <c r="L942" s="463"/>
      <c r="M942" s="463"/>
      <c r="N942" s="463"/>
      <c r="O942" s="463"/>
      <c r="P942" s="463"/>
      <c r="Q942" s="463"/>
      <c r="R942" s="463"/>
      <c r="S942" s="463"/>
      <c r="T942" s="463"/>
      <c r="U942" s="463"/>
      <c r="V942" s="463"/>
      <c r="W942" s="463"/>
      <c r="X942" s="463"/>
      <c r="Y942" s="463"/>
      <c r="Z942" s="463"/>
    </row>
    <row r="943" spans="1:26" ht="20.25" customHeight="1" x14ac:dyDescent="0.8">
      <c r="A943" s="463"/>
      <c r="B943" s="463"/>
      <c r="C943" s="463"/>
      <c r="D943" s="536"/>
      <c r="E943" s="537"/>
      <c r="F943" s="463"/>
      <c r="G943" s="537"/>
      <c r="H943" s="463"/>
      <c r="I943" s="463"/>
      <c r="J943" s="538"/>
      <c r="K943" s="463"/>
      <c r="L943" s="463"/>
      <c r="M943" s="463"/>
      <c r="N943" s="463"/>
      <c r="O943" s="463"/>
      <c r="P943" s="463"/>
      <c r="Q943" s="463"/>
      <c r="R943" s="463"/>
      <c r="S943" s="463"/>
      <c r="T943" s="463"/>
      <c r="U943" s="463"/>
      <c r="V943" s="463"/>
      <c r="W943" s="463"/>
      <c r="X943" s="463"/>
      <c r="Y943" s="463"/>
      <c r="Z943" s="463"/>
    </row>
    <row r="944" spans="1:26" ht="20.25" customHeight="1" x14ac:dyDescent="0.8">
      <c r="A944" s="463"/>
      <c r="B944" s="463"/>
      <c r="C944" s="463"/>
      <c r="D944" s="536"/>
      <c r="E944" s="537"/>
      <c r="F944" s="463"/>
      <c r="G944" s="537"/>
      <c r="H944" s="463"/>
      <c r="I944" s="463"/>
      <c r="J944" s="538"/>
      <c r="K944" s="463"/>
      <c r="L944" s="463"/>
      <c r="M944" s="463"/>
      <c r="N944" s="463"/>
      <c r="O944" s="463"/>
      <c r="P944" s="463"/>
      <c r="Q944" s="463"/>
      <c r="R944" s="463"/>
      <c r="S944" s="463"/>
      <c r="T944" s="463"/>
      <c r="U944" s="463"/>
      <c r="V944" s="463"/>
      <c r="W944" s="463"/>
      <c r="X944" s="463"/>
      <c r="Y944" s="463"/>
      <c r="Z944" s="463"/>
    </row>
    <row r="945" spans="1:26" ht="20.25" customHeight="1" x14ac:dyDescent="0.8">
      <c r="A945" s="463"/>
      <c r="B945" s="463"/>
      <c r="C945" s="463"/>
      <c r="D945" s="536"/>
      <c r="E945" s="537"/>
      <c r="F945" s="463"/>
      <c r="G945" s="537"/>
      <c r="H945" s="463"/>
      <c r="I945" s="463"/>
      <c r="J945" s="538"/>
      <c r="K945" s="463"/>
      <c r="L945" s="463"/>
      <c r="M945" s="463"/>
      <c r="N945" s="463"/>
      <c r="O945" s="463"/>
      <c r="P945" s="463"/>
      <c r="Q945" s="463"/>
      <c r="R945" s="463"/>
      <c r="S945" s="463"/>
      <c r="T945" s="463"/>
      <c r="U945" s="463"/>
      <c r="V945" s="463"/>
      <c r="W945" s="463"/>
      <c r="X945" s="463"/>
      <c r="Y945" s="463"/>
      <c r="Z945" s="463"/>
    </row>
    <row r="946" spans="1:26" ht="20.25" customHeight="1" x14ac:dyDescent="0.8">
      <c r="A946" s="463"/>
      <c r="B946" s="463"/>
      <c r="C946" s="463"/>
      <c r="D946" s="536"/>
      <c r="E946" s="537"/>
      <c r="F946" s="463"/>
      <c r="G946" s="537"/>
      <c r="H946" s="463"/>
      <c r="I946" s="463"/>
      <c r="J946" s="538"/>
      <c r="K946" s="463"/>
      <c r="L946" s="463"/>
      <c r="M946" s="463"/>
      <c r="N946" s="463"/>
      <c r="O946" s="463"/>
      <c r="P946" s="463"/>
      <c r="Q946" s="463"/>
      <c r="R946" s="463"/>
      <c r="S946" s="463"/>
      <c r="T946" s="463"/>
      <c r="U946" s="463"/>
      <c r="V946" s="463"/>
      <c r="W946" s="463"/>
      <c r="X946" s="463"/>
      <c r="Y946" s="463"/>
      <c r="Z946" s="463"/>
    </row>
    <row r="947" spans="1:26" ht="20.25" customHeight="1" x14ac:dyDescent="0.8">
      <c r="A947" s="463"/>
      <c r="B947" s="463"/>
      <c r="C947" s="463"/>
      <c r="D947" s="536"/>
      <c r="E947" s="537"/>
      <c r="F947" s="463"/>
      <c r="G947" s="537"/>
      <c r="H947" s="463"/>
      <c r="I947" s="463"/>
      <c r="J947" s="538"/>
      <c r="K947" s="463"/>
      <c r="L947" s="463"/>
      <c r="M947" s="463"/>
      <c r="N947" s="463"/>
      <c r="O947" s="463"/>
      <c r="P947" s="463"/>
      <c r="Q947" s="463"/>
      <c r="R947" s="463"/>
      <c r="S947" s="463"/>
      <c r="T947" s="463"/>
      <c r="U947" s="463"/>
      <c r="V947" s="463"/>
      <c r="W947" s="463"/>
      <c r="X947" s="463"/>
      <c r="Y947" s="463"/>
      <c r="Z947" s="463"/>
    </row>
    <row r="948" spans="1:26" ht="20.25" customHeight="1" x14ac:dyDescent="0.8">
      <c r="A948" s="463"/>
      <c r="B948" s="463"/>
      <c r="C948" s="463"/>
      <c r="D948" s="536"/>
      <c r="E948" s="537"/>
      <c r="F948" s="463"/>
      <c r="G948" s="537"/>
      <c r="H948" s="463"/>
      <c r="I948" s="463"/>
      <c r="J948" s="538"/>
      <c r="K948" s="463"/>
      <c r="L948" s="463"/>
      <c r="M948" s="463"/>
      <c r="N948" s="463"/>
      <c r="O948" s="463"/>
      <c r="P948" s="463"/>
      <c r="Q948" s="463"/>
      <c r="R948" s="463"/>
      <c r="S948" s="463"/>
      <c r="T948" s="463"/>
      <c r="U948" s="463"/>
      <c r="V948" s="463"/>
      <c r="W948" s="463"/>
      <c r="X948" s="463"/>
      <c r="Y948" s="463"/>
      <c r="Z948" s="463"/>
    </row>
    <row r="949" spans="1:26" ht="20.25" customHeight="1" x14ac:dyDescent="0.8">
      <c r="A949" s="463"/>
      <c r="B949" s="463"/>
      <c r="C949" s="463"/>
      <c r="D949" s="536"/>
      <c r="E949" s="537"/>
      <c r="F949" s="463"/>
      <c r="G949" s="537"/>
      <c r="H949" s="463"/>
      <c r="I949" s="463"/>
      <c r="J949" s="538"/>
      <c r="K949" s="463"/>
      <c r="L949" s="463"/>
      <c r="M949" s="463"/>
      <c r="N949" s="463"/>
      <c r="O949" s="463"/>
      <c r="P949" s="463"/>
      <c r="Q949" s="463"/>
      <c r="R949" s="463"/>
      <c r="S949" s="463"/>
      <c r="T949" s="463"/>
      <c r="U949" s="463"/>
      <c r="V949" s="463"/>
      <c r="W949" s="463"/>
      <c r="X949" s="463"/>
      <c r="Y949" s="463"/>
      <c r="Z949" s="463"/>
    </row>
    <row r="950" spans="1:26" ht="20.25" customHeight="1" x14ac:dyDescent="0.8">
      <c r="A950" s="463"/>
      <c r="B950" s="463"/>
      <c r="C950" s="463"/>
      <c r="D950" s="536"/>
      <c r="E950" s="537"/>
      <c r="F950" s="463"/>
      <c r="G950" s="537"/>
      <c r="H950" s="463"/>
      <c r="I950" s="463"/>
      <c r="J950" s="538"/>
      <c r="K950" s="463"/>
      <c r="L950" s="463"/>
      <c r="M950" s="463"/>
      <c r="N950" s="463"/>
      <c r="O950" s="463"/>
      <c r="P950" s="463"/>
      <c r="Q950" s="463"/>
      <c r="R950" s="463"/>
      <c r="S950" s="463"/>
      <c r="T950" s="463"/>
      <c r="U950" s="463"/>
      <c r="V950" s="463"/>
      <c r="W950" s="463"/>
      <c r="X950" s="463"/>
      <c r="Y950" s="463"/>
      <c r="Z950" s="463"/>
    </row>
    <row r="951" spans="1:26" ht="20.25" customHeight="1" x14ac:dyDescent="0.8">
      <c r="A951" s="463"/>
      <c r="B951" s="463"/>
      <c r="C951" s="463"/>
      <c r="D951" s="536"/>
      <c r="E951" s="537"/>
      <c r="F951" s="463"/>
      <c r="G951" s="537"/>
      <c r="H951" s="463"/>
      <c r="I951" s="463"/>
      <c r="J951" s="538"/>
      <c r="K951" s="463"/>
      <c r="L951" s="463"/>
      <c r="M951" s="463"/>
      <c r="N951" s="463"/>
      <c r="O951" s="463"/>
      <c r="P951" s="463"/>
      <c r="Q951" s="463"/>
      <c r="R951" s="463"/>
      <c r="S951" s="463"/>
      <c r="T951" s="463"/>
      <c r="U951" s="463"/>
      <c r="V951" s="463"/>
      <c r="W951" s="463"/>
      <c r="X951" s="463"/>
      <c r="Y951" s="463"/>
      <c r="Z951" s="463"/>
    </row>
    <row r="952" spans="1:26" ht="20.25" customHeight="1" x14ac:dyDescent="0.8">
      <c r="A952" s="463"/>
      <c r="B952" s="463"/>
      <c r="C952" s="463"/>
      <c r="D952" s="536"/>
      <c r="E952" s="537"/>
      <c r="F952" s="463"/>
      <c r="G952" s="537"/>
      <c r="H952" s="463"/>
      <c r="I952" s="463"/>
      <c r="J952" s="538"/>
      <c r="K952" s="463"/>
      <c r="L952" s="463"/>
      <c r="M952" s="463"/>
      <c r="N952" s="463"/>
      <c r="O952" s="463"/>
      <c r="P952" s="463"/>
      <c r="Q952" s="463"/>
      <c r="R952" s="463"/>
      <c r="S952" s="463"/>
      <c r="T952" s="463"/>
      <c r="U952" s="463"/>
      <c r="V952" s="463"/>
      <c r="W952" s="463"/>
      <c r="X952" s="463"/>
      <c r="Y952" s="463"/>
      <c r="Z952" s="463"/>
    </row>
    <row r="953" spans="1:26" ht="20.25" customHeight="1" x14ac:dyDescent="0.8">
      <c r="A953" s="463"/>
      <c r="B953" s="463"/>
      <c r="C953" s="463"/>
      <c r="D953" s="536"/>
      <c r="E953" s="537"/>
      <c r="F953" s="463"/>
      <c r="G953" s="537"/>
      <c r="H953" s="463"/>
      <c r="I953" s="463"/>
      <c r="J953" s="538"/>
      <c r="K953" s="463"/>
      <c r="L953" s="463"/>
      <c r="M953" s="463"/>
      <c r="N953" s="463"/>
      <c r="O953" s="463"/>
      <c r="P953" s="463"/>
      <c r="Q953" s="463"/>
      <c r="R953" s="463"/>
      <c r="S953" s="463"/>
      <c r="T953" s="463"/>
      <c r="U953" s="463"/>
      <c r="V953" s="463"/>
      <c r="W953" s="463"/>
      <c r="X953" s="463"/>
      <c r="Y953" s="463"/>
      <c r="Z953" s="463"/>
    </row>
    <row r="954" spans="1:26" ht="20.25" customHeight="1" x14ac:dyDescent="0.8">
      <c r="A954" s="463"/>
      <c r="B954" s="463"/>
      <c r="C954" s="463"/>
      <c r="D954" s="536"/>
      <c r="E954" s="537"/>
      <c r="F954" s="463"/>
      <c r="G954" s="537"/>
      <c r="H954" s="463"/>
      <c r="I954" s="463"/>
      <c r="J954" s="538"/>
      <c r="K954" s="463"/>
      <c r="L954" s="463"/>
      <c r="M954" s="463"/>
      <c r="N954" s="463"/>
      <c r="O954" s="463"/>
      <c r="P954" s="463"/>
      <c r="Q954" s="463"/>
      <c r="R954" s="463"/>
      <c r="S954" s="463"/>
      <c r="T954" s="463"/>
      <c r="U954" s="463"/>
      <c r="V954" s="463"/>
      <c r="W954" s="463"/>
      <c r="X954" s="463"/>
      <c r="Y954" s="463"/>
      <c r="Z954" s="463"/>
    </row>
    <row r="955" spans="1:26" ht="20.25" customHeight="1" x14ac:dyDescent="0.8">
      <c r="A955" s="463"/>
      <c r="B955" s="463"/>
      <c r="C955" s="463"/>
      <c r="D955" s="536"/>
      <c r="E955" s="537"/>
      <c r="F955" s="463"/>
      <c r="G955" s="537"/>
      <c r="H955" s="463"/>
      <c r="I955" s="463"/>
      <c r="J955" s="538"/>
      <c r="K955" s="463"/>
      <c r="L955" s="463"/>
      <c r="M955" s="463"/>
      <c r="N955" s="463"/>
      <c r="O955" s="463"/>
      <c r="P955" s="463"/>
      <c r="Q955" s="463"/>
      <c r="R955" s="463"/>
      <c r="S955" s="463"/>
      <c r="T955" s="463"/>
      <c r="U955" s="463"/>
      <c r="V955" s="463"/>
      <c r="W955" s="463"/>
      <c r="X955" s="463"/>
      <c r="Y955" s="463"/>
      <c r="Z955" s="463"/>
    </row>
    <row r="956" spans="1:26" ht="20.25" customHeight="1" x14ac:dyDescent="0.8">
      <c r="A956" s="463"/>
      <c r="B956" s="463"/>
      <c r="C956" s="463"/>
      <c r="D956" s="536"/>
      <c r="E956" s="537"/>
      <c r="F956" s="463"/>
      <c r="G956" s="537"/>
      <c r="H956" s="463"/>
      <c r="I956" s="463"/>
      <c r="J956" s="538"/>
      <c r="K956" s="463"/>
      <c r="L956" s="463"/>
      <c r="M956" s="463"/>
      <c r="N956" s="463"/>
      <c r="O956" s="463"/>
      <c r="P956" s="463"/>
      <c r="Q956" s="463"/>
      <c r="R956" s="463"/>
      <c r="S956" s="463"/>
      <c r="T956" s="463"/>
      <c r="U956" s="463"/>
      <c r="V956" s="463"/>
      <c r="W956" s="463"/>
      <c r="X956" s="463"/>
      <c r="Y956" s="463"/>
      <c r="Z956" s="463"/>
    </row>
    <row r="957" spans="1:26" ht="20.25" customHeight="1" x14ac:dyDescent="0.8">
      <c r="A957" s="463"/>
      <c r="B957" s="463"/>
      <c r="C957" s="463"/>
      <c r="D957" s="536"/>
      <c r="E957" s="537"/>
      <c r="F957" s="463"/>
      <c r="G957" s="537"/>
      <c r="H957" s="463"/>
      <c r="I957" s="463"/>
      <c r="J957" s="538"/>
      <c r="K957" s="463"/>
      <c r="L957" s="463"/>
      <c r="M957" s="463"/>
      <c r="N957" s="463"/>
      <c r="O957" s="463"/>
      <c r="P957" s="463"/>
      <c r="Q957" s="463"/>
      <c r="R957" s="463"/>
      <c r="S957" s="463"/>
      <c r="T957" s="463"/>
      <c r="U957" s="463"/>
      <c r="V957" s="463"/>
      <c r="W957" s="463"/>
      <c r="X957" s="463"/>
      <c r="Y957" s="463"/>
      <c r="Z957" s="463"/>
    </row>
    <row r="958" spans="1:26" ht="20.25" customHeight="1" x14ac:dyDescent="0.8">
      <c r="A958" s="463"/>
      <c r="B958" s="463"/>
      <c r="C958" s="463"/>
      <c r="D958" s="536"/>
      <c r="E958" s="537"/>
      <c r="F958" s="463"/>
      <c r="G958" s="537"/>
      <c r="H958" s="463"/>
      <c r="I958" s="463"/>
      <c r="J958" s="538"/>
      <c r="K958" s="463"/>
      <c r="L958" s="463"/>
      <c r="M958" s="463"/>
      <c r="N958" s="463"/>
      <c r="O958" s="463"/>
      <c r="P958" s="463"/>
      <c r="Q958" s="463"/>
      <c r="R958" s="463"/>
      <c r="S958" s="463"/>
      <c r="T958" s="463"/>
      <c r="U958" s="463"/>
      <c r="V958" s="463"/>
      <c r="W958" s="463"/>
      <c r="X958" s="463"/>
      <c r="Y958" s="463"/>
      <c r="Z958" s="463"/>
    </row>
    <row r="959" spans="1:26" ht="20.25" customHeight="1" x14ac:dyDescent="0.8">
      <c r="A959" s="463"/>
      <c r="B959" s="463"/>
      <c r="C959" s="463"/>
      <c r="D959" s="536"/>
      <c r="E959" s="537"/>
      <c r="F959" s="463"/>
      <c r="G959" s="537"/>
      <c r="H959" s="463"/>
      <c r="I959" s="463"/>
      <c r="J959" s="538"/>
      <c r="K959" s="463"/>
      <c r="L959" s="463"/>
      <c r="M959" s="463"/>
      <c r="N959" s="463"/>
      <c r="O959" s="463"/>
      <c r="P959" s="463"/>
      <c r="Q959" s="463"/>
      <c r="R959" s="463"/>
      <c r="S959" s="463"/>
      <c r="T959" s="463"/>
      <c r="U959" s="463"/>
      <c r="V959" s="463"/>
      <c r="W959" s="463"/>
      <c r="X959" s="463"/>
      <c r="Y959" s="463"/>
      <c r="Z959" s="463"/>
    </row>
    <row r="960" spans="1:26" ht="20.25" customHeight="1" x14ac:dyDescent="0.8">
      <c r="A960" s="463"/>
      <c r="B960" s="463"/>
      <c r="C960" s="463"/>
      <c r="D960" s="536"/>
      <c r="E960" s="537"/>
      <c r="F960" s="463"/>
      <c r="G960" s="537"/>
      <c r="H960" s="463"/>
      <c r="I960" s="463"/>
      <c r="J960" s="538"/>
      <c r="K960" s="463"/>
      <c r="L960" s="463"/>
      <c r="M960" s="463"/>
      <c r="N960" s="463"/>
      <c r="O960" s="463"/>
      <c r="P960" s="463"/>
      <c r="Q960" s="463"/>
      <c r="R960" s="463"/>
      <c r="S960" s="463"/>
      <c r="T960" s="463"/>
      <c r="U960" s="463"/>
      <c r="V960" s="463"/>
      <c r="W960" s="463"/>
      <c r="X960" s="463"/>
      <c r="Y960" s="463"/>
      <c r="Z960" s="463"/>
    </row>
    <row r="961" spans="1:26" ht="20.25" customHeight="1" x14ac:dyDescent="0.8">
      <c r="A961" s="463"/>
      <c r="B961" s="463"/>
      <c r="C961" s="463"/>
      <c r="D961" s="536"/>
      <c r="E961" s="537"/>
      <c r="F961" s="463"/>
      <c r="G961" s="537"/>
      <c r="H961" s="463"/>
      <c r="I961" s="463"/>
      <c r="J961" s="538"/>
      <c r="K961" s="463"/>
      <c r="L961" s="463"/>
      <c r="M961" s="463"/>
      <c r="N961" s="463"/>
      <c r="O961" s="463"/>
      <c r="P961" s="463"/>
      <c r="Q961" s="463"/>
      <c r="R961" s="463"/>
      <c r="S961" s="463"/>
      <c r="T961" s="463"/>
      <c r="U961" s="463"/>
      <c r="V961" s="463"/>
      <c r="W961" s="463"/>
      <c r="X961" s="463"/>
      <c r="Y961" s="463"/>
      <c r="Z961" s="463"/>
    </row>
    <row r="962" spans="1:26" ht="20.25" customHeight="1" x14ac:dyDescent="0.8">
      <c r="A962" s="463"/>
      <c r="B962" s="463"/>
      <c r="C962" s="463"/>
      <c r="D962" s="536"/>
      <c r="E962" s="537"/>
      <c r="F962" s="463"/>
      <c r="G962" s="537"/>
      <c r="H962" s="463"/>
      <c r="I962" s="463"/>
      <c r="J962" s="538"/>
      <c r="K962" s="463"/>
      <c r="L962" s="463"/>
      <c r="M962" s="463"/>
      <c r="N962" s="463"/>
      <c r="O962" s="463"/>
      <c r="P962" s="463"/>
      <c r="Q962" s="463"/>
      <c r="R962" s="463"/>
      <c r="S962" s="463"/>
      <c r="T962" s="463"/>
      <c r="U962" s="463"/>
      <c r="V962" s="463"/>
      <c r="W962" s="463"/>
      <c r="X962" s="463"/>
      <c r="Y962" s="463"/>
      <c r="Z962" s="463"/>
    </row>
    <row r="963" spans="1:26" ht="20.25" customHeight="1" x14ac:dyDescent="0.8">
      <c r="A963" s="463"/>
      <c r="B963" s="463"/>
      <c r="C963" s="463"/>
      <c r="D963" s="536"/>
      <c r="E963" s="537"/>
      <c r="F963" s="463"/>
      <c r="G963" s="537"/>
      <c r="H963" s="463"/>
      <c r="I963" s="463"/>
      <c r="J963" s="538"/>
      <c r="K963" s="463"/>
      <c r="L963" s="463"/>
      <c r="M963" s="463"/>
      <c r="N963" s="463"/>
      <c r="O963" s="463"/>
      <c r="P963" s="463"/>
      <c r="Q963" s="463"/>
      <c r="R963" s="463"/>
      <c r="S963" s="463"/>
      <c r="T963" s="463"/>
      <c r="U963" s="463"/>
      <c r="V963" s="463"/>
      <c r="W963" s="463"/>
      <c r="X963" s="463"/>
      <c r="Y963" s="463"/>
      <c r="Z963" s="463"/>
    </row>
    <row r="964" spans="1:26" ht="20.25" customHeight="1" x14ac:dyDescent="0.8">
      <c r="A964" s="463"/>
      <c r="B964" s="463"/>
      <c r="C964" s="463"/>
      <c r="D964" s="536"/>
      <c r="E964" s="537"/>
      <c r="F964" s="463"/>
      <c r="G964" s="537"/>
      <c r="H964" s="463"/>
      <c r="I964" s="463"/>
      <c r="J964" s="538"/>
      <c r="K964" s="463"/>
      <c r="L964" s="463"/>
      <c r="M964" s="463"/>
      <c r="N964" s="463"/>
      <c r="O964" s="463"/>
      <c r="P964" s="463"/>
      <c r="Q964" s="463"/>
      <c r="R964" s="463"/>
      <c r="S964" s="463"/>
      <c r="T964" s="463"/>
      <c r="U964" s="463"/>
      <c r="V964" s="463"/>
      <c r="W964" s="463"/>
      <c r="X964" s="463"/>
      <c r="Y964" s="463"/>
      <c r="Z964" s="463"/>
    </row>
    <row r="965" spans="1:26" ht="20.25" customHeight="1" x14ac:dyDescent="0.8">
      <c r="A965" s="463"/>
      <c r="B965" s="463"/>
      <c r="C965" s="463"/>
      <c r="D965" s="536"/>
      <c r="E965" s="537"/>
      <c r="F965" s="463"/>
      <c r="G965" s="537"/>
      <c r="H965" s="463"/>
      <c r="I965" s="463"/>
      <c r="J965" s="538"/>
      <c r="K965" s="463"/>
      <c r="L965" s="463"/>
      <c r="M965" s="463"/>
      <c r="N965" s="463"/>
      <c r="O965" s="463"/>
      <c r="P965" s="463"/>
      <c r="Q965" s="463"/>
      <c r="R965" s="463"/>
      <c r="S965" s="463"/>
      <c r="T965" s="463"/>
      <c r="U965" s="463"/>
      <c r="V965" s="463"/>
      <c r="W965" s="463"/>
      <c r="X965" s="463"/>
      <c r="Y965" s="463"/>
      <c r="Z965" s="463"/>
    </row>
    <row r="966" spans="1:26" ht="20.25" customHeight="1" x14ac:dyDescent="0.8">
      <c r="A966" s="463"/>
      <c r="B966" s="463"/>
      <c r="C966" s="463"/>
      <c r="D966" s="536"/>
      <c r="E966" s="537"/>
      <c r="F966" s="463"/>
      <c r="G966" s="537"/>
      <c r="H966" s="463"/>
      <c r="I966" s="463"/>
      <c r="J966" s="538"/>
      <c r="K966" s="463"/>
      <c r="L966" s="463"/>
      <c r="M966" s="463"/>
      <c r="N966" s="463"/>
      <c r="O966" s="463"/>
      <c r="P966" s="463"/>
      <c r="Q966" s="463"/>
      <c r="R966" s="463"/>
      <c r="S966" s="463"/>
      <c r="T966" s="463"/>
      <c r="U966" s="463"/>
      <c r="V966" s="463"/>
      <c r="W966" s="463"/>
      <c r="X966" s="463"/>
      <c r="Y966" s="463"/>
      <c r="Z966" s="463"/>
    </row>
    <row r="967" spans="1:26" ht="20.25" customHeight="1" x14ac:dyDescent="0.8">
      <c r="A967" s="463"/>
      <c r="B967" s="463"/>
      <c r="C967" s="463"/>
      <c r="D967" s="536"/>
      <c r="E967" s="537"/>
      <c r="F967" s="463"/>
      <c r="G967" s="537"/>
      <c r="H967" s="463"/>
      <c r="I967" s="463"/>
      <c r="J967" s="538"/>
      <c r="K967" s="463"/>
      <c r="L967" s="463"/>
      <c r="M967" s="463"/>
      <c r="N967" s="463"/>
      <c r="O967" s="463"/>
      <c r="P967" s="463"/>
      <c r="Q967" s="463"/>
      <c r="R967" s="463"/>
      <c r="S967" s="463"/>
      <c r="T967" s="463"/>
      <c r="U967" s="463"/>
      <c r="V967" s="463"/>
      <c r="W967" s="463"/>
      <c r="X967" s="463"/>
      <c r="Y967" s="463"/>
      <c r="Z967" s="463"/>
    </row>
    <row r="968" spans="1:26" ht="20.25" customHeight="1" x14ac:dyDescent="0.8">
      <c r="A968" s="463"/>
      <c r="B968" s="463"/>
      <c r="C968" s="463"/>
      <c r="D968" s="536"/>
      <c r="E968" s="537"/>
      <c r="F968" s="463"/>
      <c r="G968" s="537"/>
      <c r="H968" s="463"/>
      <c r="I968" s="463"/>
      <c r="J968" s="538"/>
      <c r="K968" s="463"/>
      <c r="L968" s="463"/>
      <c r="M968" s="463"/>
      <c r="N968" s="463"/>
      <c r="O968" s="463"/>
      <c r="P968" s="463"/>
      <c r="Q968" s="463"/>
      <c r="R968" s="463"/>
      <c r="S968" s="463"/>
      <c r="T968" s="463"/>
      <c r="U968" s="463"/>
      <c r="V968" s="463"/>
      <c r="W968" s="463"/>
      <c r="X968" s="463"/>
      <c r="Y968" s="463"/>
      <c r="Z968" s="463"/>
    </row>
    <row r="969" spans="1:26" ht="20.25" customHeight="1" x14ac:dyDescent="0.8">
      <c r="A969" s="463"/>
      <c r="B969" s="463"/>
      <c r="C969" s="463"/>
      <c r="D969" s="536"/>
      <c r="E969" s="537"/>
      <c r="F969" s="463"/>
      <c r="G969" s="537"/>
      <c r="H969" s="463"/>
      <c r="I969" s="463"/>
      <c r="J969" s="538"/>
      <c r="K969" s="463"/>
      <c r="L969" s="463"/>
      <c r="M969" s="463"/>
      <c r="N969" s="463"/>
      <c r="O969" s="463"/>
      <c r="P969" s="463"/>
      <c r="Q969" s="463"/>
      <c r="R969" s="463"/>
      <c r="S969" s="463"/>
      <c r="T969" s="463"/>
      <c r="U969" s="463"/>
      <c r="V969" s="463"/>
      <c r="W969" s="463"/>
      <c r="X969" s="463"/>
      <c r="Y969" s="463"/>
      <c r="Z969" s="463"/>
    </row>
    <row r="970" spans="1:26" ht="20.25" customHeight="1" x14ac:dyDescent="0.8">
      <c r="A970" s="463"/>
      <c r="B970" s="463"/>
      <c r="C970" s="463"/>
      <c r="D970" s="536"/>
      <c r="E970" s="537"/>
      <c r="F970" s="463"/>
      <c r="G970" s="537"/>
      <c r="H970" s="463"/>
      <c r="I970" s="463"/>
      <c r="J970" s="538"/>
      <c r="K970" s="463"/>
      <c r="L970" s="463"/>
      <c r="M970" s="463"/>
      <c r="N970" s="463"/>
      <c r="O970" s="463"/>
      <c r="P970" s="463"/>
      <c r="Q970" s="463"/>
      <c r="R970" s="463"/>
      <c r="S970" s="463"/>
      <c r="T970" s="463"/>
      <c r="U970" s="463"/>
      <c r="V970" s="463"/>
      <c r="W970" s="463"/>
      <c r="X970" s="463"/>
      <c r="Y970" s="463"/>
      <c r="Z970" s="463"/>
    </row>
    <row r="971" spans="1:26" ht="20.25" customHeight="1" x14ac:dyDescent="0.8">
      <c r="A971" s="463"/>
      <c r="B971" s="463"/>
      <c r="C971" s="463"/>
      <c r="D971" s="536"/>
      <c r="E971" s="537"/>
      <c r="F971" s="463"/>
      <c r="G971" s="537"/>
      <c r="H971" s="463"/>
      <c r="I971" s="463"/>
      <c r="J971" s="538"/>
      <c r="K971" s="463"/>
      <c r="L971" s="463"/>
      <c r="M971" s="463"/>
      <c r="N971" s="463"/>
      <c r="O971" s="463"/>
      <c r="P971" s="463"/>
      <c r="Q971" s="463"/>
      <c r="R971" s="463"/>
      <c r="S971" s="463"/>
      <c r="T971" s="463"/>
      <c r="U971" s="463"/>
      <c r="V971" s="463"/>
      <c r="W971" s="463"/>
      <c r="X971" s="463"/>
      <c r="Y971" s="463"/>
      <c r="Z971" s="463"/>
    </row>
    <row r="972" spans="1:26" ht="20.25" customHeight="1" x14ac:dyDescent="0.8">
      <c r="A972" s="463"/>
      <c r="B972" s="463"/>
      <c r="C972" s="463"/>
      <c r="D972" s="536"/>
      <c r="E972" s="537"/>
      <c r="F972" s="463"/>
      <c r="G972" s="537"/>
      <c r="H972" s="463"/>
      <c r="I972" s="463"/>
      <c r="J972" s="538"/>
      <c r="K972" s="463"/>
      <c r="L972" s="463"/>
      <c r="M972" s="463"/>
      <c r="N972" s="463"/>
      <c r="O972" s="463"/>
      <c r="P972" s="463"/>
      <c r="Q972" s="463"/>
      <c r="R972" s="463"/>
      <c r="S972" s="463"/>
      <c r="T972" s="463"/>
      <c r="U972" s="463"/>
      <c r="V972" s="463"/>
      <c r="W972" s="463"/>
      <c r="X972" s="463"/>
      <c r="Y972" s="463"/>
      <c r="Z972" s="463"/>
    </row>
    <row r="973" spans="1:26" ht="20.25" customHeight="1" x14ac:dyDescent="0.8">
      <c r="A973" s="463"/>
      <c r="B973" s="463"/>
      <c r="C973" s="463"/>
      <c r="D973" s="536"/>
      <c r="E973" s="537"/>
      <c r="F973" s="463"/>
      <c r="G973" s="537"/>
      <c r="H973" s="463"/>
      <c r="I973" s="463"/>
      <c r="J973" s="538"/>
      <c r="K973" s="463"/>
      <c r="L973" s="463"/>
      <c r="M973" s="463"/>
      <c r="N973" s="463"/>
      <c r="O973" s="463"/>
      <c r="P973" s="463"/>
      <c r="Q973" s="463"/>
      <c r="R973" s="463"/>
      <c r="S973" s="463"/>
      <c r="T973" s="463"/>
      <c r="U973" s="463"/>
      <c r="V973" s="463"/>
      <c r="W973" s="463"/>
      <c r="X973" s="463"/>
      <c r="Y973" s="463"/>
      <c r="Z973" s="463"/>
    </row>
    <row r="974" spans="1:26" ht="20.25" customHeight="1" x14ac:dyDescent="0.8">
      <c r="A974" s="463"/>
      <c r="B974" s="463"/>
      <c r="C974" s="463"/>
      <c r="D974" s="536"/>
      <c r="E974" s="537"/>
      <c r="F974" s="463"/>
      <c r="G974" s="537"/>
      <c r="H974" s="463"/>
      <c r="I974" s="463"/>
      <c r="J974" s="538"/>
      <c r="K974" s="463"/>
      <c r="L974" s="463"/>
      <c r="M974" s="463"/>
      <c r="N974" s="463"/>
      <c r="O974" s="463"/>
      <c r="P974" s="463"/>
      <c r="Q974" s="463"/>
      <c r="R974" s="463"/>
      <c r="S974" s="463"/>
      <c r="T974" s="463"/>
      <c r="U974" s="463"/>
      <c r="V974" s="463"/>
      <c r="W974" s="463"/>
      <c r="X974" s="463"/>
      <c r="Y974" s="463"/>
      <c r="Z974" s="463"/>
    </row>
    <row r="975" spans="1:26" ht="20.25" customHeight="1" x14ac:dyDescent="0.8">
      <c r="A975" s="463"/>
      <c r="B975" s="463"/>
      <c r="C975" s="463"/>
      <c r="D975" s="536"/>
      <c r="E975" s="537"/>
      <c r="F975" s="463"/>
      <c r="G975" s="537"/>
      <c r="H975" s="463"/>
      <c r="I975" s="463"/>
      <c r="J975" s="538"/>
      <c r="K975" s="463"/>
      <c r="L975" s="463"/>
      <c r="M975" s="463"/>
      <c r="N975" s="463"/>
      <c r="O975" s="463"/>
      <c r="P975" s="463"/>
      <c r="Q975" s="463"/>
      <c r="R975" s="463"/>
      <c r="S975" s="463"/>
      <c r="T975" s="463"/>
      <c r="U975" s="463"/>
      <c r="V975" s="463"/>
      <c r="W975" s="463"/>
      <c r="X975" s="463"/>
      <c r="Y975" s="463"/>
      <c r="Z975" s="463"/>
    </row>
    <row r="976" spans="1:26" ht="20.25" customHeight="1" x14ac:dyDescent="0.8">
      <c r="A976" s="463"/>
      <c r="B976" s="463"/>
      <c r="C976" s="463"/>
      <c r="D976" s="536"/>
      <c r="E976" s="537"/>
      <c r="F976" s="463"/>
      <c r="G976" s="537"/>
      <c r="H976" s="463"/>
      <c r="I976" s="463"/>
      <c r="J976" s="538"/>
      <c r="K976" s="463"/>
      <c r="L976" s="463"/>
      <c r="M976" s="463"/>
      <c r="N976" s="463"/>
      <c r="O976" s="463"/>
      <c r="P976" s="463"/>
      <c r="Q976" s="463"/>
      <c r="R976" s="463"/>
      <c r="S976" s="463"/>
      <c r="T976" s="463"/>
      <c r="U976" s="463"/>
      <c r="V976" s="463"/>
      <c r="W976" s="463"/>
      <c r="X976" s="463"/>
      <c r="Y976" s="463"/>
      <c r="Z976" s="463"/>
    </row>
    <row r="977" spans="1:26" ht="20.25" customHeight="1" x14ac:dyDescent="0.8">
      <c r="A977" s="463"/>
      <c r="B977" s="463"/>
      <c r="C977" s="463"/>
      <c r="D977" s="536"/>
      <c r="E977" s="537"/>
      <c r="F977" s="463"/>
      <c r="G977" s="537"/>
      <c r="H977" s="463"/>
      <c r="I977" s="463"/>
      <c r="J977" s="538"/>
      <c r="K977" s="463"/>
      <c r="L977" s="463"/>
      <c r="M977" s="463"/>
      <c r="N977" s="463"/>
      <c r="O977" s="463"/>
      <c r="P977" s="463"/>
      <c r="Q977" s="463"/>
      <c r="R977" s="463"/>
      <c r="S977" s="463"/>
      <c r="T977" s="463"/>
      <c r="U977" s="463"/>
      <c r="V977" s="463"/>
      <c r="W977" s="463"/>
      <c r="X977" s="463"/>
      <c r="Y977" s="463"/>
      <c r="Z977" s="463"/>
    </row>
    <row r="978" spans="1:26" ht="20.25" customHeight="1" x14ac:dyDescent="0.8">
      <c r="A978" s="463"/>
      <c r="B978" s="463"/>
      <c r="C978" s="463"/>
      <c r="D978" s="536"/>
      <c r="E978" s="537"/>
      <c r="F978" s="463"/>
      <c r="G978" s="537"/>
      <c r="H978" s="463"/>
      <c r="I978" s="463"/>
      <c r="J978" s="538"/>
      <c r="K978" s="463"/>
      <c r="L978" s="463"/>
      <c r="M978" s="463"/>
      <c r="N978" s="463"/>
      <c r="O978" s="463"/>
      <c r="P978" s="463"/>
      <c r="Q978" s="463"/>
      <c r="R978" s="463"/>
      <c r="S978" s="463"/>
      <c r="T978" s="463"/>
      <c r="U978" s="463"/>
      <c r="V978" s="463"/>
      <c r="W978" s="463"/>
      <c r="X978" s="463"/>
      <c r="Y978" s="463"/>
      <c r="Z978" s="463"/>
    </row>
    <row r="979" spans="1:26" ht="20.25" customHeight="1" x14ac:dyDescent="0.8">
      <c r="A979" s="463"/>
      <c r="B979" s="463"/>
      <c r="C979" s="463"/>
      <c r="D979" s="536"/>
      <c r="E979" s="537"/>
      <c r="F979" s="463"/>
      <c r="G979" s="537"/>
      <c r="H979" s="463"/>
      <c r="I979" s="463"/>
      <c r="J979" s="538"/>
      <c r="K979" s="463"/>
      <c r="L979" s="463"/>
      <c r="M979" s="463"/>
      <c r="N979" s="463"/>
      <c r="O979" s="463"/>
      <c r="P979" s="463"/>
      <c r="Q979" s="463"/>
      <c r="R979" s="463"/>
      <c r="S979" s="463"/>
      <c r="T979" s="463"/>
      <c r="U979" s="463"/>
      <c r="V979" s="463"/>
      <c r="W979" s="463"/>
      <c r="X979" s="463"/>
      <c r="Y979" s="463"/>
      <c r="Z979" s="463"/>
    </row>
    <row r="980" spans="1:26" ht="20.25" customHeight="1" x14ac:dyDescent="0.8">
      <c r="A980" s="463"/>
      <c r="B980" s="463"/>
      <c r="C980" s="463"/>
      <c r="D980" s="536"/>
      <c r="E980" s="537"/>
      <c r="F980" s="463"/>
      <c r="G980" s="537"/>
      <c r="H980" s="463"/>
      <c r="I980" s="463"/>
      <c r="J980" s="538"/>
      <c r="K980" s="463"/>
      <c r="L980" s="463"/>
      <c r="M980" s="463"/>
      <c r="N980" s="463"/>
      <c r="O980" s="463"/>
      <c r="P980" s="463"/>
      <c r="Q980" s="463"/>
      <c r="R980" s="463"/>
      <c r="S980" s="463"/>
      <c r="T980" s="463"/>
      <c r="U980" s="463"/>
      <c r="V980" s="463"/>
      <c r="W980" s="463"/>
      <c r="X980" s="463"/>
      <c r="Y980" s="463"/>
      <c r="Z980" s="463"/>
    </row>
    <row r="981" spans="1:26" ht="20.25" customHeight="1" x14ac:dyDescent="0.8">
      <c r="A981" s="463"/>
      <c r="B981" s="463"/>
      <c r="C981" s="463"/>
      <c r="D981" s="536"/>
      <c r="E981" s="537"/>
      <c r="F981" s="463"/>
      <c r="G981" s="537"/>
      <c r="H981" s="463"/>
      <c r="I981" s="463"/>
      <c r="J981" s="538"/>
      <c r="K981" s="463"/>
      <c r="L981" s="463"/>
      <c r="M981" s="463"/>
      <c r="N981" s="463"/>
      <c r="O981" s="463"/>
      <c r="P981" s="463"/>
      <c r="Q981" s="463"/>
      <c r="R981" s="463"/>
      <c r="S981" s="463"/>
      <c r="T981" s="463"/>
      <c r="U981" s="463"/>
      <c r="V981" s="463"/>
      <c r="W981" s="463"/>
      <c r="X981" s="463"/>
      <c r="Y981" s="463"/>
      <c r="Z981" s="463"/>
    </row>
    <row r="982" spans="1:26" ht="20.25" customHeight="1" x14ac:dyDescent="0.8">
      <c r="A982" s="463"/>
      <c r="B982" s="463"/>
      <c r="C982" s="463"/>
      <c r="D982" s="536"/>
      <c r="E982" s="537"/>
      <c r="F982" s="463"/>
      <c r="G982" s="537"/>
      <c r="H982" s="463"/>
      <c r="I982" s="463"/>
      <c r="J982" s="538"/>
      <c r="K982" s="463"/>
      <c r="L982" s="463"/>
      <c r="M982" s="463"/>
      <c r="N982" s="463"/>
      <c r="O982" s="463"/>
      <c r="P982" s="463"/>
      <c r="Q982" s="463"/>
      <c r="R982" s="463"/>
      <c r="S982" s="463"/>
      <c r="T982" s="463"/>
      <c r="U982" s="463"/>
      <c r="V982" s="463"/>
      <c r="W982" s="463"/>
      <c r="X982" s="463"/>
      <c r="Y982" s="463"/>
      <c r="Z982" s="463"/>
    </row>
    <row r="983" spans="1:26" ht="20.25" customHeight="1" x14ac:dyDescent="0.8">
      <c r="A983" s="463"/>
      <c r="B983" s="463"/>
      <c r="C983" s="463"/>
      <c r="D983" s="536"/>
      <c r="E983" s="537"/>
      <c r="F983" s="463"/>
      <c r="G983" s="537"/>
      <c r="H983" s="463"/>
      <c r="I983" s="463"/>
      <c r="J983" s="538"/>
      <c r="K983" s="463"/>
      <c r="L983" s="463"/>
      <c r="M983" s="463"/>
      <c r="N983" s="463"/>
      <c r="O983" s="463"/>
      <c r="P983" s="463"/>
      <c r="Q983" s="463"/>
      <c r="R983" s="463"/>
      <c r="S983" s="463"/>
      <c r="T983" s="463"/>
      <c r="U983" s="463"/>
      <c r="V983" s="463"/>
      <c r="W983" s="463"/>
      <c r="X983" s="463"/>
      <c r="Y983" s="463"/>
      <c r="Z983" s="463"/>
    </row>
    <row r="984" spans="1:26" ht="20.25" customHeight="1" x14ac:dyDescent="0.8">
      <c r="A984" s="463"/>
      <c r="B984" s="463"/>
      <c r="C984" s="463"/>
      <c r="D984" s="536"/>
      <c r="E984" s="537"/>
      <c r="F984" s="463"/>
      <c r="G984" s="537"/>
      <c r="H984" s="463"/>
      <c r="I984" s="463"/>
      <c r="J984" s="538"/>
      <c r="K984" s="463"/>
      <c r="L984" s="463"/>
      <c r="M984" s="463"/>
      <c r="N984" s="463"/>
      <c r="O984" s="463"/>
      <c r="P984" s="463"/>
      <c r="Q984" s="463"/>
      <c r="R984" s="463"/>
      <c r="S984" s="463"/>
      <c r="T984" s="463"/>
      <c r="U984" s="463"/>
      <c r="V984" s="463"/>
      <c r="W984" s="463"/>
      <c r="X984" s="463"/>
      <c r="Y984" s="463"/>
      <c r="Z984" s="463"/>
    </row>
    <row r="985" spans="1:26" ht="20.25" customHeight="1" x14ac:dyDescent="0.8">
      <c r="A985" s="463"/>
      <c r="B985" s="463"/>
      <c r="C985" s="463"/>
      <c r="D985" s="536"/>
      <c r="E985" s="537"/>
      <c r="F985" s="463"/>
      <c r="G985" s="537"/>
      <c r="H985" s="463"/>
      <c r="I985" s="463"/>
      <c r="J985" s="538"/>
      <c r="K985" s="463"/>
      <c r="L985" s="463"/>
      <c r="M985" s="463"/>
      <c r="N985" s="463"/>
      <c r="O985" s="463"/>
      <c r="P985" s="463"/>
      <c r="Q985" s="463"/>
      <c r="R985" s="463"/>
      <c r="S985" s="463"/>
      <c r="T985" s="463"/>
      <c r="U985" s="463"/>
      <c r="V985" s="463"/>
      <c r="W985" s="463"/>
      <c r="X985" s="463"/>
      <c r="Y985" s="463"/>
      <c r="Z985" s="463"/>
    </row>
    <row r="986" spans="1:26" ht="20.25" customHeight="1" x14ac:dyDescent="0.8">
      <c r="A986" s="463"/>
      <c r="B986" s="463"/>
      <c r="C986" s="463"/>
      <c r="D986" s="536"/>
      <c r="E986" s="537"/>
      <c r="F986" s="463"/>
      <c r="G986" s="537"/>
      <c r="H986" s="463"/>
      <c r="I986" s="463"/>
      <c r="J986" s="538"/>
      <c r="K986" s="463"/>
      <c r="L986" s="463"/>
      <c r="M986" s="463"/>
      <c r="N986" s="463"/>
      <c r="O986" s="463"/>
      <c r="P986" s="463"/>
      <c r="Q986" s="463"/>
      <c r="R986" s="463"/>
      <c r="S986" s="463"/>
      <c r="T986" s="463"/>
      <c r="U986" s="463"/>
      <c r="V986" s="463"/>
      <c r="W986" s="463"/>
      <c r="X986" s="463"/>
      <c r="Y986" s="463"/>
      <c r="Z986" s="463"/>
    </row>
  </sheetData>
  <mergeCells count="8">
    <mergeCell ref="J7:J8"/>
    <mergeCell ref="A1:I1"/>
    <mergeCell ref="A7:A8"/>
    <mergeCell ref="B7:B8"/>
    <mergeCell ref="C7:C8"/>
    <mergeCell ref="D7:D8"/>
    <mergeCell ref="E7:F7"/>
    <mergeCell ref="G7:H7"/>
  </mergeCells>
  <pageMargins left="0.7" right="0.7" top="0.75" bottom="0.75" header="0" footer="0"/>
  <pageSetup paperSize="9" fitToHeight="0" orientation="portrait"/>
  <headerFooter>
    <oddFooter>&amp;C&amp;P of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BD4B4"/>
    <pageSetUpPr fitToPage="1"/>
  </sheetPr>
  <dimension ref="A1:Z981"/>
  <sheetViews>
    <sheetView topLeftCell="A13" zoomScale="85" zoomScaleNormal="85" workbookViewId="0">
      <selection activeCell="E11" sqref="E11:H58"/>
    </sheetView>
  </sheetViews>
  <sheetFormatPr defaultColWidth="12.58203125" defaultRowHeight="15" customHeight="1" x14ac:dyDescent="0.6"/>
  <cols>
    <col min="1" max="1" width="8" style="299" customWidth="1"/>
    <col min="2" max="2" width="72.5" style="299" customWidth="1"/>
    <col min="3" max="3" width="10" style="299" customWidth="1"/>
    <col min="4" max="4" width="7.5" style="299" customWidth="1"/>
    <col min="5" max="5" width="14.75" style="299" customWidth="1"/>
    <col min="6" max="6" width="15.58203125" style="299" customWidth="1"/>
    <col min="7" max="7" width="15.5" style="299" customWidth="1"/>
    <col min="8" max="8" width="15" style="299" customWidth="1"/>
    <col min="9" max="9" width="16.75" style="299" customWidth="1"/>
    <col min="10" max="10" width="18.75" style="299" customWidth="1"/>
    <col min="11" max="11" width="13.5" style="299" customWidth="1"/>
    <col min="12" max="26" width="9" style="299" customWidth="1"/>
    <col min="27" max="16384" width="12.58203125" style="299"/>
  </cols>
  <sheetData>
    <row r="1" spans="1:26" ht="23.25" customHeight="1" x14ac:dyDescent="0.8">
      <c r="A1" s="882" t="s">
        <v>102</v>
      </c>
      <c r="B1" s="883"/>
      <c r="C1" s="883"/>
      <c r="D1" s="883"/>
      <c r="E1" s="883"/>
      <c r="F1" s="883"/>
      <c r="G1" s="883"/>
      <c r="H1" s="883"/>
      <c r="I1" s="883"/>
      <c r="J1" s="297" t="s">
        <v>103</v>
      </c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</row>
    <row r="2" spans="1:26" ht="23.25" customHeight="1" x14ac:dyDescent="0.8">
      <c r="A2" s="300" t="s">
        <v>104</v>
      </c>
      <c r="B2" s="300"/>
      <c r="C2" s="301"/>
      <c r="D2" s="300"/>
      <c r="E2" s="301"/>
      <c r="F2" s="302"/>
      <c r="G2" s="301"/>
      <c r="H2" s="300"/>
      <c r="I2" s="300"/>
      <c r="J2" s="303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</row>
    <row r="3" spans="1:26" ht="23.25" customHeight="1" x14ac:dyDescent="0.8">
      <c r="A3" s="300" t="s">
        <v>105</v>
      </c>
      <c r="B3" s="300"/>
      <c r="C3" s="301"/>
      <c r="D3" s="300"/>
      <c r="E3" s="301"/>
      <c r="F3" s="302"/>
      <c r="G3" s="301"/>
      <c r="H3" s="300" t="s">
        <v>106</v>
      </c>
      <c r="I3" s="304"/>
      <c r="J3" s="303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</row>
    <row r="4" spans="1:26" ht="23.25" customHeight="1" x14ac:dyDescent="0.8">
      <c r="A4" s="300" t="s">
        <v>208</v>
      </c>
      <c r="B4" s="300"/>
      <c r="C4" s="301"/>
      <c r="D4" s="300"/>
      <c r="E4" s="301"/>
      <c r="F4" s="302"/>
      <c r="G4" s="301"/>
      <c r="H4" s="300"/>
      <c r="I4" s="300"/>
      <c r="J4" s="303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</row>
    <row r="5" spans="1:26" ht="23.25" customHeight="1" x14ac:dyDescent="0.8">
      <c r="A5" s="300" t="s">
        <v>108</v>
      </c>
      <c r="B5" s="300"/>
      <c r="C5" s="305" t="s">
        <v>109</v>
      </c>
      <c r="D5" s="306" t="s">
        <v>588</v>
      </c>
      <c r="E5" s="307"/>
      <c r="F5" s="301"/>
      <c r="G5" s="308"/>
      <c r="H5" s="309"/>
      <c r="I5" s="309"/>
      <c r="J5" s="297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</row>
    <row r="6" spans="1:26" ht="23.25" customHeight="1" x14ac:dyDescent="0.8">
      <c r="A6" s="310"/>
      <c r="B6" s="310"/>
      <c r="C6" s="311"/>
      <c r="D6" s="310"/>
      <c r="E6" s="311"/>
      <c r="F6" s="312"/>
      <c r="G6" s="311"/>
      <c r="H6" s="310"/>
      <c r="I6" s="313"/>
      <c r="J6" s="314" t="s">
        <v>13</v>
      </c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</row>
    <row r="7" spans="1:26" ht="20.25" customHeight="1" x14ac:dyDescent="0.8">
      <c r="A7" s="884" t="s">
        <v>110</v>
      </c>
      <c r="B7" s="885" t="s">
        <v>15</v>
      </c>
      <c r="C7" s="886" t="s">
        <v>111</v>
      </c>
      <c r="D7" s="887" t="s">
        <v>112</v>
      </c>
      <c r="E7" s="888" t="s">
        <v>113</v>
      </c>
      <c r="F7" s="865"/>
      <c r="G7" s="888" t="s">
        <v>114</v>
      </c>
      <c r="H7" s="865"/>
      <c r="I7" s="315" t="s">
        <v>115</v>
      </c>
      <c r="J7" s="881" t="s">
        <v>17</v>
      </c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</row>
    <row r="8" spans="1:26" ht="20.25" customHeight="1" x14ac:dyDescent="0.8">
      <c r="A8" s="859"/>
      <c r="B8" s="861"/>
      <c r="C8" s="861"/>
      <c r="D8" s="861"/>
      <c r="E8" s="317" t="s">
        <v>116</v>
      </c>
      <c r="F8" s="318" t="s">
        <v>117</v>
      </c>
      <c r="G8" s="317" t="s">
        <v>116</v>
      </c>
      <c r="H8" s="318" t="s">
        <v>117</v>
      </c>
      <c r="I8" s="319" t="s">
        <v>118</v>
      </c>
      <c r="J8" s="855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</row>
    <row r="9" spans="1:26" ht="19.5" customHeight="1" x14ac:dyDescent="0.8">
      <c r="A9" s="320">
        <v>3</v>
      </c>
      <c r="B9" s="321" t="s">
        <v>378</v>
      </c>
      <c r="C9" s="322"/>
      <c r="D9" s="323"/>
      <c r="E9" s="324"/>
      <c r="F9" s="325"/>
      <c r="G9" s="326"/>
      <c r="H9" s="325"/>
      <c r="I9" s="327"/>
      <c r="J9" s="328"/>
      <c r="K9" s="329"/>
      <c r="L9" s="330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  <c r="Z9" s="331"/>
    </row>
    <row r="10" spans="1:26" ht="19.5" customHeight="1" x14ac:dyDescent="0.8">
      <c r="A10" s="320"/>
      <c r="B10" s="321" t="s">
        <v>379</v>
      </c>
      <c r="C10" s="322"/>
      <c r="D10" s="323"/>
      <c r="E10" s="324"/>
      <c r="F10" s="325"/>
      <c r="G10" s="326"/>
      <c r="H10" s="325"/>
      <c r="I10" s="322"/>
      <c r="J10" s="328"/>
      <c r="K10" s="309"/>
      <c r="L10" s="330"/>
      <c r="M10" s="331"/>
      <c r="N10" s="331"/>
      <c r="O10" s="331"/>
      <c r="P10" s="331"/>
      <c r="Q10" s="331"/>
      <c r="R10" s="331"/>
      <c r="S10" s="331"/>
      <c r="T10" s="331"/>
      <c r="U10" s="331"/>
      <c r="V10" s="331"/>
      <c r="W10" s="331"/>
      <c r="X10" s="331"/>
      <c r="Y10" s="331"/>
      <c r="Z10" s="331"/>
    </row>
    <row r="11" spans="1:26" ht="19.5" customHeight="1" x14ac:dyDescent="0.8">
      <c r="A11" s="332">
        <v>3.1</v>
      </c>
      <c r="B11" s="333" t="s">
        <v>380</v>
      </c>
      <c r="C11" s="334" t="s">
        <v>115</v>
      </c>
      <c r="D11" s="335">
        <v>1</v>
      </c>
      <c r="E11" s="336"/>
      <c r="F11" s="337"/>
      <c r="G11" s="336"/>
      <c r="H11" s="338"/>
      <c r="I11" s="339">
        <f t="shared" ref="H11:I11" si="0">+I35</f>
        <v>0</v>
      </c>
      <c r="J11" s="340"/>
      <c r="K11" s="341">
        <f t="shared" ref="K11:K15" si="1">F11+H11</f>
        <v>0</v>
      </c>
      <c r="L11" s="330"/>
      <c r="M11" s="331"/>
      <c r="N11" s="331"/>
      <c r="O11" s="331"/>
      <c r="P11" s="331"/>
      <c r="Q11" s="331"/>
      <c r="R11" s="331"/>
      <c r="S11" s="331"/>
      <c r="T11" s="331"/>
      <c r="U11" s="331"/>
      <c r="V11" s="331"/>
      <c r="W11" s="331"/>
      <c r="X11" s="331"/>
      <c r="Y11" s="331"/>
      <c r="Z11" s="331"/>
    </row>
    <row r="12" spans="1:26" ht="19.5" customHeight="1" x14ac:dyDescent="0.8">
      <c r="A12" s="332">
        <v>3.2</v>
      </c>
      <c r="B12" s="333" t="s">
        <v>381</v>
      </c>
      <c r="C12" s="334" t="s">
        <v>115</v>
      </c>
      <c r="D12" s="335">
        <v>1</v>
      </c>
      <c r="E12" s="342"/>
      <c r="F12" s="340"/>
      <c r="G12" s="343"/>
      <c r="H12" s="344"/>
      <c r="I12" s="340">
        <f t="shared" ref="H12:I12" si="2">+I59</f>
        <v>0</v>
      </c>
      <c r="J12" s="340"/>
      <c r="K12" s="341">
        <f t="shared" si="1"/>
        <v>0</v>
      </c>
      <c r="L12" s="330"/>
      <c r="M12" s="331"/>
      <c r="N12" s="331"/>
      <c r="O12" s="331"/>
      <c r="P12" s="331"/>
      <c r="Q12" s="331"/>
      <c r="R12" s="331"/>
      <c r="S12" s="331"/>
      <c r="T12" s="331"/>
      <c r="U12" s="331"/>
      <c r="V12" s="331"/>
      <c r="W12" s="331"/>
      <c r="X12" s="331"/>
      <c r="Y12" s="331"/>
      <c r="Z12" s="331"/>
    </row>
    <row r="13" spans="1:26" ht="20.25" customHeight="1" x14ac:dyDescent="0.8">
      <c r="A13" s="332">
        <v>3.3</v>
      </c>
      <c r="B13" s="333" t="s">
        <v>382</v>
      </c>
      <c r="C13" s="334" t="s">
        <v>115</v>
      </c>
      <c r="D13" s="335">
        <v>1</v>
      </c>
      <c r="E13" s="342"/>
      <c r="F13" s="340"/>
      <c r="G13" s="343"/>
      <c r="H13" s="340"/>
      <c r="I13" s="340"/>
      <c r="J13" s="340"/>
      <c r="K13" s="341">
        <f t="shared" si="1"/>
        <v>0</v>
      </c>
      <c r="L13" s="330"/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  <c r="X13" s="331"/>
      <c r="Y13" s="331"/>
      <c r="Z13" s="331"/>
    </row>
    <row r="14" spans="1:26" ht="20.25" customHeight="1" x14ac:dyDescent="0.8">
      <c r="A14" s="345"/>
      <c r="B14" s="333"/>
      <c r="C14" s="346"/>
      <c r="D14" s="347"/>
      <c r="E14" s="343"/>
      <c r="F14" s="337"/>
      <c r="G14" s="348"/>
      <c r="H14" s="337"/>
      <c r="I14" s="339"/>
      <c r="J14" s="333"/>
      <c r="K14" s="341">
        <f t="shared" si="1"/>
        <v>0</v>
      </c>
      <c r="L14" s="349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</row>
    <row r="15" spans="1:26" ht="20.25" customHeight="1" x14ac:dyDescent="0.8">
      <c r="A15" s="351"/>
      <c r="B15" s="351" t="s">
        <v>383</v>
      </c>
      <c r="C15" s="351"/>
      <c r="D15" s="351"/>
      <c r="E15" s="336"/>
      <c r="F15" s="352"/>
      <c r="G15" s="336"/>
      <c r="H15" s="352"/>
      <c r="I15" s="352">
        <f t="shared" ref="H15:I15" si="3">SUM(I11:I14)</f>
        <v>0</v>
      </c>
      <c r="J15" s="333"/>
      <c r="K15" s="353">
        <f t="shared" si="1"/>
        <v>0</v>
      </c>
      <c r="L15" s="309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</row>
    <row r="16" spans="1:26" ht="20.25" customHeight="1" x14ac:dyDescent="0.8">
      <c r="A16" s="354"/>
      <c r="B16" s="351"/>
      <c r="C16" s="355"/>
      <c r="D16" s="355"/>
      <c r="E16" s="356"/>
      <c r="F16" s="357"/>
      <c r="G16" s="356"/>
      <c r="H16" s="357"/>
      <c r="I16" s="357"/>
      <c r="J16" s="333"/>
      <c r="K16" s="341"/>
      <c r="L16" s="309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</row>
    <row r="17" spans="1:26" ht="20.25" customHeight="1" x14ac:dyDescent="0.8">
      <c r="A17" s="332">
        <v>3.1</v>
      </c>
      <c r="B17" s="358" t="str">
        <f>+B11</f>
        <v>งานระบบน้ำประปา</v>
      </c>
      <c r="C17" s="359"/>
      <c r="D17" s="356"/>
      <c r="E17" s="359"/>
      <c r="F17" s="356"/>
      <c r="G17" s="356"/>
      <c r="H17" s="356"/>
      <c r="I17" s="356"/>
      <c r="J17" s="333"/>
      <c r="K17" s="309"/>
      <c r="L17" s="309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</row>
    <row r="18" spans="1:26" ht="20.25" customHeight="1" x14ac:dyDescent="0.8">
      <c r="A18" s="332" t="s">
        <v>384</v>
      </c>
      <c r="B18" s="333" t="s">
        <v>385</v>
      </c>
      <c r="C18" s="340"/>
      <c r="D18" s="346"/>
      <c r="E18" s="343"/>
      <c r="F18" s="360"/>
      <c r="G18" s="343"/>
      <c r="H18" s="360"/>
      <c r="I18" s="340"/>
      <c r="J18" s="333"/>
      <c r="K18" s="309"/>
      <c r="L18" s="309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</row>
    <row r="19" spans="1:26" ht="20.25" customHeight="1" x14ac:dyDescent="0.8">
      <c r="A19" s="332"/>
      <c r="B19" s="333" t="s">
        <v>387</v>
      </c>
      <c r="C19" s="340">
        <v>45</v>
      </c>
      <c r="D19" s="346" t="s">
        <v>157</v>
      </c>
      <c r="E19" s="361"/>
      <c r="F19" s="360"/>
      <c r="G19" s="343"/>
      <c r="H19" s="360"/>
      <c r="I19" s="340">
        <f t="shared" ref="I19:I23" si="4">F19+H19</f>
        <v>0</v>
      </c>
      <c r="J19" s="333"/>
      <c r="K19" s="309"/>
      <c r="L19" s="309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</row>
    <row r="20" spans="1:26" ht="20.25" customHeight="1" x14ac:dyDescent="0.8">
      <c r="A20" s="332"/>
      <c r="B20" s="333" t="s">
        <v>388</v>
      </c>
      <c r="C20" s="340">
        <v>25</v>
      </c>
      <c r="D20" s="346" t="s">
        <v>157</v>
      </c>
      <c r="E20" s="361"/>
      <c r="F20" s="360"/>
      <c r="G20" s="343"/>
      <c r="H20" s="360"/>
      <c r="I20" s="340">
        <f t="shared" si="4"/>
        <v>0</v>
      </c>
      <c r="J20" s="333"/>
      <c r="K20" s="309"/>
      <c r="L20" s="309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</row>
    <row r="21" spans="1:26" ht="20.25" customHeight="1" x14ac:dyDescent="0.8">
      <c r="A21" s="332"/>
      <c r="B21" s="333" t="s">
        <v>389</v>
      </c>
      <c r="C21" s="340">
        <v>1</v>
      </c>
      <c r="D21" s="346" t="s">
        <v>159</v>
      </c>
      <c r="E21" s="361"/>
      <c r="F21" s="360"/>
      <c r="G21" s="343"/>
      <c r="H21" s="360"/>
      <c r="I21" s="340">
        <f t="shared" si="4"/>
        <v>0</v>
      </c>
      <c r="J21" s="333"/>
      <c r="K21" s="309"/>
      <c r="L21" s="309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</row>
    <row r="22" spans="1:26" ht="20.25" customHeight="1" x14ac:dyDescent="0.8">
      <c r="A22" s="332"/>
      <c r="B22" s="333" t="s">
        <v>390</v>
      </c>
      <c r="C22" s="340">
        <v>1</v>
      </c>
      <c r="D22" s="346" t="s">
        <v>159</v>
      </c>
      <c r="E22" s="361"/>
      <c r="F22" s="360"/>
      <c r="G22" s="343"/>
      <c r="H22" s="360"/>
      <c r="I22" s="340">
        <f t="shared" si="4"/>
        <v>0</v>
      </c>
      <c r="J22" s="333"/>
      <c r="K22" s="309"/>
      <c r="L22" s="309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</row>
    <row r="23" spans="1:26" ht="20.25" customHeight="1" x14ac:dyDescent="0.8">
      <c r="A23" s="332"/>
      <c r="B23" s="333" t="s">
        <v>391</v>
      </c>
      <c r="C23" s="340">
        <v>1</v>
      </c>
      <c r="D23" s="346" t="s">
        <v>159</v>
      </c>
      <c r="E23" s="361"/>
      <c r="F23" s="360"/>
      <c r="G23" s="361"/>
      <c r="H23" s="360"/>
      <c r="I23" s="340">
        <f t="shared" si="4"/>
        <v>0</v>
      </c>
      <c r="J23" s="333"/>
      <c r="K23" s="309"/>
      <c r="L23" s="309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8"/>
    </row>
    <row r="24" spans="1:26" ht="20.25" customHeight="1" x14ac:dyDescent="0.8">
      <c r="A24" s="332" t="s">
        <v>392</v>
      </c>
      <c r="B24" s="333" t="s">
        <v>393</v>
      </c>
      <c r="C24" s="340"/>
      <c r="D24" s="346"/>
      <c r="E24" s="343"/>
      <c r="F24" s="360"/>
      <c r="G24" s="343"/>
      <c r="H24" s="360"/>
      <c r="I24" s="340"/>
      <c r="J24" s="340"/>
      <c r="K24" s="309"/>
      <c r="L24" s="309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</row>
    <row r="25" spans="1:26" ht="20.25" customHeight="1" x14ac:dyDescent="0.8">
      <c r="A25" s="346"/>
      <c r="B25" s="333" t="s">
        <v>387</v>
      </c>
      <c r="C25" s="340">
        <v>3</v>
      </c>
      <c r="D25" s="346" t="s">
        <v>146</v>
      </c>
      <c r="E25" s="343"/>
      <c r="F25" s="360"/>
      <c r="G25" s="343"/>
      <c r="H25" s="360"/>
      <c r="I25" s="340">
        <f t="shared" ref="I25:I26" si="5">F25+H25</f>
        <v>0</v>
      </c>
      <c r="J25" s="362"/>
      <c r="K25" s="309"/>
      <c r="L25" s="309"/>
      <c r="M25" s="298"/>
      <c r="N25" s="298"/>
      <c r="O25" s="298"/>
      <c r="P25" s="298"/>
      <c r="Q25" s="298"/>
      <c r="R25" s="298"/>
      <c r="S25" s="298"/>
      <c r="T25" s="298"/>
      <c r="U25" s="298"/>
      <c r="V25" s="298"/>
      <c r="W25" s="298"/>
      <c r="X25" s="298"/>
      <c r="Y25" s="298"/>
      <c r="Z25" s="298"/>
    </row>
    <row r="26" spans="1:26" ht="20.25" customHeight="1" x14ac:dyDescent="0.8">
      <c r="A26" s="346"/>
      <c r="B26" s="333" t="s">
        <v>388</v>
      </c>
      <c r="C26" s="340">
        <v>3</v>
      </c>
      <c r="D26" s="346" t="s">
        <v>146</v>
      </c>
      <c r="E26" s="343"/>
      <c r="F26" s="360"/>
      <c r="G26" s="343"/>
      <c r="H26" s="360"/>
      <c r="I26" s="340">
        <f t="shared" si="5"/>
        <v>0</v>
      </c>
      <c r="J26" s="333"/>
      <c r="K26" s="309"/>
      <c r="L26" s="309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</row>
    <row r="27" spans="1:26" ht="20.25" customHeight="1" x14ac:dyDescent="0.8">
      <c r="A27" s="332" t="s">
        <v>394</v>
      </c>
      <c r="B27" s="333" t="s">
        <v>395</v>
      </c>
      <c r="C27" s="340"/>
      <c r="D27" s="346"/>
      <c r="E27" s="343"/>
      <c r="F27" s="340"/>
      <c r="G27" s="343"/>
      <c r="H27" s="340"/>
      <c r="I27" s="340"/>
      <c r="J27" s="333"/>
      <c r="K27" s="309"/>
      <c r="L27" s="309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</row>
    <row r="28" spans="1:26" ht="20.25" customHeight="1" x14ac:dyDescent="0.8">
      <c r="A28" s="346"/>
      <c r="B28" s="333" t="s">
        <v>386</v>
      </c>
      <c r="C28" s="340">
        <v>14</v>
      </c>
      <c r="D28" s="346" t="s">
        <v>146</v>
      </c>
      <c r="E28" s="343"/>
      <c r="F28" s="360"/>
      <c r="G28" s="343"/>
      <c r="H28" s="360"/>
      <c r="I28" s="340">
        <f>F28+H28</f>
        <v>0</v>
      </c>
      <c r="J28" s="340"/>
      <c r="K28" s="309"/>
      <c r="L28" s="309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</row>
    <row r="29" spans="1:26" ht="20.25" customHeight="1" x14ac:dyDescent="0.8">
      <c r="A29" s="346" t="s">
        <v>396</v>
      </c>
      <c r="B29" s="333" t="s">
        <v>399</v>
      </c>
      <c r="C29" s="340"/>
      <c r="D29" s="346"/>
      <c r="E29" s="343"/>
      <c r="F29" s="360"/>
      <c r="G29" s="343"/>
      <c r="H29" s="360"/>
      <c r="I29" s="340"/>
      <c r="J29" s="340"/>
      <c r="K29" s="309"/>
      <c r="L29" s="309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</row>
    <row r="30" spans="1:26" ht="20.25" customHeight="1" x14ac:dyDescent="0.8">
      <c r="A30" s="346"/>
      <c r="B30" s="333" t="s">
        <v>388</v>
      </c>
      <c r="C30" s="363">
        <v>20</v>
      </c>
      <c r="D30" s="364" t="s">
        <v>157</v>
      </c>
      <c r="E30" s="361"/>
      <c r="F30" s="360"/>
      <c r="G30" s="343"/>
      <c r="H30" s="360"/>
      <c r="I30" s="340">
        <f>F30+H30</f>
        <v>0</v>
      </c>
      <c r="J30" s="340"/>
      <c r="K30" s="309"/>
      <c r="L30" s="309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</row>
    <row r="31" spans="1:26" ht="20.25" customHeight="1" x14ac:dyDescent="0.8">
      <c r="A31" s="346" t="s">
        <v>397</v>
      </c>
      <c r="B31" s="365" t="s">
        <v>400</v>
      </c>
      <c r="C31" s="363"/>
      <c r="D31" s="364"/>
      <c r="E31" s="361"/>
      <c r="F31" s="360"/>
      <c r="G31" s="343"/>
      <c r="H31" s="360"/>
      <c r="I31" s="340"/>
      <c r="J31" s="340"/>
      <c r="K31" s="309"/>
      <c r="L31" s="309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</row>
    <row r="32" spans="1:26" ht="20.25" customHeight="1" x14ac:dyDescent="0.8">
      <c r="A32" s="346"/>
      <c r="B32" s="333" t="s">
        <v>386</v>
      </c>
      <c r="C32" s="340">
        <v>2</v>
      </c>
      <c r="D32" s="346" t="s">
        <v>146</v>
      </c>
      <c r="E32" s="343"/>
      <c r="F32" s="360"/>
      <c r="G32" s="343"/>
      <c r="H32" s="360"/>
      <c r="I32" s="340">
        <f>F32+H32</f>
        <v>0</v>
      </c>
      <c r="J32" s="340"/>
      <c r="K32" s="309"/>
      <c r="L32" s="309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</row>
    <row r="33" spans="1:26" ht="20.25" customHeight="1" x14ac:dyDescent="0.8">
      <c r="A33" s="346" t="s">
        <v>398</v>
      </c>
      <c r="B33" s="365" t="s">
        <v>401</v>
      </c>
      <c r="C33" s="340"/>
      <c r="D33" s="346"/>
      <c r="E33" s="343"/>
      <c r="F33" s="360"/>
      <c r="G33" s="343"/>
      <c r="H33" s="360"/>
      <c r="I33" s="340"/>
      <c r="J33" s="340"/>
      <c r="K33" s="309"/>
      <c r="L33" s="309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</row>
    <row r="34" spans="1:26" ht="20.25" customHeight="1" x14ac:dyDescent="0.8">
      <c r="A34" s="346"/>
      <c r="B34" s="333" t="s">
        <v>387</v>
      </c>
      <c r="C34" s="340">
        <v>1</v>
      </c>
      <c r="D34" s="346" t="s">
        <v>146</v>
      </c>
      <c r="E34" s="343"/>
      <c r="F34" s="360"/>
      <c r="G34" s="343"/>
      <c r="H34" s="360"/>
      <c r="I34" s="340">
        <f>F34+H34</f>
        <v>0</v>
      </c>
      <c r="J34" s="340"/>
      <c r="K34" s="309"/>
      <c r="L34" s="309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</row>
    <row r="35" spans="1:26" ht="20.25" customHeight="1" x14ac:dyDescent="1">
      <c r="A35" s="351"/>
      <c r="B35" s="354" t="s">
        <v>402</v>
      </c>
      <c r="C35" s="352"/>
      <c r="D35" s="351"/>
      <c r="E35" s="336"/>
      <c r="F35" s="352"/>
      <c r="G35" s="336"/>
      <c r="H35" s="352"/>
      <c r="I35" s="352">
        <f>SUM(I18:I34)</f>
        <v>0</v>
      </c>
      <c r="J35" s="333"/>
      <c r="K35" s="366">
        <f>F35+H35</f>
        <v>0</v>
      </c>
      <c r="L35" s="309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</row>
    <row r="36" spans="1:26" ht="20.25" customHeight="1" x14ac:dyDescent="1">
      <c r="A36" s="351"/>
      <c r="B36" s="354"/>
      <c r="C36" s="352"/>
      <c r="D36" s="351"/>
      <c r="E36" s="336"/>
      <c r="F36" s="352"/>
      <c r="G36" s="336"/>
      <c r="H36" s="352"/>
      <c r="I36" s="352"/>
      <c r="J36" s="333"/>
      <c r="K36" s="367"/>
      <c r="L36" s="309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</row>
    <row r="37" spans="1:26" ht="20.25" customHeight="1" x14ac:dyDescent="0.8">
      <c r="A37" s="346">
        <v>3.2</v>
      </c>
      <c r="B37" s="333" t="str">
        <f>+B12</f>
        <v>งานระบบรวบรวมน้ำเสีย</v>
      </c>
      <c r="C37" s="340"/>
      <c r="D37" s="346"/>
      <c r="E37" s="343"/>
      <c r="F37" s="340"/>
      <c r="G37" s="343"/>
      <c r="H37" s="340"/>
      <c r="I37" s="340"/>
      <c r="J37" s="340"/>
      <c r="K37" s="309"/>
      <c r="L37" s="309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</row>
    <row r="38" spans="1:26" ht="20.25" customHeight="1" x14ac:dyDescent="0.8">
      <c r="A38" s="332" t="s">
        <v>403</v>
      </c>
      <c r="B38" s="333" t="s">
        <v>404</v>
      </c>
      <c r="C38" s="340"/>
      <c r="D38" s="346"/>
      <c r="E38" s="343"/>
      <c r="F38" s="340"/>
      <c r="G38" s="343"/>
      <c r="H38" s="340"/>
      <c r="I38" s="340"/>
      <c r="J38" s="340"/>
      <c r="K38" s="309"/>
      <c r="L38" s="309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</row>
    <row r="39" spans="1:26" ht="20.25" customHeight="1" x14ac:dyDescent="0.8">
      <c r="A39" s="332"/>
      <c r="B39" s="333" t="s">
        <v>405</v>
      </c>
      <c r="C39" s="340">
        <v>10</v>
      </c>
      <c r="D39" s="346" t="s">
        <v>157</v>
      </c>
      <c r="E39" s="361"/>
      <c r="F39" s="360"/>
      <c r="G39" s="343"/>
      <c r="H39" s="360"/>
      <c r="I39" s="340">
        <f t="shared" ref="I39:I45" si="6">F39+H39</f>
        <v>0</v>
      </c>
      <c r="J39" s="340"/>
      <c r="K39" s="309"/>
      <c r="L39" s="309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</row>
    <row r="40" spans="1:26" ht="20.25" customHeight="1" x14ac:dyDescent="0.8">
      <c r="A40" s="332"/>
      <c r="B40" s="333" t="s">
        <v>406</v>
      </c>
      <c r="C40" s="340">
        <v>82</v>
      </c>
      <c r="D40" s="346" t="s">
        <v>157</v>
      </c>
      <c r="E40" s="361"/>
      <c r="F40" s="360"/>
      <c r="G40" s="343"/>
      <c r="H40" s="360"/>
      <c r="I40" s="340">
        <f t="shared" si="6"/>
        <v>0</v>
      </c>
      <c r="J40" s="362"/>
      <c r="K40" s="309"/>
      <c r="L40" s="309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</row>
    <row r="41" spans="1:26" ht="20.25" customHeight="1" x14ac:dyDescent="0.8">
      <c r="A41" s="332"/>
      <c r="B41" s="333" t="s">
        <v>407</v>
      </c>
      <c r="C41" s="340">
        <v>15</v>
      </c>
      <c r="D41" s="346" t="s">
        <v>157</v>
      </c>
      <c r="E41" s="361"/>
      <c r="F41" s="360"/>
      <c r="G41" s="343"/>
      <c r="H41" s="360"/>
      <c r="I41" s="340">
        <f t="shared" si="6"/>
        <v>0</v>
      </c>
      <c r="J41" s="333"/>
      <c r="K41" s="309"/>
      <c r="L41" s="309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</row>
    <row r="42" spans="1:26" ht="20.25" customHeight="1" x14ac:dyDescent="0.8">
      <c r="A42" s="332"/>
      <c r="B42" s="333" t="s">
        <v>408</v>
      </c>
      <c r="C42" s="340">
        <v>57</v>
      </c>
      <c r="D42" s="346" t="s">
        <v>157</v>
      </c>
      <c r="E42" s="361"/>
      <c r="F42" s="360"/>
      <c r="G42" s="343"/>
      <c r="H42" s="360"/>
      <c r="I42" s="340">
        <f t="shared" si="6"/>
        <v>0</v>
      </c>
      <c r="J42" s="333"/>
      <c r="K42" s="309"/>
      <c r="L42" s="309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</row>
    <row r="43" spans="1:26" ht="20.25" customHeight="1" x14ac:dyDescent="0.8">
      <c r="A43" s="332"/>
      <c r="B43" s="333" t="s">
        <v>389</v>
      </c>
      <c r="C43" s="340">
        <v>1</v>
      </c>
      <c r="D43" s="346" t="s">
        <v>159</v>
      </c>
      <c r="E43" s="361"/>
      <c r="F43" s="360"/>
      <c r="G43" s="343"/>
      <c r="H43" s="360"/>
      <c r="I43" s="340">
        <f t="shared" si="6"/>
        <v>0</v>
      </c>
      <c r="J43" s="333"/>
      <c r="K43" s="309"/>
      <c r="L43" s="309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</row>
    <row r="44" spans="1:26" ht="20.25" customHeight="1" x14ac:dyDescent="0.8">
      <c r="A44" s="332"/>
      <c r="B44" s="333" t="s">
        <v>390</v>
      </c>
      <c r="C44" s="340">
        <v>1</v>
      </c>
      <c r="D44" s="346" t="s">
        <v>159</v>
      </c>
      <c r="E44" s="361"/>
      <c r="F44" s="360"/>
      <c r="G44" s="343"/>
      <c r="H44" s="360"/>
      <c r="I44" s="340">
        <f t="shared" si="6"/>
        <v>0</v>
      </c>
      <c r="J44" s="333"/>
      <c r="K44" s="309"/>
      <c r="L44" s="309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</row>
    <row r="45" spans="1:26" ht="20.25" customHeight="1" x14ac:dyDescent="0.8">
      <c r="A45" s="332"/>
      <c r="B45" s="333" t="s">
        <v>391</v>
      </c>
      <c r="C45" s="340">
        <v>1</v>
      </c>
      <c r="D45" s="346" t="s">
        <v>159</v>
      </c>
      <c r="E45" s="361"/>
      <c r="F45" s="360"/>
      <c r="G45" s="361"/>
      <c r="H45" s="360"/>
      <c r="I45" s="340">
        <f t="shared" si="6"/>
        <v>0</v>
      </c>
      <c r="J45" s="340"/>
      <c r="K45" s="309"/>
      <c r="L45" s="309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</row>
    <row r="46" spans="1:26" ht="20.25" customHeight="1" x14ac:dyDescent="0.8">
      <c r="A46" s="332" t="s">
        <v>409</v>
      </c>
      <c r="B46" s="333" t="s">
        <v>411</v>
      </c>
      <c r="C46" s="340"/>
      <c r="D46" s="346"/>
      <c r="E46" s="343"/>
      <c r="F46" s="360"/>
      <c r="G46" s="343"/>
      <c r="H46" s="360"/>
      <c r="I46" s="340"/>
      <c r="J46" s="340"/>
      <c r="K46" s="309"/>
      <c r="L46" s="309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</row>
    <row r="47" spans="1:26" ht="20.25" customHeight="1" x14ac:dyDescent="0.8">
      <c r="A47" s="332"/>
      <c r="B47" s="333" t="s">
        <v>406</v>
      </c>
      <c r="C47" s="340">
        <v>3</v>
      </c>
      <c r="D47" s="346" t="s">
        <v>146</v>
      </c>
      <c r="E47" s="343"/>
      <c r="F47" s="360"/>
      <c r="G47" s="343"/>
      <c r="H47" s="360"/>
      <c r="I47" s="340">
        <f t="shared" ref="I47:I48" si="7">F47+H47</f>
        <v>0</v>
      </c>
      <c r="J47" s="340"/>
      <c r="K47" s="309"/>
      <c r="L47" s="309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</row>
    <row r="48" spans="1:26" ht="20.25" customHeight="1" x14ac:dyDescent="0.8">
      <c r="A48" s="332"/>
      <c r="B48" s="333" t="s">
        <v>408</v>
      </c>
      <c r="C48" s="340">
        <v>2</v>
      </c>
      <c r="D48" s="346" t="s">
        <v>146</v>
      </c>
      <c r="E48" s="343"/>
      <c r="F48" s="360"/>
      <c r="G48" s="343"/>
      <c r="H48" s="360"/>
      <c r="I48" s="340">
        <f t="shared" si="7"/>
        <v>0</v>
      </c>
      <c r="J48" s="362"/>
      <c r="K48" s="309"/>
      <c r="L48" s="309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</row>
    <row r="49" spans="1:26" ht="20.25" customHeight="1" x14ac:dyDescent="0.8">
      <c r="A49" s="332" t="s">
        <v>410</v>
      </c>
      <c r="B49" s="333" t="s">
        <v>413</v>
      </c>
      <c r="C49" s="340"/>
      <c r="D49" s="346"/>
      <c r="E49" s="343"/>
      <c r="F49" s="360"/>
      <c r="G49" s="343"/>
      <c r="H49" s="360"/>
      <c r="I49" s="340"/>
      <c r="J49" s="333"/>
      <c r="K49" s="309"/>
      <c r="L49" s="309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</row>
    <row r="50" spans="1:26" ht="20.25" customHeight="1" x14ac:dyDescent="0.8">
      <c r="A50" s="332"/>
      <c r="B50" s="333" t="s">
        <v>406</v>
      </c>
      <c r="C50" s="340">
        <v>4</v>
      </c>
      <c r="D50" s="346" t="s">
        <v>146</v>
      </c>
      <c r="E50" s="343"/>
      <c r="F50" s="360"/>
      <c r="G50" s="343"/>
      <c r="H50" s="360"/>
      <c r="I50" s="340">
        <f>F50+H50</f>
        <v>0</v>
      </c>
      <c r="J50" s="362"/>
      <c r="K50" s="309"/>
      <c r="L50" s="349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0"/>
      <c r="Y50" s="350"/>
      <c r="Z50" s="350"/>
    </row>
    <row r="51" spans="1:26" ht="20.25" customHeight="1" x14ac:dyDescent="0.8">
      <c r="A51" s="332" t="s">
        <v>412</v>
      </c>
      <c r="B51" s="333" t="s">
        <v>415</v>
      </c>
      <c r="C51" s="340"/>
      <c r="D51" s="346"/>
      <c r="E51" s="343"/>
      <c r="F51" s="360"/>
      <c r="G51" s="343"/>
      <c r="H51" s="360"/>
      <c r="I51" s="340"/>
      <c r="J51" s="362"/>
      <c r="K51" s="309"/>
      <c r="L51" s="349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</row>
    <row r="52" spans="1:26" ht="20.25" customHeight="1" x14ac:dyDescent="0.8">
      <c r="A52" s="332"/>
      <c r="B52" s="333" t="s">
        <v>416</v>
      </c>
      <c r="C52" s="340">
        <v>45</v>
      </c>
      <c r="D52" s="346" t="s">
        <v>157</v>
      </c>
      <c r="E52" s="361"/>
      <c r="F52" s="360"/>
      <c r="G52" s="343"/>
      <c r="H52" s="360"/>
      <c r="I52" s="340">
        <f>F52+H52</f>
        <v>0</v>
      </c>
      <c r="J52" s="362"/>
      <c r="K52" s="309"/>
      <c r="L52" s="349"/>
      <c r="M52" s="350"/>
      <c r="N52" s="350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0"/>
      <c r="Z52" s="350"/>
    </row>
    <row r="53" spans="1:26" ht="20.25" customHeight="1" x14ac:dyDescent="0.8">
      <c r="A53" s="332" t="s">
        <v>414</v>
      </c>
      <c r="B53" s="333" t="s">
        <v>418</v>
      </c>
      <c r="C53" s="340"/>
      <c r="D53" s="346"/>
      <c r="E53" s="343"/>
      <c r="F53" s="360"/>
      <c r="G53" s="343"/>
      <c r="H53" s="360"/>
      <c r="I53" s="340"/>
      <c r="J53" s="362"/>
      <c r="K53" s="309"/>
      <c r="L53" s="349"/>
      <c r="M53" s="350"/>
      <c r="N53" s="350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0"/>
      <c r="Z53" s="350"/>
    </row>
    <row r="54" spans="1:26" ht="20.25" customHeight="1" x14ac:dyDescent="0.8">
      <c r="A54" s="332"/>
      <c r="B54" s="333" t="s">
        <v>419</v>
      </c>
      <c r="C54" s="340">
        <v>6</v>
      </c>
      <c r="D54" s="346" t="s">
        <v>146</v>
      </c>
      <c r="E54" s="343"/>
      <c r="F54" s="360"/>
      <c r="G54" s="343"/>
      <c r="H54" s="360"/>
      <c r="I54" s="340">
        <f>F54+H54</f>
        <v>0</v>
      </c>
      <c r="J54" s="362"/>
      <c r="K54" s="309"/>
      <c r="L54" s="349"/>
      <c r="M54" s="350"/>
      <c r="N54" s="350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0"/>
      <c r="Z54" s="350"/>
    </row>
    <row r="55" spans="1:26" ht="20.25" customHeight="1" x14ac:dyDescent="0.8">
      <c r="A55" s="332" t="s">
        <v>417</v>
      </c>
      <c r="B55" s="333" t="s">
        <v>421</v>
      </c>
      <c r="C55" s="340"/>
      <c r="D55" s="346"/>
      <c r="E55" s="343"/>
      <c r="F55" s="360"/>
      <c r="G55" s="343"/>
      <c r="H55" s="360"/>
      <c r="I55" s="340"/>
      <c r="J55" s="362"/>
      <c r="K55" s="309"/>
      <c r="L55" s="349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</row>
    <row r="56" spans="1:26" ht="20.25" customHeight="1" x14ac:dyDescent="0.8">
      <c r="A56" s="332"/>
      <c r="B56" s="333" t="s">
        <v>422</v>
      </c>
      <c r="C56" s="340">
        <v>1</v>
      </c>
      <c r="D56" s="346" t="s">
        <v>146</v>
      </c>
      <c r="E56" s="343"/>
      <c r="F56" s="360"/>
      <c r="G56" s="343"/>
      <c r="H56" s="360"/>
      <c r="I56" s="340">
        <f>F56+H56</f>
        <v>0</v>
      </c>
      <c r="J56" s="362"/>
      <c r="K56" s="309"/>
      <c r="L56" s="349"/>
      <c r="M56" s="350"/>
      <c r="N56" s="350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</row>
    <row r="57" spans="1:26" ht="20.25" customHeight="1" x14ac:dyDescent="0.8">
      <c r="A57" s="332" t="s">
        <v>420</v>
      </c>
      <c r="B57" s="333" t="s">
        <v>423</v>
      </c>
      <c r="C57" s="340"/>
      <c r="D57" s="346"/>
      <c r="E57" s="343"/>
      <c r="F57" s="360"/>
      <c r="G57" s="343"/>
      <c r="H57" s="360"/>
      <c r="I57" s="340"/>
      <c r="J57" s="333"/>
      <c r="K57" s="309"/>
      <c r="L57" s="309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</row>
    <row r="58" spans="1:26" ht="20.25" customHeight="1" x14ac:dyDescent="0.8">
      <c r="A58" s="332"/>
      <c r="B58" s="333" t="s">
        <v>424</v>
      </c>
      <c r="C58" s="340">
        <v>1</v>
      </c>
      <c r="D58" s="346" t="s">
        <v>146</v>
      </c>
      <c r="E58" s="343"/>
      <c r="F58" s="360"/>
      <c r="G58" s="343"/>
      <c r="H58" s="360"/>
      <c r="I58" s="340">
        <f>F58+H58</f>
        <v>0</v>
      </c>
      <c r="J58" s="333"/>
      <c r="K58" s="309"/>
      <c r="L58" s="309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</row>
    <row r="59" spans="1:26" ht="20.25" customHeight="1" x14ac:dyDescent="0.8">
      <c r="A59" s="368"/>
      <c r="B59" s="369" t="s">
        <v>425</v>
      </c>
      <c r="C59" s="370"/>
      <c r="D59" s="368"/>
      <c r="E59" s="371"/>
      <c r="F59" s="370">
        <f>SUM(F39:F58)</f>
        <v>0</v>
      </c>
      <c r="G59" s="371"/>
      <c r="H59" s="370">
        <f>SUM(H38:H58)</f>
        <v>0</v>
      </c>
      <c r="I59" s="370">
        <f>SUM(I38:I58)</f>
        <v>0</v>
      </c>
      <c r="J59" s="372"/>
      <c r="K59" s="353">
        <f>F59+H59</f>
        <v>0</v>
      </c>
      <c r="L59" s="309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26" ht="20.25" customHeight="1" x14ac:dyDescent="0.8">
      <c r="A60" s="309"/>
      <c r="B60" s="309"/>
      <c r="C60" s="309"/>
      <c r="D60" s="373"/>
      <c r="E60" s="341"/>
      <c r="F60" s="309"/>
      <c r="G60" s="341"/>
      <c r="H60" s="309"/>
      <c r="I60" s="309"/>
      <c r="J60" s="374"/>
      <c r="K60" s="309"/>
      <c r="L60" s="309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</row>
    <row r="61" spans="1:26" ht="20.25" customHeight="1" x14ac:dyDescent="0.8">
      <c r="A61" s="298"/>
      <c r="B61" s="298"/>
      <c r="C61" s="298"/>
      <c r="D61" s="375"/>
      <c r="E61" s="376"/>
      <c r="F61" s="298"/>
      <c r="G61" s="376"/>
      <c r="H61" s="298"/>
      <c r="I61" s="298"/>
      <c r="J61" s="377"/>
      <c r="K61" s="309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</row>
    <row r="62" spans="1:26" ht="20.25" customHeight="1" x14ac:dyDescent="0.8">
      <c r="A62" s="298"/>
      <c r="B62" s="298"/>
      <c r="C62" s="298"/>
      <c r="D62" s="375"/>
      <c r="E62" s="376"/>
      <c r="F62" s="298"/>
      <c r="G62" s="376"/>
      <c r="H62" s="298"/>
      <c r="I62" s="298"/>
      <c r="J62" s="377"/>
      <c r="K62" s="309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</row>
    <row r="63" spans="1:26" ht="20.25" customHeight="1" x14ac:dyDescent="0.8">
      <c r="A63" s="298"/>
      <c r="B63" s="298"/>
      <c r="C63" s="298"/>
      <c r="D63" s="375"/>
      <c r="E63" s="376"/>
      <c r="F63" s="298"/>
      <c r="G63" s="376"/>
      <c r="H63" s="298"/>
      <c r="I63" s="298"/>
      <c r="J63" s="377"/>
      <c r="K63" s="309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</row>
    <row r="64" spans="1:26" ht="20.25" customHeight="1" x14ac:dyDescent="0.8">
      <c r="A64" s="298"/>
      <c r="B64" s="298"/>
      <c r="C64" s="298"/>
      <c r="D64" s="375"/>
      <c r="E64" s="376"/>
      <c r="F64" s="298"/>
      <c r="G64" s="376"/>
      <c r="H64" s="298"/>
      <c r="I64" s="298"/>
      <c r="J64" s="377"/>
      <c r="K64" s="309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</row>
    <row r="65" spans="1:26" ht="20.25" customHeight="1" x14ac:dyDescent="0.8">
      <c r="A65" s="298"/>
      <c r="B65" s="298"/>
      <c r="C65" s="298"/>
      <c r="D65" s="375"/>
      <c r="E65" s="376"/>
      <c r="F65" s="298"/>
      <c r="G65" s="376"/>
      <c r="H65" s="298"/>
      <c r="I65" s="298"/>
      <c r="J65" s="377"/>
      <c r="K65" s="309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</row>
    <row r="66" spans="1:26" ht="20.25" customHeight="1" x14ac:dyDescent="0.8">
      <c r="A66" s="298"/>
      <c r="B66" s="298"/>
      <c r="C66" s="298"/>
      <c r="D66" s="375"/>
      <c r="E66" s="376"/>
      <c r="F66" s="298"/>
      <c r="G66" s="376"/>
      <c r="H66" s="298"/>
      <c r="I66" s="298"/>
      <c r="J66" s="377"/>
      <c r="K66" s="309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</row>
    <row r="67" spans="1:26" ht="20.25" customHeight="1" x14ac:dyDescent="0.8">
      <c r="A67" s="298"/>
      <c r="B67" s="298"/>
      <c r="C67" s="298"/>
      <c r="D67" s="375"/>
      <c r="E67" s="376"/>
      <c r="F67" s="298"/>
      <c r="G67" s="376"/>
      <c r="H67" s="298"/>
      <c r="I67" s="298"/>
      <c r="J67" s="377"/>
      <c r="K67" s="309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</row>
    <row r="68" spans="1:26" ht="20.25" customHeight="1" x14ac:dyDescent="0.8">
      <c r="A68" s="298"/>
      <c r="B68" s="298"/>
      <c r="C68" s="298"/>
      <c r="D68" s="375"/>
      <c r="E68" s="376"/>
      <c r="F68" s="298"/>
      <c r="G68" s="376"/>
      <c r="H68" s="298"/>
      <c r="I68" s="298"/>
      <c r="J68" s="377"/>
      <c r="K68" s="353" t="e">
        <f>#REF!+#REF!</f>
        <v>#REF!</v>
      </c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</row>
    <row r="69" spans="1:26" ht="20.25" customHeight="1" x14ac:dyDescent="0.8">
      <c r="A69" s="298"/>
      <c r="B69" s="298"/>
      <c r="C69" s="298"/>
      <c r="D69" s="375"/>
      <c r="E69" s="376"/>
      <c r="F69" s="298"/>
      <c r="G69" s="376"/>
      <c r="H69" s="298"/>
      <c r="I69" s="298"/>
      <c r="J69" s="377"/>
      <c r="K69" s="309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</row>
    <row r="70" spans="1:26" ht="20.25" customHeight="1" x14ac:dyDescent="0.8">
      <c r="A70" s="298"/>
      <c r="B70" s="298"/>
      <c r="C70" s="298"/>
      <c r="D70" s="375"/>
      <c r="E70" s="376"/>
      <c r="F70" s="298"/>
      <c r="G70" s="376"/>
      <c r="H70" s="298"/>
      <c r="I70" s="298"/>
      <c r="J70" s="377"/>
      <c r="K70" s="309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ht="20.25" customHeight="1" x14ac:dyDescent="0.8">
      <c r="A71" s="298"/>
      <c r="B71" s="298"/>
      <c r="C71" s="298"/>
      <c r="D71" s="375"/>
      <c r="E71" s="376"/>
      <c r="F71" s="298"/>
      <c r="G71" s="376"/>
      <c r="H71" s="298"/>
      <c r="I71" s="298"/>
      <c r="J71" s="377"/>
      <c r="K71" s="309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ht="20.25" customHeight="1" x14ac:dyDescent="0.8">
      <c r="A72" s="298"/>
      <c r="B72" s="298"/>
      <c r="C72" s="298"/>
      <c r="D72" s="375"/>
      <c r="E72" s="376"/>
      <c r="F72" s="298"/>
      <c r="G72" s="376"/>
      <c r="H72" s="298"/>
      <c r="I72" s="298"/>
      <c r="J72" s="377"/>
      <c r="K72" s="353" t="e">
        <f>#REF!+#REF!</f>
        <v>#REF!</v>
      </c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0"/>
      <c r="Z72" s="350"/>
    </row>
    <row r="73" spans="1:26" ht="20.25" customHeight="1" x14ac:dyDescent="0.8">
      <c r="A73" s="298"/>
      <c r="B73" s="298"/>
      <c r="C73" s="298"/>
      <c r="D73" s="375"/>
      <c r="E73" s="376"/>
      <c r="F73" s="298"/>
      <c r="G73" s="376"/>
      <c r="H73" s="298"/>
      <c r="I73" s="298"/>
      <c r="J73" s="377"/>
      <c r="K73" s="309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ht="20.25" customHeight="1" x14ac:dyDescent="0.8">
      <c r="A74" s="298"/>
      <c r="B74" s="298"/>
      <c r="C74" s="298"/>
      <c r="D74" s="375"/>
      <c r="E74" s="376"/>
      <c r="F74" s="298"/>
      <c r="G74" s="376"/>
      <c r="H74" s="298"/>
      <c r="I74" s="298"/>
      <c r="J74" s="377"/>
      <c r="K74" s="309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ht="20.25" customHeight="1" x14ac:dyDescent="0.8">
      <c r="A75" s="298"/>
      <c r="B75" s="298"/>
      <c r="C75" s="298"/>
      <c r="D75" s="375"/>
      <c r="E75" s="376"/>
      <c r="F75" s="298"/>
      <c r="G75" s="376"/>
      <c r="H75" s="298"/>
      <c r="I75" s="298"/>
      <c r="J75" s="377"/>
      <c r="K75" s="353" t="e">
        <f>#REF!+#REF!</f>
        <v>#REF!</v>
      </c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</row>
    <row r="76" spans="1:26" ht="20.25" customHeight="1" x14ac:dyDescent="0.8">
      <c r="A76" s="298"/>
      <c r="B76" s="298"/>
      <c r="C76" s="298"/>
      <c r="D76" s="375"/>
      <c r="E76" s="376"/>
      <c r="F76" s="298"/>
      <c r="G76" s="376"/>
      <c r="H76" s="298"/>
      <c r="I76" s="298"/>
      <c r="J76" s="377"/>
      <c r="K76" s="309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ht="20.25" customHeight="1" x14ac:dyDescent="0.8">
      <c r="A77" s="298"/>
      <c r="B77" s="298"/>
      <c r="C77" s="298"/>
      <c r="D77" s="375"/>
      <c r="E77" s="376"/>
      <c r="F77" s="298"/>
      <c r="G77" s="376"/>
      <c r="H77" s="298"/>
      <c r="I77" s="298"/>
      <c r="J77" s="377"/>
      <c r="K77" s="309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ht="20.25" customHeight="1" x14ac:dyDescent="0.8">
      <c r="A78" s="298"/>
      <c r="B78" s="298"/>
      <c r="C78" s="298"/>
      <c r="D78" s="375"/>
      <c r="E78" s="376"/>
      <c r="F78" s="298"/>
      <c r="G78" s="376"/>
      <c r="H78" s="298"/>
      <c r="I78" s="298"/>
      <c r="J78" s="377"/>
      <c r="K78" s="309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ht="20.25" customHeight="1" x14ac:dyDescent="0.8">
      <c r="A79" s="298"/>
      <c r="B79" s="298"/>
      <c r="C79" s="298"/>
      <c r="D79" s="375"/>
      <c r="E79" s="376"/>
      <c r="F79" s="298"/>
      <c r="G79" s="376"/>
      <c r="H79" s="298"/>
      <c r="I79" s="298"/>
      <c r="J79" s="377"/>
      <c r="K79" s="309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ht="20.25" customHeight="1" x14ac:dyDescent="0.8">
      <c r="A80" s="298"/>
      <c r="B80" s="298"/>
      <c r="C80" s="298"/>
      <c r="D80" s="375"/>
      <c r="E80" s="376"/>
      <c r="F80" s="298"/>
      <c r="G80" s="376"/>
      <c r="H80" s="298"/>
      <c r="I80" s="298"/>
      <c r="J80" s="377"/>
      <c r="K80" s="353" t="e">
        <f>#REF!+#REF!</f>
        <v>#REF!</v>
      </c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0"/>
      <c r="Z80" s="350"/>
    </row>
    <row r="81" spans="1:26" ht="20.25" customHeight="1" x14ac:dyDescent="0.8">
      <c r="A81" s="298"/>
      <c r="B81" s="298"/>
      <c r="C81" s="298"/>
      <c r="D81" s="375"/>
      <c r="E81" s="376"/>
      <c r="F81" s="298"/>
      <c r="G81" s="376"/>
      <c r="H81" s="298"/>
      <c r="I81" s="298"/>
      <c r="J81" s="377"/>
      <c r="K81" s="309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ht="19.5" customHeight="1" x14ac:dyDescent="0.8">
      <c r="A82" s="298"/>
      <c r="B82" s="298"/>
      <c r="C82" s="298"/>
      <c r="D82" s="375"/>
      <c r="E82" s="376"/>
      <c r="F82" s="298"/>
      <c r="G82" s="376"/>
      <c r="H82" s="298"/>
      <c r="I82" s="298"/>
      <c r="J82" s="377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ht="19.5" customHeight="1" x14ac:dyDescent="0.8">
      <c r="A83" s="298"/>
      <c r="B83" s="298"/>
      <c r="C83" s="298"/>
      <c r="D83" s="375"/>
      <c r="E83" s="376"/>
      <c r="F83" s="298"/>
      <c r="G83" s="376"/>
      <c r="H83" s="298"/>
      <c r="I83" s="298"/>
      <c r="J83" s="377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ht="23.25" customHeight="1" x14ac:dyDescent="0.8">
      <c r="A84" s="298"/>
      <c r="B84" s="298"/>
      <c r="C84" s="298"/>
      <c r="D84" s="375"/>
      <c r="E84" s="376"/>
      <c r="F84" s="298"/>
      <c r="G84" s="376"/>
      <c r="H84" s="298"/>
      <c r="I84" s="298"/>
      <c r="J84" s="377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ht="23.25" customHeight="1" x14ac:dyDescent="0.8">
      <c r="A85" s="298"/>
      <c r="B85" s="298"/>
      <c r="C85" s="298"/>
      <c r="D85" s="375"/>
      <c r="E85" s="376"/>
      <c r="F85" s="298"/>
      <c r="G85" s="376"/>
      <c r="H85" s="298"/>
      <c r="I85" s="298"/>
      <c r="J85" s="377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</row>
    <row r="86" spans="1:26" ht="23.25" customHeight="1" x14ac:dyDescent="0.8">
      <c r="A86" s="298"/>
      <c r="B86" s="298"/>
      <c r="C86" s="298"/>
      <c r="D86" s="375"/>
      <c r="E86" s="376"/>
      <c r="F86" s="298"/>
      <c r="G86" s="376"/>
      <c r="H86" s="298"/>
      <c r="I86" s="298"/>
      <c r="J86" s="377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</row>
    <row r="87" spans="1:26" ht="23.25" customHeight="1" x14ac:dyDescent="0.8">
      <c r="A87" s="298"/>
      <c r="B87" s="298"/>
      <c r="C87" s="298"/>
      <c r="D87" s="375"/>
      <c r="E87" s="376"/>
      <c r="F87" s="298"/>
      <c r="G87" s="376"/>
      <c r="H87" s="298"/>
      <c r="I87" s="298"/>
      <c r="J87" s="377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</row>
    <row r="88" spans="1:26" ht="23.25" customHeight="1" x14ac:dyDescent="0.8">
      <c r="A88" s="298"/>
      <c r="B88" s="298"/>
      <c r="C88" s="298"/>
      <c r="D88" s="375"/>
      <c r="E88" s="376"/>
      <c r="F88" s="298"/>
      <c r="G88" s="376"/>
      <c r="H88" s="298"/>
      <c r="I88" s="298"/>
      <c r="J88" s="377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</row>
    <row r="89" spans="1:26" ht="23.25" customHeight="1" x14ac:dyDescent="0.8">
      <c r="A89" s="298"/>
      <c r="B89" s="298"/>
      <c r="C89" s="298"/>
      <c r="D89" s="375"/>
      <c r="E89" s="376"/>
      <c r="F89" s="298"/>
      <c r="G89" s="376"/>
      <c r="H89" s="298"/>
      <c r="I89" s="298"/>
      <c r="J89" s="377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</row>
    <row r="90" spans="1:26" ht="23.25" customHeight="1" x14ac:dyDescent="0.8">
      <c r="A90" s="298"/>
      <c r="B90" s="298"/>
      <c r="C90" s="298"/>
      <c r="D90" s="375"/>
      <c r="E90" s="376"/>
      <c r="F90" s="298"/>
      <c r="G90" s="376"/>
      <c r="H90" s="298"/>
      <c r="I90" s="298"/>
      <c r="J90" s="377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</row>
    <row r="91" spans="1:26" ht="23.25" customHeight="1" x14ac:dyDescent="0.8">
      <c r="A91" s="298"/>
      <c r="B91" s="298"/>
      <c r="C91" s="298"/>
      <c r="D91" s="375"/>
      <c r="E91" s="376"/>
      <c r="F91" s="298"/>
      <c r="G91" s="376"/>
      <c r="H91" s="298"/>
      <c r="I91" s="298"/>
      <c r="J91" s="377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</row>
    <row r="92" spans="1:26" ht="23.25" customHeight="1" x14ac:dyDescent="0.8">
      <c r="A92" s="298"/>
      <c r="B92" s="298"/>
      <c r="C92" s="298"/>
      <c r="D92" s="375"/>
      <c r="E92" s="376"/>
      <c r="F92" s="298"/>
      <c r="G92" s="376"/>
      <c r="H92" s="298"/>
      <c r="I92" s="298"/>
      <c r="J92" s="377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</row>
    <row r="93" spans="1:26" ht="23.25" customHeight="1" x14ac:dyDescent="0.8">
      <c r="A93" s="298"/>
      <c r="B93" s="298"/>
      <c r="C93" s="298"/>
      <c r="D93" s="375"/>
      <c r="E93" s="376"/>
      <c r="F93" s="298"/>
      <c r="G93" s="376"/>
      <c r="H93" s="298"/>
      <c r="I93" s="298"/>
      <c r="J93" s="377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</row>
    <row r="94" spans="1:26" ht="23.25" customHeight="1" x14ac:dyDescent="0.8">
      <c r="A94" s="298"/>
      <c r="B94" s="298"/>
      <c r="C94" s="298"/>
      <c r="D94" s="375"/>
      <c r="E94" s="376"/>
      <c r="F94" s="298"/>
      <c r="G94" s="376"/>
      <c r="H94" s="298"/>
      <c r="I94" s="298"/>
      <c r="J94" s="377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</row>
    <row r="95" spans="1:26" ht="23.25" customHeight="1" x14ac:dyDescent="0.8">
      <c r="A95" s="298"/>
      <c r="B95" s="298"/>
      <c r="C95" s="298"/>
      <c r="D95" s="375"/>
      <c r="E95" s="376"/>
      <c r="F95" s="298"/>
      <c r="G95" s="376"/>
      <c r="H95" s="298"/>
      <c r="I95" s="298"/>
      <c r="J95" s="377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</row>
    <row r="96" spans="1:26" ht="23.25" customHeight="1" x14ac:dyDescent="0.8">
      <c r="A96" s="298"/>
      <c r="B96" s="298"/>
      <c r="C96" s="298"/>
      <c r="D96" s="375"/>
      <c r="E96" s="376"/>
      <c r="F96" s="298"/>
      <c r="G96" s="376"/>
      <c r="H96" s="298"/>
      <c r="I96" s="298"/>
      <c r="J96" s="377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</row>
    <row r="97" spans="1:26" ht="23.25" customHeight="1" x14ac:dyDescent="0.8">
      <c r="A97" s="298"/>
      <c r="B97" s="298"/>
      <c r="C97" s="298"/>
      <c r="D97" s="375"/>
      <c r="E97" s="376"/>
      <c r="F97" s="298"/>
      <c r="G97" s="376"/>
      <c r="H97" s="298"/>
      <c r="I97" s="298"/>
      <c r="J97" s="377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</row>
    <row r="98" spans="1:26" ht="23.25" customHeight="1" x14ac:dyDescent="0.8">
      <c r="A98" s="298"/>
      <c r="B98" s="298"/>
      <c r="C98" s="298"/>
      <c r="D98" s="375"/>
      <c r="E98" s="376"/>
      <c r="F98" s="298"/>
      <c r="G98" s="376"/>
      <c r="H98" s="298"/>
      <c r="I98" s="298"/>
      <c r="J98" s="377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</row>
    <row r="99" spans="1:26" ht="23.25" customHeight="1" x14ac:dyDescent="0.8">
      <c r="A99" s="298"/>
      <c r="B99" s="298"/>
      <c r="C99" s="298"/>
      <c r="D99" s="375"/>
      <c r="E99" s="376"/>
      <c r="F99" s="298"/>
      <c r="G99" s="376"/>
      <c r="H99" s="298"/>
      <c r="I99" s="298"/>
      <c r="J99" s="377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</row>
    <row r="100" spans="1:26" ht="23.25" customHeight="1" x14ac:dyDescent="0.8">
      <c r="A100" s="298"/>
      <c r="B100" s="298"/>
      <c r="C100" s="298"/>
      <c r="D100" s="375"/>
      <c r="E100" s="376"/>
      <c r="F100" s="298"/>
      <c r="G100" s="376"/>
      <c r="H100" s="298"/>
      <c r="I100" s="298"/>
      <c r="J100" s="377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</row>
    <row r="101" spans="1:26" ht="23.25" customHeight="1" x14ac:dyDescent="0.8">
      <c r="A101" s="298"/>
      <c r="B101" s="298"/>
      <c r="C101" s="298"/>
      <c r="D101" s="375"/>
      <c r="E101" s="376"/>
      <c r="F101" s="298"/>
      <c r="G101" s="376"/>
      <c r="H101" s="298"/>
      <c r="I101" s="298"/>
      <c r="J101" s="377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</row>
    <row r="102" spans="1:26" ht="23.25" customHeight="1" x14ac:dyDescent="0.8">
      <c r="A102" s="298"/>
      <c r="B102" s="298"/>
      <c r="C102" s="298"/>
      <c r="D102" s="375"/>
      <c r="E102" s="376"/>
      <c r="F102" s="298"/>
      <c r="G102" s="376"/>
      <c r="H102" s="298"/>
      <c r="I102" s="298"/>
      <c r="J102" s="377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</row>
    <row r="103" spans="1:26" ht="23.25" customHeight="1" x14ac:dyDescent="0.8">
      <c r="A103" s="298"/>
      <c r="B103" s="298"/>
      <c r="C103" s="298"/>
      <c r="D103" s="375"/>
      <c r="E103" s="376"/>
      <c r="F103" s="298"/>
      <c r="G103" s="376"/>
      <c r="H103" s="298"/>
      <c r="I103" s="298"/>
      <c r="J103" s="377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</row>
    <row r="104" spans="1:26" ht="23.25" customHeight="1" x14ac:dyDescent="0.8">
      <c r="A104" s="298"/>
      <c r="B104" s="298"/>
      <c r="C104" s="298"/>
      <c r="D104" s="375"/>
      <c r="E104" s="376"/>
      <c r="F104" s="298"/>
      <c r="G104" s="376"/>
      <c r="H104" s="298"/>
      <c r="I104" s="298"/>
      <c r="J104" s="377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</row>
    <row r="105" spans="1:26" ht="23.25" customHeight="1" x14ac:dyDescent="0.8">
      <c r="A105" s="298"/>
      <c r="B105" s="298"/>
      <c r="C105" s="298"/>
      <c r="D105" s="375"/>
      <c r="E105" s="376"/>
      <c r="F105" s="298"/>
      <c r="G105" s="376"/>
      <c r="H105" s="298"/>
      <c r="I105" s="298"/>
      <c r="J105" s="377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</row>
    <row r="106" spans="1:26" ht="23.25" customHeight="1" x14ac:dyDescent="0.8">
      <c r="A106" s="298"/>
      <c r="B106" s="298"/>
      <c r="C106" s="298"/>
      <c r="D106" s="375"/>
      <c r="E106" s="376"/>
      <c r="F106" s="298"/>
      <c r="G106" s="376"/>
      <c r="H106" s="298"/>
      <c r="I106" s="298"/>
      <c r="J106" s="377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</row>
    <row r="107" spans="1:26" ht="23.25" customHeight="1" x14ac:dyDescent="0.8">
      <c r="A107" s="298"/>
      <c r="B107" s="298"/>
      <c r="C107" s="298"/>
      <c r="D107" s="375"/>
      <c r="E107" s="376"/>
      <c r="F107" s="298"/>
      <c r="G107" s="376"/>
      <c r="H107" s="298"/>
      <c r="I107" s="298"/>
      <c r="J107" s="377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</row>
    <row r="108" spans="1:26" ht="23.25" customHeight="1" x14ac:dyDescent="0.8">
      <c r="A108" s="298"/>
      <c r="B108" s="298"/>
      <c r="C108" s="298"/>
      <c r="D108" s="375"/>
      <c r="E108" s="376"/>
      <c r="F108" s="298"/>
      <c r="G108" s="376"/>
      <c r="H108" s="298"/>
      <c r="I108" s="298"/>
      <c r="J108" s="377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</row>
    <row r="109" spans="1:26" ht="23.25" customHeight="1" x14ac:dyDescent="0.8">
      <c r="A109" s="298"/>
      <c r="B109" s="298"/>
      <c r="C109" s="298"/>
      <c r="D109" s="375"/>
      <c r="E109" s="376"/>
      <c r="F109" s="298"/>
      <c r="G109" s="376"/>
      <c r="H109" s="298"/>
      <c r="I109" s="298"/>
      <c r="J109" s="377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</row>
    <row r="110" spans="1:26" ht="23.25" customHeight="1" x14ac:dyDescent="0.8">
      <c r="A110" s="298"/>
      <c r="B110" s="298"/>
      <c r="C110" s="298"/>
      <c r="D110" s="375"/>
      <c r="E110" s="376"/>
      <c r="F110" s="298"/>
      <c r="G110" s="376"/>
      <c r="H110" s="298"/>
      <c r="I110" s="298"/>
      <c r="J110" s="377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</row>
    <row r="111" spans="1:26" ht="23.25" customHeight="1" x14ac:dyDescent="0.8">
      <c r="A111" s="298"/>
      <c r="B111" s="298"/>
      <c r="C111" s="298"/>
      <c r="D111" s="375"/>
      <c r="E111" s="376"/>
      <c r="F111" s="298"/>
      <c r="G111" s="376"/>
      <c r="H111" s="298"/>
      <c r="I111" s="298"/>
      <c r="J111" s="377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</row>
    <row r="112" spans="1:26" ht="23.25" customHeight="1" x14ac:dyDescent="0.8">
      <c r="A112" s="298"/>
      <c r="B112" s="298"/>
      <c r="C112" s="298"/>
      <c r="D112" s="375"/>
      <c r="E112" s="376"/>
      <c r="F112" s="298"/>
      <c r="G112" s="376"/>
      <c r="H112" s="298"/>
      <c r="I112" s="298"/>
      <c r="J112" s="377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</row>
    <row r="113" spans="1:26" ht="23.25" customHeight="1" x14ac:dyDescent="0.8">
      <c r="A113" s="298"/>
      <c r="B113" s="298"/>
      <c r="C113" s="298"/>
      <c r="D113" s="375"/>
      <c r="E113" s="376"/>
      <c r="F113" s="298"/>
      <c r="G113" s="376"/>
      <c r="H113" s="298"/>
      <c r="I113" s="298"/>
      <c r="J113" s="377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</row>
    <row r="114" spans="1:26" ht="23.25" customHeight="1" x14ac:dyDescent="0.8">
      <c r="A114" s="298"/>
      <c r="B114" s="298"/>
      <c r="C114" s="298"/>
      <c r="D114" s="375"/>
      <c r="E114" s="376"/>
      <c r="F114" s="298"/>
      <c r="G114" s="376"/>
      <c r="H114" s="298"/>
      <c r="I114" s="298"/>
      <c r="J114" s="377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</row>
    <row r="115" spans="1:26" ht="23.25" customHeight="1" x14ac:dyDescent="0.8">
      <c r="A115" s="298"/>
      <c r="B115" s="298"/>
      <c r="C115" s="298"/>
      <c r="D115" s="375"/>
      <c r="E115" s="376"/>
      <c r="F115" s="298"/>
      <c r="G115" s="376"/>
      <c r="H115" s="298"/>
      <c r="I115" s="298"/>
      <c r="J115" s="377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</row>
    <row r="116" spans="1:26" ht="23.25" customHeight="1" x14ac:dyDescent="0.8">
      <c r="A116" s="298"/>
      <c r="B116" s="298"/>
      <c r="C116" s="298"/>
      <c r="D116" s="375"/>
      <c r="E116" s="376"/>
      <c r="F116" s="298"/>
      <c r="G116" s="376"/>
      <c r="H116" s="298"/>
      <c r="I116" s="298"/>
      <c r="J116" s="377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</row>
    <row r="117" spans="1:26" ht="23.25" customHeight="1" x14ac:dyDescent="0.8">
      <c r="A117" s="298"/>
      <c r="B117" s="298"/>
      <c r="C117" s="298"/>
      <c r="D117" s="375"/>
      <c r="E117" s="376"/>
      <c r="F117" s="298"/>
      <c r="G117" s="376"/>
      <c r="H117" s="298"/>
      <c r="I117" s="298"/>
      <c r="J117" s="377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</row>
    <row r="118" spans="1:26" ht="23.25" customHeight="1" x14ac:dyDescent="0.8">
      <c r="A118" s="298"/>
      <c r="B118" s="298"/>
      <c r="C118" s="298"/>
      <c r="D118" s="375"/>
      <c r="E118" s="376"/>
      <c r="F118" s="298"/>
      <c r="G118" s="376"/>
      <c r="H118" s="298"/>
      <c r="I118" s="298"/>
      <c r="J118" s="377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</row>
    <row r="119" spans="1:26" ht="23.25" customHeight="1" x14ac:dyDescent="0.8">
      <c r="A119" s="298"/>
      <c r="B119" s="298"/>
      <c r="C119" s="298"/>
      <c r="D119" s="375"/>
      <c r="E119" s="376"/>
      <c r="F119" s="298"/>
      <c r="G119" s="376"/>
      <c r="H119" s="298"/>
      <c r="I119" s="298"/>
      <c r="J119" s="377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ht="23.25" customHeight="1" x14ac:dyDescent="0.8">
      <c r="A120" s="298"/>
      <c r="B120" s="298"/>
      <c r="C120" s="298"/>
      <c r="D120" s="375"/>
      <c r="E120" s="376"/>
      <c r="F120" s="298"/>
      <c r="G120" s="376"/>
      <c r="H120" s="298"/>
      <c r="I120" s="298"/>
      <c r="J120" s="377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ht="23.25" customHeight="1" x14ac:dyDescent="0.8">
      <c r="A121" s="298"/>
      <c r="B121" s="298"/>
      <c r="C121" s="298"/>
      <c r="D121" s="375"/>
      <c r="E121" s="376"/>
      <c r="F121" s="298"/>
      <c r="G121" s="376"/>
      <c r="H121" s="298"/>
      <c r="I121" s="298"/>
      <c r="J121" s="377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ht="23.25" customHeight="1" x14ac:dyDescent="0.8">
      <c r="A122" s="298"/>
      <c r="B122" s="298"/>
      <c r="C122" s="298"/>
      <c r="D122" s="375"/>
      <c r="E122" s="376"/>
      <c r="F122" s="298"/>
      <c r="G122" s="376"/>
      <c r="H122" s="298"/>
      <c r="I122" s="298"/>
      <c r="J122" s="377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ht="23.25" customHeight="1" x14ac:dyDescent="0.8">
      <c r="A123" s="298"/>
      <c r="B123" s="298"/>
      <c r="C123" s="298"/>
      <c r="D123" s="375"/>
      <c r="E123" s="376"/>
      <c r="F123" s="298"/>
      <c r="G123" s="376"/>
      <c r="H123" s="298"/>
      <c r="I123" s="298"/>
      <c r="J123" s="377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ht="23.25" customHeight="1" x14ac:dyDescent="0.8">
      <c r="A124" s="298"/>
      <c r="B124" s="298"/>
      <c r="C124" s="298"/>
      <c r="D124" s="375"/>
      <c r="E124" s="376"/>
      <c r="F124" s="298"/>
      <c r="G124" s="376"/>
      <c r="H124" s="298"/>
      <c r="I124" s="298"/>
      <c r="J124" s="377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ht="23.25" customHeight="1" x14ac:dyDescent="0.8">
      <c r="A125" s="298"/>
      <c r="B125" s="298"/>
      <c r="C125" s="298"/>
      <c r="D125" s="375"/>
      <c r="E125" s="376"/>
      <c r="F125" s="298"/>
      <c r="G125" s="376"/>
      <c r="H125" s="298"/>
      <c r="I125" s="298"/>
      <c r="J125" s="377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ht="23.25" customHeight="1" x14ac:dyDescent="0.8">
      <c r="A126" s="298"/>
      <c r="B126" s="298"/>
      <c r="C126" s="298"/>
      <c r="D126" s="375"/>
      <c r="E126" s="376"/>
      <c r="F126" s="298"/>
      <c r="G126" s="376"/>
      <c r="H126" s="298"/>
      <c r="I126" s="298"/>
      <c r="J126" s="377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ht="23.25" customHeight="1" x14ac:dyDescent="0.8">
      <c r="A127" s="298"/>
      <c r="B127" s="298"/>
      <c r="C127" s="298"/>
      <c r="D127" s="375"/>
      <c r="E127" s="376"/>
      <c r="F127" s="298"/>
      <c r="G127" s="376"/>
      <c r="H127" s="298"/>
      <c r="I127" s="298"/>
      <c r="J127" s="377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ht="23.25" customHeight="1" x14ac:dyDescent="0.8">
      <c r="A128" s="298"/>
      <c r="B128" s="298"/>
      <c r="C128" s="298"/>
      <c r="D128" s="375"/>
      <c r="E128" s="376"/>
      <c r="F128" s="298"/>
      <c r="G128" s="376"/>
      <c r="H128" s="298"/>
      <c r="I128" s="298"/>
      <c r="J128" s="377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ht="23.25" customHeight="1" x14ac:dyDescent="0.8">
      <c r="A129" s="298"/>
      <c r="B129" s="298"/>
      <c r="C129" s="298"/>
      <c r="D129" s="375"/>
      <c r="E129" s="376"/>
      <c r="F129" s="298"/>
      <c r="G129" s="376"/>
      <c r="H129" s="298"/>
      <c r="I129" s="298"/>
      <c r="J129" s="377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ht="23.25" customHeight="1" x14ac:dyDescent="0.8">
      <c r="A130" s="298"/>
      <c r="B130" s="298"/>
      <c r="C130" s="298"/>
      <c r="D130" s="375"/>
      <c r="E130" s="376"/>
      <c r="F130" s="298"/>
      <c r="G130" s="376"/>
      <c r="H130" s="298"/>
      <c r="I130" s="298"/>
      <c r="J130" s="377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ht="23.25" customHeight="1" x14ac:dyDescent="0.8">
      <c r="A131" s="298"/>
      <c r="B131" s="298"/>
      <c r="C131" s="298"/>
      <c r="D131" s="375"/>
      <c r="E131" s="376"/>
      <c r="F131" s="298"/>
      <c r="G131" s="376"/>
      <c r="H131" s="298"/>
      <c r="I131" s="298"/>
      <c r="J131" s="377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</row>
    <row r="132" spans="1:26" ht="23.25" customHeight="1" x14ac:dyDescent="0.8">
      <c r="A132" s="298"/>
      <c r="B132" s="298"/>
      <c r="C132" s="298"/>
      <c r="D132" s="375"/>
      <c r="E132" s="376"/>
      <c r="F132" s="298"/>
      <c r="G132" s="376"/>
      <c r="H132" s="298"/>
      <c r="I132" s="298"/>
      <c r="J132" s="377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</row>
    <row r="133" spans="1:26" ht="23.25" customHeight="1" x14ac:dyDescent="0.8">
      <c r="A133" s="298"/>
      <c r="B133" s="298"/>
      <c r="C133" s="298"/>
      <c r="D133" s="375"/>
      <c r="E133" s="376"/>
      <c r="F133" s="298"/>
      <c r="G133" s="376"/>
      <c r="H133" s="298"/>
      <c r="I133" s="298"/>
      <c r="J133" s="377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</row>
    <row r="134" spans="1:26" ht="23.25" customHeight="1" x14ac:dyDescent="0.8">
      <c r="A134" s="298"/>
      <c r="B134" s="298"/>
      <c r="C134" s="298"/>
      <c r="D134" s="375"/>
      <c r="E134" s="376"/>
      <c r="F134" s="298"/>
      <c r="G134" s="376"/>
      <c r="H134" s="298"/>
      <c r="I134" s="298"/>
      <c r="J134" s="377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</row>
    <row r="135" spans="1:26" ht="23.25" customHeight="1" x14ac:dyDescent="0.8">
      <c r="A135" s="298"/>
      <c r="B135" s="298"/>
      <c r="C135" s="298"/>
      <c r="D135" s="375"/>
      <c r="E135" s="376"/>
      <c r="F135" s="298"/>
      <c r="G135" s="376"/>
      <c r="H135" s="298"/>
      <c r="I135" s="298"/>
      <c r="J135" s="377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</row>
    <row r="136" spans="1:26" ht="23.25" customHeight="1" x14ac:dyDescent="0.8">
      <c r="A136" s="298"/>
      <c r="B136" s="298"/>
      <c r="C136" s="298"/>
      <c r="D136" s="375"/>
      <c r="E136" s="376"/>
      <c r="F136" s="298"/>
      <c r="G136" s="376"/>
      <c r="H136" s="298"/>
      <c r="I136" s="298"/>
      <c r="J136" s="377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</row>
    <row r="137" spans="1:26" ht="23.25" customHeight="1" x14ac:dyDescent="0.8">
      <c r="A137" s="298"/>
      <c r="B137" s="298"/>
      <c r="C137" s="298"/>
      <c r="D137" s="375"/>
      <c r="E137" s="376"/>
      <c r="F137" s="298"/>
      <c r="G137" s="376"/>
      <c r="H137" s="298"/>
      <c r="I137" s="298"/>
      <c r="J137" s="377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</row>
    <row r="138" spans="1:26" ht="23.25" customHeight="1" x14ac:dyDescent="0.8">
      <c r="A138" s="298"/>
      <c r="B138" s="298"/>
      <c r="C138" s="298"/>
      <c r="D138" s="375"/>
      <c r="E138" s="376"/>
      <c r="F138" s="298"/>
      <c r="G138" s="376"/>
      <c r="H138" s="298"/>
      <c r="I138" s="298"/>
      <c r="J138" s="377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</row>
    <row r="139" spans="1:26" ht="23.25" customHeight="1" x14ac:dyDescent="0.8">
      <c r="A139" s="298"/>
      <c r="B139" s="298"/>
      <c r="C139" s="298"/>
      <c r="D139" s="375"/>
      <c r="E139" s="376"/>
      <c r="F139" s="298"/>
      <c r="G139" s="376"/>
      <c r="H139" s="298"/>
      <c r="I139" s="298"/>
      <c r="J139" s="377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</row>
    <row r="140" spans="1:26" ht="23.25" customHeight="1" x14ac:dyDescent="0.8">
      <c r="A140" s="298"/>
      <c r="B140" s="298"/>
      <c r="C140" s="298"/>
      <c r="D140" s="375"/>
      <c r="E140" s="376"/>
      <c r="F140" s="298"/>
      <c r="G140" s="376"/>
      <c r="H140" s="298"/>
      <c r="I140" s="298"/>
      <c r="J140" s="377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</row>
    <row r="141" spans="1:26" ht="23.25" customHeight="1" x14ac:dyDescent="0.8">
      <c r="A141" s="298"/>
      <c r="B141" s="298"/>
      <c r="C141" s="298"/>
      <c r="D141" s="375"/>
      <c r="E141" s="376"/>
      <c r="F141" s="298"/>
      <c r="G141" s="376"/>
      <c r="H141" s="298"/>
      <c r="I141" s="298"/>
      <c r="J141" s="377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</row>
    <row r="142" spans="1:26" ht="23.25" customHeight="1" x14ac:dyDescent="0.8">
      <c r="A142" s="298"/>
      <c r="B142" s="298"/>
      <c r="C142" s="298"/>
      <c r="D142" s="375"/>
      <c r="E142" s="376"/>
      <c r="F142" s="298"/>
      <c r="G142" s="376"/>
      <c r="H142" s="298"/>
      <c r="I142" s="298"/>
      <c r="J142" s="377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</row>
    <row r="143" spans="1:26" ht="23.25" customHeight="1" x14ac:dyDescent="0.8">
      <c r="A143" s="298"/>
      <c r="B143" s="298"/>
      <c r="C143" s="298"/>
      <c r="D143" s="375"/>
      <c r="E143" s="376"/>
      <c r="F143" s="298"/>
      <c r="G143" s="376"/>
      <c r="H143" s="298"/>
      <c r="I143" s="298"/>
      <c r="J143" s="377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</row>
    <row r="144" spans="1:26" ht="23.25" customHeight="1" x14ac:dyDescent="0.8">
      <c r="A144" s="298"/>
      <c r="B144" s="298"/>
      <c r="C144" s="298"/>
      <c r="D144" s="375"/>
      <c r="E144" s="376"/>
      <c r="F144" s="298"/>
      <c r="G144" s="376"/>
      <c r="H144" s="298"/>
      <c r="I144" s="298"/>
      <c r="J144" s="377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</row>
    <row r="145" spans="1:26" ht="23.25" customHeight="1" x14ac:dyDescent="0.8">
      <c r="A145" s="298"/>
      <c r="B145" s="298"/>
      <c r="C145" s="298"/>
      <c r="D145" s="375"/>
      <c r="E145" s="376"/>
      <c r="F145" s="298"/>
      <c r="G145" s="376"/>
      <c r="H145" s="298"/>
      <c r="I145" s="298"/>
      <c r="J145" s="377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</row>
    <row r="146" spans="1:26" ht="23.25" customHeight="1" x14ac:dyDescent="0.8">
      <c r="A146" s="298"/>
      <c r="B146" s="298"/>
      <c r="C146" s="298"/>
      <c r="D146" s="375"/>
      <c r="E146" s="376"/>
      <c r="F146" s="298"/>
      <c r="G146" s="376"/>
      <c r="H146" s="298"/>
      <c r="I146" s="298"/>
      <c r="J146" s="377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</row>
    <row r="147" spans="1:26" ht="23.25" customHeight="1" x14ac:dyDescent="0.8">
      <c r="A147" s="298"/>
      <c r="B147" s="298"/>
      <c r="C147" s="298"/>
      <c r="D147" s="375"/>
      <c r="E147" s="376"/>
      <c r="F147" s="298"/>
      <c r="G147" s="376"/>
      <c r="H147" s="298"/>
      <c r="I147" s="298"/>
      <c r="J147" s="377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</row>
    <row r="148" spans="1:26" ht="23.25" customHeight="1" x14ac:dyDescent="0.8">
      <c r="A148" s="298"/>
      <c r="B148" s="298"/>
      <c r="C148" s="298"/>
      <c r="D148" s="375"/>
      <c r="E148" s="376"/>
      <c r="F148" s="298"/>
      <c r="G148" s="376"/>
      <c r="H148" s="298"/>
      <c r="I148" s="298"/>
      <c r="J148" s="377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</row>
    <row r="149" spans="1:26" ht="23.25" customHeight="1" x14ac:dyDescent="0.8">
      <c r="A149" s="298"/>
      <c r="B149" s="298"/>
      <c r="C149" s="298"/>
      <c r="D149" s="375"/>
      <c r="E149" s="376"/>
      <c r="F149" s="298"/>
      <c r="G149" s="376"/>
      <c r="H149" s="298"/>
      <c r="I149" s="298"/>
      <c r="J149" s="377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</row>
    <row r="150" spans="1:26" ht="23.25" customHeight="1" x14ac:dyDescent="0.8">
      <c r="A150" s="298"/>
      <c r="B150" s="298"/>
      <c r="C150" s="298"/>
      <c r="D150" s="375"/>
      <c r="E150" s="376"/>
      <c r="F150" s="298"/>
      <c r="G150" s="376"/>
      <c r="H150" s="298"/>
      <c r="I150" s="298"/>
      <c r="J150" s="377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</row>
    <row r="151" spans="1:26" ht="23.25" customHeight="1" x14ac:dyDescent="0.8">
      <c r="A151" s="298"/>
      <c r="B151" s="298"/>
      <c r="C151" s="298"/>
      <c r="D151" s="375"/>
      <c r="E151" s="376"/>
      <c r="F151" s="298"/>
      <c r="G151" s="376"/>
      <c r="H151" s="298"/>
      <c r="I151" s="298"/>
      <c r="J151" s="377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</row>
    <row r="152" spans="1:26" ht="23.25" customHeight="1" x14ac:dyDescent="0.8">
      <c r="A152" s="298"/>
      <c r="B152" s="298"/>
      <c r="C152" s="298"/>
      <c r="D152" s="375"/>
      <c r="E152" s="376"/>
      <c r="F152" s="298"/>
      <c r="G152" s="376"/>
      <c r="H152" s="298"/>
      <c r="I152" s="298"/>
      <c r="J152" s="377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</row>
    <row r="153" spans="1:26" ht="23.25" customHeight="1" x14ac:dyDescent="0.8">
      <c r="A153" s="298"/>
      <c r="B153" s="298"/>
      <c r="C153" s="298"/>
      <c r="D153" s="375"/>
      <c r="E153" s="376"/>
      <c r="F153" s="298"/>
      <c r="G153" s="376"/>
      <c r="H153" s="298"/>
      <c r="I153" s="298"/>
      <c r="J153" s="377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</row>
    <row r="154" spans="1:26" ht="23.25" customHeight="1" x14ac:dyDescent="0.8">
      <c r="A154" s="298"/>
      <c r="B154" s="298"/>
      <c r="C154" s="298"/>
      <c r="D154" s="375"/>
      <c r="E154" s="376"/>
      <c r="F154" s="298"/>
      <c r="G154" s="376"/>
      <c r="H154" s="298"/>
      <c r="I154" s="298"/>
      <c r="J154" s="377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</row>
    <row r="155" spans="1:26" ht="23.25" customHeight="1" x14ac:dyDescent="0.8">
      <c r="A155" s="298"/>
      <c r="B155" s="298"/>
      <c r="C155" s="298"/>
      <c r="D155" s="375"/>
      <c r="E155" s="376"/>
      <c r="F155" s="298"/>
      <c r="G155" s="376"/>
      <c r="H155" s="298"/>
      <c r="I155" s="298"/>
      <c r="J155" s="377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</row>
    <row r="156" spans="1:26" ht="23.25" customHeight="1" x14ac:dyDescent="0.8">
      <c r="A156" s="298"/>
      <c r="B156" s="298"/>
      <c r="C156" s="298"/>
      <c r="D156" s="375"/>
      <c r="E156" s="376"/>
      <c r="F156" s="298"/>
      <c r="G156" s="376"/>
      <c r="H156" s="298"/>
      <c r="I156" s="298"/>
      <c r="J156" s="377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</row>
    <row r="157" spans="1:26" ht="23.25" customHeight="1" x14ac:dyDescent="0.8">
      <c r="A157" s="298"/>
      <c r="B157" s="298"/>
      <c r="C157" s="298"/>
      <c r="D157" s="375"/>
      <c r="E157" s="376"/>
      <c r="F157" s="298"/>
      <c r="G157" s="376"/>
      <c r="H157" s="298"/>
      <c r="I157" s="298"/>
      <c r="J157" s="377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</row>
    <row r="158" spans="1:26" ht="23.25" customHeight="1" x14ac:dyDescent="0.8">
      <c r="A158" s="298"/>
      <c r="B158" s="298"/>
      <c r="C158" s="298"/>
      <c r="D158" s="375"/>
      <c r="E158" s="376"/>
      <c r="F158" s="298"/>
      <c r="G158" s="376"/>
      <c r="H158" s="298"/>
      <c r="I158" s="298"/>
      <c r="J158" s="377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</row>
    <row r="159" spans="1:26" ht="23.25" customHeight="1" x14ac:dyDescent="0.8">
      <c r="A159" s="298"/>
      <c r="B159" s="298"/>
      <c r="C159" s="298"/>
      <c r="D159" s="375"/>
      <c r="E159" s="376"/>
      <c r="F159" s="298"/>
      <c r="G159" s="376"/>
      <c r="H159" s="298"/>
      <c r="I159" s="298"/>
      <c r="J159" s="377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</row>
    <row r="160" spans="1:26" ht="23.25" customHeight="1" x14ac:dyDescent="0.8">
      <c r="A160" s="298"/>
      <c r="B160" s="298"/>
      <c r="C160" s="298"/>
      <c r="D160" s="375"/>
      <c r="E160" s="376"/>
      <c r="F160" s="298"/>
      <c r="G160" s="376"/>
      <c r="H160" s="298"/>
      <c r="I160" s="298"/>
      <c r="J160" s="377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</row>
    <row r="161" spans="1:26" ht="23.25" customHeight="1" x14ac:dyDescent="0.8">
      <c r="A161" s="298"/>
      <c r="B161" s="298"/>
      <c r="C161" s="298"/>
      <c r="D161" s="375"/>
      <c r="E161" s="376"/>
      <c r="F161" s="298"/>
      <c r="G161" s="376"/>
      <c r="H161" s="298"/>
      <c r="I161" s="298"/>
      <c r="J161" s="377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</row>
    <row r="162" spans="1:26" ht="23.25" customHeight="1" x14ac:dyDescent="0.8">
      <c r="A162" s="298"/>
      <c r="B162" s="298"/>
      <c r="C162" s="298"/>
      <c r="D162" s="375"/>
      <c r="E162" s="376"/>
      <c r="F162" s="298"/>
      <c r="G162" s="376"/>
      <c r="H162" s="298"/>
      <c r="I162" s="298"/>
      <c r="J162" s="377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</row>
    <row r="163" spans="1:26" ht="23.25" customHeight="1" x14ac:dyDescent="0.8">
      <c r="A163" s="298"/>
      <c r="B163" s="298"/>
      <c r="C163" s="298"/>
      <c r="D163" s="375"/>
      <c r="E163" s="376"/>
      <c r="F163" s="298"/>
      <c r="G163" s="376"/>
      <c r="H163" s="298"/>
      <c r="I163" s="298"/>
      <c r="J163" s="377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</row>
    <row r="164" spans="1:26" ht="23.25" customHeight="1" x14ac:dyDescent="0.8">
      <c r="A164" s="298"/>
      <c r="B164" s="298"/>
      <c r="C164" s="298"/>
      <c r="D164" s="375"/>
      <c r="E164" s="376"/>
      <c r="F164" s="298"/>
      <c r="G164" s="376"/>
      <c r="H164" s="298"/>
      <c r="I164" s="298"/>
      <c r="J164" s="377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</row>
    <row r="165" spans="1:26" ht="23.25" customHeight="1" x14ac:dyDescent="0.8">
      <c r="A165" s="298"/>
      <c r="B165" s="298"/>
      <c r="C165" s="298"/>
      <c r="D165" s="375"/>
      <c r="E165" s="376"/>
      <c r="F165" s="298"/>
      <c r="G165" s="376"/>
      <c r="H165" s="298"/>
      <c r="I165" s="298"/>
      <c r="J165" s="377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</row>
    <row r="166" spans="1:26" ht="23.25" customHeight="1" x14ac:dyDescent="0.8">
      <c r="A166" s="298"/>
      <c r="B166" s="298"/>
      <c r="C166" s="298"/>
      <c r="D166" s="375"/>
      <c r="E166" s="376"/>
      <c r="F166" s="298"/>
      <c r="G166" s="376"/>
      <c r="H166" s="298"/>
      <c r="I166" s="298"/>
      <c r="J166" s="377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</row>
    <row r="167" spans="1:26" ht="23.25" customHeight="1" x14ac:dyDescent="0.8">
      <c r="A167" s="298"/>
      <c r="B167" s="298"/>
      <c r="C167" s="298"/>
      <c r="D167" s="375"/>
      <c r="E167" s="376"/>
      <c r="F167" s="298"/>
      <c r="G167" s="376"/>
      <c r="H167" s="298"/>
      <c r="I167" s="298"/>
      <c r="J167" s="377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</row>
    <row r="168" spans="1:26" ht="23.25" customHeight="1" x14ac:dyDescent="0.8">
      <c r="A168" s="298"/>
      <c r="B168" s="298"/>
      <c r="C168" s="298"/>
      <c r="D168" s="375"/>
      <c r="E168" s="376"/>
      <c r="F168" s="298"/>
      <c r="G168" s="376"/>
      <c r="H168" s="298"/>
      <c r="I168" s="298"/>
      <c r="J168" s="377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</row>
    <row r="169" spans="1:26" ht="23.25" customHeight="1" x14ac:dyDescent="0.8">
      <c r="A169" s="298"/>
      <c r="B169" s="298"/>
      <c r="C169" s="298"/>
      <c r="D169" s="375"/>
      <c r="E169" s="376"/>
      <c r="F169" s="298"/>
      <c r="G169" s="376"/>
      <c r="H169" s="298"/>
      <c r="I169" s="298"/>
      <c r="J169" s="377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</row>
    <row r="170" spans="1:26" ht="23.25" customHeight="1" x14ac:dyDescent="0.8">
      <c r="A170" s="298"/>
      <c r="B170" s="298"/>
      <c r="C170" s="298"/>
      <c r="D170" s="375"/>
      <c r="E170" s="376"/>
      <c r="F170" s="298"/>
      <c r="G170" s="376"/>
      <c r="H170" s="298"/>
      <c r="I170" s="298"/>
      <c r="J170" s="377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</row>
    <row r="171" spans="1:26" ht="23.25" customHeight="1" x14ac:dyDescent="0.8">
      <c r="A171" s="298"/>
      <c r="B171" s="298"/>
      <c r="C171" s="298"/>
      <c r="D171" s="375"/>
      <c r="E171" s="376"/>
      <c r="F171" s="298"/>
      <c r="G171" s="376"/>
      <c r="H171" s="298"/>
      <c r="I171" s="298"/>
      <c r="J171" s="377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</row>
    <row r="172" spans="1:26" ht="23.25" customHeight="1" x14ac:dyDescent="0.8">
      <c r="A172" s="298"/>
      <c r="B172" s="298"/>
      <c r="C172" s="298"/>
      <c r="D172" s="375"/>
      <c r="E172" s="376"/>
      <c r="F172" s="298"/>
      <c r="G172" s="376"/>
      <c r="H172" s="298"/>
      <c r="I172" s="298"/>
      <c r="J172" s="377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</row>
    <row r="173" spans="1:26" ht="23.25" customHeight="1" x14ac:dyDescent="0.8">
      <c r="A173" s="298"/>
      <c r="B173" s="298"/>
      <c r="C173" s="298"/>
      <c r="D173" s="375"/>
      <c r="E173" s="376"/>
      <c r="F173" s="298"/>
      <c r="G173" s="376"/>
      <c r="H173" s="298"/>
      <c r="I173" s="298"/>
      <c r="J173" s="377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</row>
    <row r="174" spans="1:26" ht="23.25" customHeight="1" x14ac:dyDescent="0.8">
      <c r="A174" s="298"/>
      <c r="B174" s="298"/>
      <c r="C174" s="298"/>
      <c r="D174" s="375"/>
      <c r="E174" s="376"/>
      <c r="F174" s="298"/>
      <c r="G174" s="376"/>
      <c r="H174" s="298"/>
      <c r="I174" s="298"/>
      <c r="J174" s="377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</row>
    <row r="175" spans="1:26" ht="23.25" customHeight="1" x14ac:dyDescent="0.8">
      <c r="A175" s="298"/>
      <c r="B175" s="298"/>
      <c r="C175" s="298"/>
      <c r="D175" s="375"/>
      <c r="E175" s="376"/>
      <c r="F175" s="298"/>
      <c r="G175" s="376"/>
      <c r="H175" s="298"/>
      <c r="I175" s="298"/>
      <c r="J175" s="377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</row>
    <row r="176" spans="1:26" ht="23.25" customHeight="1" x14ac:dyDescent="0.8">
      <c r="A176" s="298"/>
      <c r="B176" s="298"/>
      <c r="C176" s="298"/>
      <c r="D176" s="375"/>
      <c r="E176" s="376"/>
      <c r="F176" s="298"/>
      <c r="G176" s="376"/>
      <c r="H176" s="298"/>
      <c r="I176" s="298"/>
      <c r="J176" s="377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</row>
    <row r="177" spans="1:26" ht="23.25" customHeight="1" x14ac:dyDescent="0.8">
      <c r="A177" s="298"/>
      <c r="B177" s="298"/>
      <c r="C177" s="298"/>
      <c r="D177" s="375"/>
      <c r="E177" s="376"/>
      <c r="F177" s="298"/>
      <c r="G177" s="376"/>
      <c r="H177" s="298"/>
      <c r="I177" s="298"/>
      <c r="J177" s="377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</row>
    <row r="178" spans="1:26" ht="23.25" customHeight="1" x14ac:dyDescent="0.8">
      <c r="A178" s="298"/>
      <c r="B178" s="298"/>
      <c r="C178" s="298"/>
      <c r="D178" s="375"/>
      <c r="E178" s="376"/>
      <c r="F178" s="298"/>
      <c r="G178" s="376"/>
      <c r="H178" s="298"/>
      <c r="I178" s="298"/>
      <c r="J178" s="377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</row>
    <row r="179" spans="1:26" ht="23.25" customHeight="1" x14ac:dyDescent="0.8">
      <c r="A179" s="298"/>
      <c r="B179" s="298"/>
      <c r="C179" s="298"/>
      <c r="D179" s="375"/>
      <c r="E179" s="376"/>
      <c r="F179" s="298"/>
      <c r="G179" s="376"/>
      <c r="H179" s="298"/>
      <c r="I179" s="298"/>
      <c r="J179" s="377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</row>
    <row r="180" spans="1:26" ht="23.25" customHeight="1" x14ac:dyDescent="0.8">
      <c r="A180" s="298"/>
      <c r="B180" s="298"/>
      <c r="C180" s="298"/>
      <c r="D180" s="375"/>
      <c r="E180" s="376"/>
      <c r="F180" s="298"/>
      <c r="G180" s="376"/>
      <c r="H180" s="298"/>
      <c r="I180" s="298"/>
      <c r="J180" s="377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</row>
    <row r="181" spans="1:26" ht="23.25" customHeight="1" x14ac:dyDescent="0.8">
      <c r="A181" s="298"/>
      <c r="B181" s="298"/>
      <c r="C181" s="298"/>
      <c r="D181" s="375"/>
      <c r="E181" s="376"/>
      <c r="F181" s="298"/>
      <c r="G181" s="376"/>
      <c r="H181" s="298"/>
      <c r="I181" s="298"/>
      <c r="J181" s="377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</row>
    <row r="182" spans="1:26" ht="23.25" customHeight="1" x14ac:dyDescent="0.8">
      <c r="A182" s="298"/>
      <c r="B182" s="298"/>
      <c r="C182" s="298"/>
      <c r="D182" s="375"/>
      <c r="E182" s="376"/>
      <c r="F182" s="298"/>
      <c r="G182" s="376"/>
      <c r="H182" s="298"/>
      <c r="I182" s="298"/>
      <c r="J182" s="377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</row>
    <row r="183" spans="1:26" ht="23.25" customHeight="1" x14ac:dyDescent="0.8">
      <c r="A183" s="298"/>
      <c r="B183" s="298"/>
      <c r="C183" s="298"/>
      <c r="D183" s="375"/>
      <c r="E183" s="376"/>
      <c r="F183" s="298"/>
      <c r="G183" s="376"/>
      <c r="H183" s="298"/>
      <c r="I183" s="298"/>
      <c r="J183" s="377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</row>
    <row r="184" spans="1:26" ht="23.25" customHeight="1" x14ac:dyDescent="0.8">
      <c r="A184" s="298"/>
      <c r="B184" s="298"/>
      <c r="C184" s="298"/>
      <c r="D184" s="375"/>
      <c r="E184" s="376"/>
      <c r="F184" s="298"/>
      <c r="G184" s="376"/>
      <c r="H184" s="298"/>
      <c r="I184" s="298"/>
      <c r="J184" s="377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</row>
    <row r="185" spans="1:26" ht="23.25" customHeight="1" x14ac:dyDescent="0.8">
      <c r="A185" s="298"/>
      <c r="B185" s="298"/>
      <c r="C185" s="298"/>
      <c r="D185" s="375"/>
      <c r="E185" s="376"/>
      <c r="F185" s="298"/>
      <c r="G185" s="376"/>
      <c r="H185" s="298"/>
      <c r="I185" s="298"/>
      <c r="J185" s="377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</row>
    <row r="186" spans="1:26" ht="23.25" customHeight="1" x14ac:dyDescent="0.8">
      <c r="A186" s="298"/>
      <c r="B186" s="298"/>
      <c r="C186" s="298"/>
      <c r="D186" s="375"/>
      <c r="E186" s="376"/>
      <c r="F186" s="298"/>
      <c r="G186" s="376"/>
      <c r="H186" s="298"/>
      <c r="I186" s="298"/>
      <c r="J186" s="377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</row>
    <row r="187" spans="1:26" ht="23.25" customHeight="1" x14ac:dyDescent="0.8">
      <c r="A187" s="298"/>
      <c r="B187" s="298"/>
      <c r="C187" s="298"/>
      <c r="D187" s="375"/>
      <c r="E187" s="376"/>
      <c r="F187" s="298"/>
      <c r="G187" s="376"/>
      <c r="H187" s="298"/>
      <c r="I187" s="298"/>
      <c r="J187" s="377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</row>
    <row r="188" spans="1:26" ht="23.25" customHeight="1" x14ac:dyDescent="0.8">
      <c r="A188" s="298"/>
      <c r="B188" s="298"/>
      <c r="C188" s="298"/>
      <c r="D188" s="375"/>
      <c r="E188" s="376"/>
      <c r="F188" s="298"/>
      <c r="G188" s="376"/>
      <c r="H188" s="298"/>
      <c r="I188" s="298"/>
      <c r="J188" s="377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</row>
    <row r="189" spans="1:26" ht="23.25" customHeight="1" x14ac:dyDescent="0.8">
      <c r="A189" s="298"/>
      <c r="B189" s="298"/>
      <c r="C189" s="298"/>
      <c r="D189" s="375"/>
      <c r="E189" s="376"/>
      <c r="F189" s="298"/>
      <c r="G189" s="376"/>
      <c r="H189" s="298"/>
      <c r="I189" s="298"/>
      <c r="J189" s="377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</row>
    <row r="190" spans="1:26" ht="23.25" customHeight="1" x14ac:dyDescent="0.8">
      <c r="A190" s="298"/>
      <c r="B190" s="298"/>
      <c r="C190" s="298"/>
      <c r="D190" s="375"/>
      <c r="E190" s="376"/>
      <c r="F190" s="298"/>
      <c r="G190" s="376"/>
      <c r="H190" s="298"/>
      <c r="I190" s="298"/>
      <c r="J190" s="377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</row>
    <row r="191" spans="1:26" ht="23.25" customHeight="1" x14ac:dyDescent="0.8">
      <c r="A191" s="298"/>
      <c r="B191" s="298"/>
      <c r="C191" s="298"/>
      <c r="D191" s="375"/>
      <c r="E191" s="376"/>
      <c r="F191" s="298"/>
      <c r="G191" s="376"/>
      <c r="H191" s="298"/>
      <c r="I191" s="298"/>
      <c r="J191" s="377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</row>
    <row r="192" spans="1:26" ht="23.25" customHeight="1" x14ac:dyDescent="0.8">
      <c r="A192" s="298"/>
      <c r="B192" s="298"/>
      <c r="C192" s="298"/>
      <c r="D192" s="375"/>
      <c r="E192" s="376"/>
      <c r="F192" s="298"/>
      <c r="G192" s="376"/>
      <c r="H192" s="298"/>
      <c r="I192" s="298"/>
      <c r="J192" s="377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</row>
    <row r="193" spans="1:26" ht="23.25" customHeight="1" x14ac:dyDescent="0.8">
      <c r="A193" s="298"/>
      <c r="B193" s="298"/>
      <c r="C193" s="298"/>
      <c r="D193" s="375"/>
      <c r="E193" s="376"/>
      <c r="F193" s="298"/>
      <c r="G193" s="376"/>
      <c r="H193" s="298"/>
      <c r="I193" s="298"/>
      <c r="J193" s="377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</row>
    <row r="194" spans="1:26" ht="23.25" customHeight="1" x14ac:dyDescent="0.8">
      <c r="A194" s="298"/>
      <c r="B194" s="298"/>
      <c r="C194" s="298"/>
      <c r="D194" s="375"/>
      <c r="E194" s="376"/>
      <c r="F194" s="298"/>
      <c r="G194" s="376"/>
      <c r="H194" s="298"/>
      <c r="I194" s="298"/>
      <c r="J194" s="377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</row>
    <row r="195" spans="1:26" ht="23.25" customHeight="1" x14ac:dyDescent="0.8">
      <c r="A195" s="298"/>
      <c r="B195" s="298"/>
      <c r="C195" s="298"/>
      <c r="D195" s="375"/>
      <c r="E195" s="376"/>
      <c r="F195" s="298"/>
      <c r="G195" s="376"/>
      <c r="H195" s="298"/>
      <c r="I195" s="298"/>
      <c r="J195" s="377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</row>
    <row r="196" spans="1:26" ht="23.25" customHeight="1" x14ac:dyDescent="0.8">
      <c r="A196" s="298"/>
      <c r="B196" s="298"/>
      <c r="C196" s="298"/>
      <c r="D196" s="375"/>
      <c r="E196" s="376"/>
      <c r="F196" s="298"/>
      <c r="G196" s="376"/>
      <c r="H196" s="298"/>
      <c r="I196" s="298"/>
      <c r="J196" s="377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</row>
    <row r="197" spans="1:26" ht="23.25" customHeight="1" x14ac:dyDescent="0.8">
      <c r="A197" s="298"/>
      <c r="B197" s="298"/>
      <c r="C197" s="298"/>
      <c r="D197" s="375"/>
      <c r="E197" s="376"/>
      <c r="F197" s="298"/>
      <c r="G197" s="376"/>
      <c r="H197" s="298"/>
      <c r="I197" s="298"/>
      <c r="J197" s="377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</row>
    <row r="198" spans="1:26" ht="23.25" customHeight="1" x14ac:dyDescent="0.8">
      <c r="A198" s="298"/>
      <c r="B198" s="298"/>
      <c r="C198" s="298"/>
      <c r="D198" s="375"/>
      <c r="E198" s="376"/>
      <c r="F198" s="298"/>
      <c r="G198" s="376"/>
      <c r="H198" s="298"/>
      <c r="I198" s="298"/>
      <c r="J198" s="377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</row>
    <row r="199" spans="1:26" ht="23.25" customHeight="1" x14ac:dyDescent="0.8">
      <c r="A199" s="298"/>
      <c r="B199" s="298"/>
      <c r="C199" s="298"/>
      <c r="D199" s="375"/>
      <c r="E199" s="376"/>
      <c r="F199" s="298"/>
      <c r="G199" s="376"/>
      <c r="H199" s="298"/>
      <c r="I199" s="298"/>
      <c r="J199" s="377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</row>
    <row r="200" spans="1:26" ht="23.25" customHeight="1" x14ac:dyDescent="0.8">
      <c r="A200" s="298"/>
      <c r="B200" s="298"/>
      <c r="C200" s="298"/>
      <c r="D200" s="375"/>
      <c r="E200" s="376"/>
      <c r="F200" s="298"/>
      <c r="G200" s="376"/>
      <c r="H200" s="298"/>
      <c r="I200" s="298"/>
      <c r="J200" s="377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</row>
    <row r="201" spans="1:26" ht="23.25" customHeight="1" x14ac:dyDescent="0.8">
      <c r="A201" s="298"/>
      <c r="B201" s="298"/>
      <c r="C201" s="298"/>
      <c r="D201" s="375"/>
      <c r="E201" s="376"/>
      <c r="F201" s="298"/>
      <c r="G201" s="376"/>
      <c r="H201" s="298"/>
      <c r="I201" s="298"/>
      <c r="J201" s="377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</row>
    <row r="202" spans="1:26" ht="23.25" customHeight="1" x14ac:dyDescent="0.8">
      <c r="A202" s="298"/>
      <c r="B202" s="298"/>
      <c r="C202" s="298"/>
      <c r="D202" s="375"/>
      <c r="E202" s="376"/>
      <c r="F202" s="298"/>
      <c r="G202" s="376"/>
      <c r="H202" s="298"/>
      <c r="I202" s="298"/>
      <c r="J202" s="377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</row>
    <row r="203" spans="1:26" ht="23.25" customHeight="1" x14ac:dyDescent="0.8">
      <c r="A203" s="298"/>
      <c r="B203" s="298"/>
      <c r="C203" s="298"/>
      <c r="D203" s="375"/>
      <c r="E203" s="376"/>
      <c r="F203" s="298"/>
      <c r="G203" s="376"/>
      <c r="H203" s="298"/>
      <c r="I203" s="298"/>
      <c r="J203" s="377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</row>
    <row r="204" spans="1:26" ht="23.25" customHeight="1" x14ac:dyDescent="0.8">
      <c r="A204" s="298"/>
      <c r="B204" s="298"/>
      <c r="C204" s="298"/>
      <c r="D204" s="375"/>
      <c r="E204" s="376"/>
      <c r="F204" s="298"/>
      <c r="G204" s="376"/>
      <c r="H204" s="298"/>
      <c r="I204" s="298"/>
      <c r="J204" s="377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</row>
    <row r="205" spans="1:26" ht="23.25" customHeight="1" x14ac:dyDescent="0.8">
      <c r="A205" s="298"/>
      <c r="B205" s="298"/>
      <c r="C205" s="298"/>
      <c r="D205" s="375"/>
      <c r="E205" s="376"/>
      <c r="F205" s="298"/>
      <c r="G205" s="376"/>
      <c r="H205" s="298"/>
      <c r="I205" s="298"/>
      <c r="J205" s="377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</row>
    <row r="206" spans="1:26" ht="23.25" customHeight="1" x14ac:dyDescent="0.8">
      <c r="A206" s="298"/>
      <c r="B206" s="298"/>
      <c r="C206" s="298"/>
      <c r="D206" s="375"/>
      <c r="E206" s="376"/>
      <c r="F206" s="298"/>
      <c r="G206" s="376"/>
      <c r="H206" s="298"/>
      <c r="I206" s="298"/>
      <c r="J206" s="377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</row>
    <row r="207" spans="1:26" ht="23.25" customHeight="1" x14ac:dyDescent="0.8">
      <c r="A207" s="298"/>
      <c r="B207" s="298"/>
      <c r="C207" s="298"/>
      <c r="D207" s="375"/>
      <c r="E207" s="376"/>
      <c r="F207" s="298"/>
      <c r="G207" s="376"/>
      <c r="H207" s="298"/>
      <c r="I207" s="298"/>
      <c r="J207" s="377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</row>
    <row r="208" spans="1:26" ht="23.25" customHeight="1" x14ac:dyDescent="0.8">
      <c r="A208" s="298"/>
      <c r="B208" s="298"/>
      <c r="C208" s="298"/>
      <c r="D208" s="375"/>
      <c r="E208" s="376"/>
      <c r="F208" s="298"/>
      <c r="G208" s="376"/>
      <c r="H208" s="298"/>
      <c r="I208" s="298"/>
      <c r="J208" s="377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</row>
    <row r="209" spans="1:26" ht="23.25" customHeight="1" x14ac:dyDescent="0.8">
      <c r="A209" s="298"/>
      <c r="B209" s="298"/>
      <c r="C209" s="298"/>
      <c r="D209" s="375"/>
      <c r="E209" s="376"/>
      <c r="F209" s="298"/>
      <c r="G209" s="376"/>
      <c r="H209" s="298"/>
      <c r="I209" s="298"/>
      <c r="J209" s="377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</row>
    <row r="210" spans="1:26" ht="23.25" customHeight="1" x14ac:dyDescent="0.8">
      <c r="A210" s="298"/>
      <c r="B210" s="298"/>
      <c r="C210" s="298"/>
      <c r="D210" s="375"/>
      <c r="E210" s="376"/>
      <c r="F210" s="298"/>
      <c r="G210" s="376"/>
      <c r="H210" s="298"/>
      <c r="I210" s="298"/>
      <c r="J210" s="377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</row>
    <row r="211" spans="1:26" ht="23.25" customHeight="1" x14ac:dyDescent="0.8">
      <c r="A211" s="298"/>
      <c r="B211" s="298"/>
      <c r="C211" s="298"/>
      <c r="D211" s="375"/>
      <c r="E211" s="376"/>
      <c r="F211" s="298"/>
      <c r="G211" s="376"/>
      <c r="H211" s="298"/>
      <c r="I211" s="298"/>
      <c r="J211" s="377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</row>
    <row r="212" spans="1:26" ht="23.25" customHeight="1" x14ac:dyDescent="0.8">
      <c r="A212" s="298"/>
      <c r="B212" s="298"/>
      <c r="C212" s="298"/>
      <c r="D212" s="375"/>
      <c r="E212" s="376"/>
      <c r="F212" s="298"/>
      <c r="G212" s="376"/>
      <c r="H212" s="298"/>
      <c r="I212" s="298"/>
      <c r="J212" s="377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</row>
    <row r="213" spans="1:26" ht="23.25" customHeight="1" x14ac:dyDescent="0.8">
      <c r="A213" s="298"/>
      <c r="B213" s="298"/>
      <c r="C213" s="298"/>
      <c r="D213" s="375"/>
      <c r="E213" s="376"/>
      <c r="F213" s="298"/>
      <c r="G213" s="376"/>
      <c r="H213" s="298"/>
      <c r="I213" s="298"/>
      <c r="J213" s="377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</row>
    <row r="214" spans="1:26" ht="23.25" customHeight="1" x14ac:dyDescent="0.8">
      <c r="A214" s="298"/>
      <c r="B214" s="298"/>
      <c r="C214" s="298"/>
      <c r="D214" s="375"/>
      <c r="E214" s="376"/>
      <c r="F214" s="298"/>
      <c r="G214" s="376"/>
      <c r="H214" s="298"/>
      <c r="I214" s="298"/>
      <c r="J214" s="377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</row>
    <row r="215" spans="1:26" ht="23.25" customHeight="1" x14ac:dyDescent="0.8">
      <c r="A215" s="298"/>
      <c r="B215" s="298"/>
      <c r="C215" s="298"/>
      <c r="D215" s="375"/>
      <c r="E215" s="376"/>
      <c r="F215" s="298"/>
      <c r="G215" s="376"/>
      <c r="H215" s="298"/>
      <c r="I215" s="298"/>
      <c r="J215" s="377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</row>
    <row r="216" spans="1:26" ht="23.25" customHeight="1" x14ac:dyDescent="0.8">
      <c r="A216" s="298"/>
      <c r="B216" s="298"/>
      <c r="C216" s="298"/>
      <c r="D216" s="375"/>
      <c r="E216" s="376"/>
      <c r="F216" s="298"/>
      <c r="G216" s="376"/>
      <c r="H216" s="298"/>
      <c r="I216" s="298"/>
      <c r="J216" s="377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</row>
    <row r="217" spans="1:26" ht="23.25" customHeight="1" x14ac:dyDescent="0.8">
      <c r="A217" s="298"/>
      <c r="B217" s="298"/>
      <c r="C217" s="298"/>
      <c r="D217" s="375"/>
      <c r="E217" s="376"/>
      <c r="F217" s="298"/>
      <c r="G217" s="376"/>
      <c r="H217" s="298"/>
      <c r="I217" s="298"/>
      <c r="J217" s="377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</row>
    <row r="218" spans="1:26" ht="23.25" customHeight="1" x14ac:dyDescent="0.8">
      <c r="A218" s="298"/>
      <c r="B218" s="298"/>
      <c r="C218" s="298"/>
      <c r="D218" s="375"/>
      <c r="E218" s="376"/>
      <c r="F218" s="298"/>
      <c r="G218" s="376"/>
      <c r="H218" s="298"/>
      <c r="I218" s="298"/>
      <c r="J218" s="377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</row>
    <row r="219" spans="1:26" ht="23.25" customHeight="1" x14ac:dyDescent="0.8">
      <c r="A219" s="298"/>
      <c r="B219" s="298"/>
      <c r="C219" s="298"/>
      <c r="D219" s="375"/>
      <c r="E219" s="376"/>
      <c r="F219" s="298"/>
      <c r="G219" s="376"/>
      <c r="H219" s="298"/>
      <c r="I219" s="298"/>
      <c r="J219" s="377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</row>
    <row r="220" spans="1:26" ht="23.25" customHeight="1" x14ac:dyDescent="0.8">
      <c r="A220" s="298"/>
      <c r="B220" s="298"/>
      <c r="C220" s="298"/>
      <c r="D220" s="375"/>
      <c r="E220" s="376"/>
      <c r="F220" s="298"/>
      <c r="G220" s="376"/>
      <c r="H220" s="298"/>
      <c r="I220" s="298"/>
      <c r="J220" s="377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</row>
    <row r="221" spans="1:26" ht="23.25" customHeight="1" x14ac:dyDescent="0.8">
      <c r="A221" s="298"/>
      <c r="B221" s="298"/>
      <c r="C221" s="298"/>
      <c r="D221" s="375"/>
      <c r="E221" s="376"/>
      <c r="F221" s="298"/>
      <c r="G221" s="376"/>
      <c r="H221" s="298"/>
      <c r="I221" s="298"/>
      <c r="J221" s="377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</row>
    <row r="222" spans="1:26" ht="23.25" customHeight="1" x14ac:dyDescent="0.8">
      <c r="A222" s="298"/>
      <c r="B222" s="298"/>
      <c r="C222" s="298"/>
      <c r="D222" s="375"/>
      <c r="E222" s="376"/>
      <c r="F222" s="298"/>
      <c r="G222" s="376"/>
      <c r="H222" s="298"/>
      <c r="I222" s="298"/>
      <c r="J222" s="377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</row>
    <row r="223" spans="1:26" ht="23.25" customHeight="1" x14ac:dyDescent="0.8">
      <c r="A223" s="298"/>
      <c r="B223" s="298"/>
      <c r="C223" s="298"/>
      <c r="D223" s="375"/>
      <c r="E223" s="376"/>
      <c r="F223" s="298"/>
      <c r="G223" s="376"/>
      <c r="H223" s="298"/>
      <c r="I223" s="298"/>
      <c r="J223" s="377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</row>
    <row r="224" spans="1:26" ht="23.25" customHeight="1" x14ac:dyDescent="0.8">
      <c r="A224" s="298"/>
      <c r="B224" s="298"/>
      <c r="C224" s="298"/>
      <c r="D224" s="375"/>
      <c r="E224" s="376"/>
      <c r="F224" s="298"/>
      <c r="G224" s="376"/>
      <c r="H224" s="298"/>
      <c r="I224" s="298"/>
      <c r="J224" s="377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</row>
    <row r="225" spans="1:26" ht="23.25" customHeight="1" x14ac:dyDescent="0.8">
      <c r="A225" s="298"/>
      <c r="B225" s="298"/>
      <c r="C225" s="298"/>
      <c r="D225" s="375"/>
      <c r="E225" s="376"/>
      <c r="F225" s="298"/>
      <c r="G225" s="376"/>
      <c r="H225" s="298"/>
      <c r="I225" s="298"/>
      <c r="J225" s="377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</row>
    <row r="226" spans="1:26" ht="23.25" customHeight="1" x14ac:dyDescent="0.8">
      <c r="A226" s="298"/>
      <c r="B226" s="298"/>
      <c r="C226" s="298"/>
      <c r="D226" s="375"/>
      <c r="E226" s="376"/>
      <c r="F226" s="298"/>
      <c r="G226" s="376"/>
      <c r="H226" s="298"/>
      <c r="I226" s="298"/>
      <c r="J226" s="377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</row>
    <row r="227" spans="1:26" ht="23.25" customHeight="1" x14ac:dyDescent="0.8">
      <c r="A227" s="298"/>
      <c r="B227" s="298"/>
      <c r="C227" s="298"/>
      <c r="D227" s="375"/>
      <c r="E227" s="376"/>
      <c r="F227" s="298"/>
      <c r="G227" s="376"/>
      <c r="H227" s="298"/>
      <c r="I227" s="298"/>
      <c r="J227" s="377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</row>
    <row r="228" spans="1:26" ht="23.25" customHeight="1" x14ac:dyDescent="0.8">
      <c r="A228" s="298"/>
      <c r="B228" s="298"/>
      <c r="C228" s="298"/>
      <c r="D228" s="375"/>
      <c r="E228" s="376"/>
      <c r="F228" s="298"/>
      <c r="G228" s="376"/>
      <c r="H228" s="298"/>
      <c r="I228" s="298"/>
      <c r="J228" s="377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</row>
    <row r="229" spans="1:26" ht="23.25" customHeight="1" x14ac:dyDescent="0.8">
      <c r="A229" s="298"/>
      <c r="B229" s="298"/>
      <c r="C229" s="298"/>
      <c r="D229" s="375"/>
      <c r="E229" s="376"/>
      <c r="F229" s="298"/>
      <c r="G229" s="376"/>
      <c r="H229" s="298"/>
      <c r="I229" s="298"/>
      <c r="J229" s="377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</row>
    <row r="230" spans="1:26" ht="23.25" customHeight="1" x14ac:dyDescent="0.8">
      <c r="A230" s="298"/>
      <c r="B230" s="298"/>
      <c r="C230" s="298"/>
      <c r="D230" s="375"/>
      <c r="E230" s="376"/>
      <c r="F230" s="298"/>
      <c r="G230" s="376"/>
      <c r="H230" s="298"/>
      <c r="I230" s="298"/>
      <c r="J230" s="377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</row>
    <row r="231" spans="1:26" ht="23.25" customHeight="1" x14ac:dyDescent="0.8">
      <c r="A231" s="298"/>
      <c r="B231" s="298"/>
      <c r="C231" s="298"/>
      <c r="D231" s="375"/>
      <c r="E231" s="376"/>
      <c r="F231" s="298"/>
      <c r="G231" s="376"/>
      <c r="H231" s="298"/>
      <c r="I231" s="298"/>
      <c r="J231" s="377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</row>
    <row r="232" spans="1:26" ht="23.25" customHeight="1" x14ac:dyDescent="0.8">
      <c r="A232" s="298"/>
      <c r="B232" s="298"/>
      <c r="C232" s="298"/>
      <c r="D232" s="375"/>
      <c r="E232" s="376"/>
      <c r="F232" s="298"/>
      <c r="G232" s="376"/>
      <c r="H232" s="298"/>
      <c r="I232" s="298"/>
      <c r="J232" s="377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</row>
    <row r="233" spans="1:26" ht="23.25" customHeight="1" x14ac:dyDescent="0.8">
      <c r="A233" s="298"/>
      <c r="B233" s="298"/>
      <c r="C233" s="298"/>
      <c r="D233" s="375"/>
      <c r="E233" s="376"/>
      <c r="F233" s="298"/>
      <c r="G233" s="376"/>
      <c r="H233" s="298"/>
      <c r="I233" s="298"/>
      <c r="J233" s="377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</row>
    <row r="234" spans="1:26" ht="23.25" customHeight="1" x14ac:dyDescent="0.8">
      <c r="A234" s="298"/>
      <c r="B234" s="298"/>
      <c r="C234" s="298"/>
      <c r="D234" s="375"/>
      <c r="E234" s="376"/>
      <c r="F234" s="298"/>
      <c r="G234" s="376"/>
      <c r="H234" s="298"/>
      <c r="I234" s="298"/>
      <c r="J234" s="377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</row>
    <row r="235" spans="1:26" ht="23.25" customHeight="1" x14ac:dyDescent="0.8">
      <c r="A235" s="298"/>
      <c r="B235" s="298"/>
      <c r="C235" s="298"/>
      <c r="D235" s="375"/>
      <c r="E235" s="376"/>
      <c r="F235" s="298"/>
      <c r="G235" s="376"/>
      <c r="H235" s="298"/>
      <c r="I235" s="298"/>
      <c r="J235" s="377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</row>
    <row r="236" spans="1:26" ht="23.25" customHeight="1" x14ac:dyDescent="0.8">
      <c r="A236" s="298"/>
      <c r="B236" s="298"/>
      <c r="C236" s="298"/>
      <c r="D236" s="375"/>
      <c r="E236" s="376"/>
      <c r="F236" s="298"/>
      <c r="G236" s="376"/>
      <c r="H236" s="298"/>
      <c r="I236" s="298"/>
      <c r="J236" s="377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</row>
    <row r="237" spans="1:26" ht="23.25" customHeight="1" x14ac:dyDescent="0.8">
      <c r="A237" s="298"/>
      <c r="B237" s="298"/>
      <c r="C237" s="298"/>
      <c r="D237" s="375"/>
      <c r="E237" s="376"/>
      <c r="F237" s="298"/>
      <c r="G237" s="376"/>
      <c r="H237" s="298"/>
      <c r="I237" s="298"/>
      <c r="J237" s="377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</row>
    <row r="238" spans="1:26" ht="23.25" customHeight="1" x14ac:dyDescent="0.8">
      <c r="A238" s="298"/>
      <c r="B238" s="298"/>
      <c r="C238" s="298"/>
      <c r="D238" s="375"/>
      <c r="E238" s="376"/>
      <c r="F238" s="298"/>
      <c r="G238" s="376"/>
      <c r="H238" s="298"/>
      <c r="I238" s="298"/>
      <c r="J238" s="377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</row>
    <row r="239" spans="1:26" ht="23.25" customHeight="1" x14ac:dyDescent="0.8">
      <c r="A239" s="298"/>
      <c r="B239" s="298"/>
      <c r="C239" s="298"/>
      <c r="D239" s="375"/>
      <c r="E239" s="376"/>
      <c r="F239" s="298"/>
      <c r="G239" s="376"/>
      <c r="H239" s="298"/>
      <c r="I239" s="298"/>
      <c r="J239" s="377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</row>
    <row r="240" spans="1:26" ht="23.25" customHeight="1" x14ac:dyDescent="0.8">
      <c r="A240" s="298"/>
      <c r="B240" s="298"/>
      <c r="C240" s="298"/>
      <c r="D240" s="375"/>
      <c r="E240" s="376"/>
      <c r="F240" s="298"/>
      <c r="G240" s="376"/>
      <c r="H240" s="298"/>
      <c r="I240" s="298"/>
      <c r="J240" s="377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</row>
    <row r="241" spans="1:26" ht="23.25" customHeight="1" x14ac:dyDescent="0.8">
      <c r="A241" s="298"/>
      <c r="B241" s="298"/>
      <c r="C241" s="298"/>
      <c r="D241" s="375"/>
      <c r="E241" s="376"/>
      <c r="F241" s="298"/>
      <c r="G241" s="376"/>
      <c r="H241" s="298"/>
      <c r="I241" s="298"/>
      <c r="J241" s="377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</row>
    <row r="242" spans="1:26" ht="23.25" customHeight="1" x14ac:dyDescent="0.8">
      <c r="A242" s="298"/>
      <c r="B242" s="298"/>
      <c r="C242" s="298"/>
      <c r="D242" s="375"/>
      <c r="E242" s="376"/>
      <c r="F242" s="298"/>
      <c r="G242" s="376"/>
      <c r="H242" s="298"/>
      <c r="I242" s="298"/>
      <c r="J242" s="377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</row>
    <row r="243" spans="1:26" ht="23.25" customHeight="1" x14ac:dyDescent="0.8">
      <c r="A243" s="298"/>
      <c r="B243" s="298"/>
      <c r="C243" s="298"/>
      <c r="D243" s="375"/>
      <c r="E243" s="376"/>
      <c r="F243" s="298"/>
      <c r="G243" s="376"/>
      <c r="H243" s="298"/>
      <c r="I243" s="298"/>
      <c r="J243" s="377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</row>
    <row r="244" spans="1:26" ht="23.25" customHeight="1" x14ac:dyDescent="0.8">
      <c r="A244" s="298"/>
      <c r="B244" s="298"/>
      <c r="C244" s="298"/>
      <c r="D244" s="375"/>
      <c r="E244" s="376"/>
      <c r="F244" s="298"/>
      <c r="G244" s="376"/>
      <c r="H244" s="298"/>
      <c r="I244" s="298"/>
      <c r="J244" s="377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</row>
    <row r="245" spans="1:26" ht="23.25" customHeight="1" x14ac:dyDescent="0.8">
      <c r="A245" s="298"/>
      <c r="B245" s="298"/>
      <c r="C245" s="298"/>
      <c r="D245" s="375"/>
      <c r="E245" s="376"/>
      <c r="F245" s="298"/>
      <c r="G245" s="376"/>
      <c r="H245" s="298"/>
      <c r="I245" s="298"/>
      <c r="J245" s="377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</row>
    <row r="246" spans="1:26" ht="23.25" customHeight="1" x14ac:dyDescent="0.8">
      <c r="A246" s="298"/>
      <c r="B246" s="298"/>
      <c r="C246" s="298"/>
      <c r="D246" s="375"/>
      <c r="E246" s="376"/>
      <c r="F246" s="298"/>
      <c r="G246" s="376"/>
      <c r="H246" s="298"/>
      <c r="I246" s="298"/>
      <c r="J246" s="377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</row>
    <row r="247" spans="1:26" ht="23.25" customHeight="1" x14ac:dyDescent="0.8">
      <c r="A247" s="298"/>
      <c r="B247" s="298"/>
      <c r="C247" s="298"/>
      <c r="D247" s="375"/>
      <c r="E247" s="376"/>
      <c r="F247" s="298"/>
      <c r="G247" s="376"/>
      <c r="H247" s="298"/>
      <c r="I247" s="298"/>
      <c r="J247" s="377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</row>
    <row r="248" spans="1:26" ht="23.25" customHeight="1" x14ac:dyDescent="0.8">
      <c r="A248" s="298"/>
      <c r="B248" s="298"/>
      <c r="C248" s="298"/>
      <c r="D248" s="375"/>
      <c r="E248" s="376"/>
      <c r="F248" s="298"/>
      <c r="G248" s="376"/>
      <c r="H248" s="298"/>
      <c r="I248" s="298"/>
      <c r="J248" s="377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</row>
    <row r="249" spans="1:26" ht="23.25" customHeight="1" x14ac:dyDescent="0.8">
      <c r="A249" s="298"/>
      <c r="B249" s="298"/>
      <c r="C249" s="298"/>
      <c r="D249" s="375"/>
      <c r="E249" s="376"/>
      <c r="F249" s="298"/>
      <c r="G249" s="376"/>
      <c r="H249" s="298"/>
      <c r="I249" s="298"/>
      <c r="J249" s="377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</row>
    <row r="250" spans="1:26" ht="23.25" customHeight="1" x14ac:dyDescent="0.8">
      <c r="A250" s="298"/>
      <c r="B250" s="298"/>
      <c r="C250" s="298"/>
      <c r="D250" s="375"/>
      <c r="E250" s="376"/>
      <c r="F250" s="298"/>
      <c r="G250" s="376"/>
      <c r="H250" s="298"/>
      <c r="I250" s="298"/>
      <c r="J250" s="377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</row>
    <row r="251" spans="1:26" ht="23.25" customHeight="1" x14ac:dyDescent="0.8">
      <c r="A251" s="298"/>
      <c r="B251" s="298"/>
      <c r="C251" s="298"/>
      <c r="D251" s="375"/>
      <c r="E251" s="376"/>
      <c r="F251" s="298"/>
      <c r="G251" s="376"/>
      <c r="H251" s="298"/>
      <c r="I251" s="298"/>
      <c r="J251" s="377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</row>
    <row r="252" spans="1:26" ht="23.25" customHeight="1" x14ac:dyDescent="0.8">
      <c r="A252" s="298"/>
      <c r="B252" s="298"/>
      <c r="C252" s="298"/>
      <c r="D252" s="375"/>
      <c r="E252" s="376"/>
      <c r="F252" s="298"/>
      <c r="G252" s="376"/>
      <c r="H252" s="298"/>
      <c r="I252" s="298"/>
      <c r="J252" s="377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</row>
    <row r="253" spans="1:26" ht="23.25" customHeight="1" x14ac:dyDescent="0.8">
      <c r="A253" s="298"/>
      <c r="B253" s="298"/>
      <c r="C253" s="298"/>
      <c r="D253" s="375"/>
      <c r="E253" s="376"/>
      <c r="F253" s="298"/>
      <c r="G253" s="376"/>
      <c r="H253" s="298"/>
      <c r="I253" s="298"/>
      <c r="J253" s="377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</row>
    <row r="254" spans="1:26" ht="23.25" customHeight="1" x14ac:dyDescent="0.8">
      <c r="A254" s="298"/>
      <c r="B254" s="298"/>
      <c r="C254" s="298"/>
      <c r="D254" s="375"/>
      <c r="E254" s="376"/>
      <c r="F254" s="298"/>
      <c r="G254" s="376"/>
      <c r="H254" s="298"/>
      <c r="I254" s="298"/>
      <c r="J254" s="377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</row>
    <row r="255" spans="1:26" ht="23.25" customHeight="1" x14ac:dyDescent="0.8">
      <c r="A255" s="298"/>
      <c r="B255" s="298"/>
      <c r="C255" s="298"/>
      <c r="D255" s="375"/>
      <c r="E255" s="376"/>
      <c r="F255" s="298"/>
      <c r="G255" s="376"/>
      <c r="H255" s="298"/>
      <c r="I255" s="298"/>
      <c r="J255" s="377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</row>
    <row r="256" spans="1:26" ht="23.25" customHeight="1" x14ac:dyDescent="0.8">
      <c r="A256" s="298"/>
      <c r="B256" s="298"/>
      <c r="C256" s="298"/>
      <c r="D256" s="375"/>
      <c r="E256" s="376"/>
      <c r="F256" s="298"/>
      <c r="G256" s="376"/>
      <c r="H256" s="298"/>
      <c r="I256" s="298"/>
      <c r="J256" s="377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</row>
    <row r="257" spans="1:26" ht="23.25" customHeight="1" x14ac:dyDescent="0.8">
      <c r="A257" s="298"/>
      <c r="B257" s="298"/>
      <c r="C257" s="298"/>
      <c r="D257" s="375"/>
      <c r="E257" s="376"/>
      <c r="F257" s="298"/>
      <c r="G257" s="376"/>
      <c r="H257" s="298"/>
      <c r="I257" s="298"/>
      <c r="J257" s="377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</row>
    <row r="258" spans="1:26" ht="23.25" customHeight="1" x14ac:dyDescent="0.8">
      <c r="A258" s="298"/>
      <c r="B258" s="298"/>
      <c r="C258" s="298"/>
      <c r="D258" s="375"/>
      <c r="E258" s="376"/>
      <c r="F258" s="298"/>
      <c r="G258" s="376"/>
      <c r="H258" s="298"/>
      <c r="I258" s="298"/>
      <c r="J258" s="377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</row>
    <row r="259" spans="1:26" ht="23.25" customHeight="1" x14ac:dyDescent="0.8">
      <c r="A259" s="298"/>
      <c r="B259" s="298"/>
      <c r="C259" s="298"/>
      <c r="D259" s="375"/>
      <c r="E259" s="376"/>
      <c r="F259" s="298"/>
      <c r="G259" s="376"/>
      <c r="H259" s="298"/>
      <c r="I259" s="298"/>
      <c r="J259" s="377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</row>
    <row r="260" spans="1:26" ht="23.25" customHeight="1" x14ac:dyDescent="0.8">
      <c r="A260" s="298"/>
      <c r="B260" s="298"/>
      <c r="C260" s="298"/>
      <c r="D260" s="375"/>
      <c r="E260" s="376"/>
      <c r="F260" s="298"/>
      <c r="G260" s="376"/>
      <c r="H260" s="298"/>
      <c r="I260" s="298"/>
      <c r="J260" s="377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</row>
    <row r="261" spans="1:26" ht="23.25" customHeight="1" x14ac:dyDescent="0.8">
      <c r="A261" s="298"/>
      <c r="B261" s="298"/>
      <c r="C261" s="298"/>
      <c r="D261" s="375"/>
      <c r="E261" s="376"/>
      <c r="F261" s="298"/>
      <c r="G261" s="376"/>
      <c r="H261" s="298"/>
      <c r="I261" s="298"/>
      <c r="J261" s="377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</row>
    <row r="262" spans="1:26" ht="23.25" customHeight="1" x14ac:dyDescent="0.8">
      <c r="A262" s="298"/>
      <c r="B262" s="298"/>
      <c r="C262" s="298"/>
      <c r="D262" s="375"/>
      <c r="E262" s="376"/>
      <c r="F262" s="298"/>
      <c r="G262" s="376"/>
      <c r="H262" s="298"/>
      <c r="I262" s="298"/>
      <c r="J262" s="377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</row>
    <row r="263" spans="1:26" ht="23.25" customHeight="1" x14ac:dyDescent="0.8">
      <c r="A263" s="298"/>
      <c r="B263" s="298"/>
      <c r="C263" s="298"/>
      <c r="D263" s="375"/>
      <c r="E263" s="376"/>
      <c r="F263" s="298"/>
      <c r="G263" s="376"/>
      <c r="H263" s="298"/>
      <c r="I263" s="298"/>
      <c r="J263" s="377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</row>
    <row r="264" spans="1:26" ht="23.25" customHeight="1" x14ac:dyDescent="0.8">
      <c r="A264" s="298"/>
      <c r="B264" s="298"/>
      <c r="C264" s="298"/>
      <c r="D264" s="375"/>
      <c r="E264" s="376"/>
      <c r="F264" s="298"/>
      <c r="G264" s="376"/>
      <c r="H264" s="298"/>
      <c r="I264" s="298"/>
      <c r="J264" s="377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</row>
    <row r="265" spans="1:26" ht="23.25" customHeight="1" x14ac:dyDescent="0.8">
      <c r="A265" s="298"/>
      <c r="B265" s="298"/>
      <c r="C265" s="298"/>
      <c r="D265" s="375"/>
      <c r="E265" s="376"/>
      <c r="F265" s="298"/>
      <c r="G265" s="376"/>
      <c r="H265" s="298"/>
      <c r="I265" s="298"/>
      <c r="J265" s="377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</row>
    <row r="266" spans="1:26" ht="23.25" customHeight="1" x14ac:dyDescent="0.8">
      <c r="A266" s="298"/>
      <c r="B266" s="298"/>
      <c r="C266" s="298"/>
      <c r="D266" s="375"/>
      <c r="E266" s="376"/>
      <c r="F266" s="298"/>
      <c r="G266" s="376"/>
      <c r="H266" s="298"/>
      <c r="I266" s="298"/>
      <c r="J266" s="377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</row>
    <row r="267" spans="1:26" ht="23.25" customHeight="1" x14ac:dyDescent="0.8">
      <c r="A267" s="298"/>
      <c r="B267" s="298"/>
      <c r="C267" s="298"/>
      <c r="D267" s="375"/>
      <c r="E267" s="376"/>
      <c r="F267" s="298"/>
      <c r="G267" s="376"/>
      <c r="H267" s="298"/>
      <c r="I267" s="298"/>
      <c r="J267" s="377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</row>
    <row r="268" spans="1:26" ht="23.25" customHeight="1" x14ac:dyDescent="0.8">
      <c r="A268" s="298"/>
      <c r="B268" s="298"/>
      <c r="C268" s="298"/>
      <c r="D268" s="375"/>
      <c r="E268" s="376"/>
      <c r="F268" s="298"/>
      <c r="G268" s="376"/>
      <c r="H268" s="298"/>
      <c r="I268" s="298"/>
      <c r="J268" s="377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</row>
    <row r="269" spans="1:26" ht="23.25" customHeight="1" x14ac:dyDescent="0.8">
      <c r="A269" s="298"/>
      <c r="B269" s="298"/>
      <c r="C269" s="298"/>
      <c r="D269" s="375"/>
      <c r="E269" s="376"/>
      <c r="F269" s="298"/>
      <c r="G269" s="376"/>
      <c r="H269" s="298"/>
      <c r="I269" s="298"/>
      <c r="J269" s="377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</row>
    <row r="270" spans="1:26" ht="23.25" customHeight="1" x14ac:dyDescent="0.8">
      <c r="A270" s="298"/>
      <c r="B270" s="298"/>
      <c r="C270" s="298"/>
      <c r="D270" s="375"/>
      <c r="E270" s="376"/>
      <c r="F270" s="298"/>
      <c r="G270" s="376"/>
      <c r="H270" s="298"/>
      <c r="I270" s="298"/>
      <c r="J270" s="377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</row>
    <row r="271" spans="1:26" ht="23.25" customHeight="1" x14ac:dyDescent="0.8">
      <c r="A271" s="298"/>
      <c r="B271" s="298"/>
      <c r="C271" s="298"/>
      <c r="D271" s="375"/>
      <c r="E271" s="376"/>
      <c r="F271" s="298"/>
      <c r="G271" s="376"/>
      <c r="H271" s="298"/>
      <c r="I271" s="298"/>
      <c r="J271" s="377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</row>
    <row r="272" spans="1:26" ht="23.25" customHeight="1" x14ac:dyDescent="0.8">
      <c r="A272" s="298"/>
      <c r="B272" s="298"/>
      <c r="C272" s="298"/>
      <c r="D272" s="375"/>
      <c r="E272" s="376"/>
      <c r="F272" s="298"/>
      <c r="G272" s="376"/>
      <c r="H272" s="298"/>
      <c r="I272" s="298"/>
      <c r="J272" s="377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</row>
    <row r="273" spans="1:26" ht="23.25" customHeight="1" x14ac:dyDescent="0.8">
      <c r="A273" s="298"/>
      <c r="B273" s="298"/>
      <c r="C273" s="298"/>
      <c r="D273" s="375"/>
      <c r="E273" s="376"/>
      <c r="F273" s="298"/>
      <c r="G273" s="376"/>
      <c r="H273" s="298"/>
      <c r="I273" s="298"/>
      <c r="J273" s="377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</row>
    <row r="274" spans="1:26" ht="23.25" customHeight="1" x14ac:dyDescent="0.8">
      <c r="A274" s="298"/>
      <c r="B274" s="298"/>
      <c r="C274" s="298"/>
      <c r="D274" s="375"/>
      <c r="E274" s="376"/>
      <c r="F274" s="298"/>
      <c r="G274" s="376"/>
      <c r="H274" s="298"/>
      <c r="I274" s="298"/>
      <c r="J274" s="377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</row>
    <row r="275" spans="1:26" ht="23.25" customHeight="1" x14ac:dyDescent="0.8">
      <c r="A275" s="298"/>
      <c r="B275" s="298"/>
      <c r="C275" s="298"/>
      <c r="D275" s="375"/>
      <c r="E275" s="376"/>
      <c r="F275" s="298"/>
      <c r="G275" s="376"/>
      <c r="H275" s="298"/>
      <c r="I275" s="298"/>
      <c r="J275" s="377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</row>
    <row r="276" spans="1:26" ht="23.25" customHeight="1" x14ac:dyDescent="0.8">
      <c r="A276" s="298"/>
      <c r="B276" s="298"/>
      <c r="C276" s="298"/>
      <c r="D276" s="375"/>
      <c r="E276" s="376"/>
      <c r="F276" s="298"/>
      <c r="G276" s="376"/>
      <c r="H276" s="298"/>
      <c r="I276" s="298"/>
      <c r="J276" s="377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</row>
    <row r="277" spans="1:26" ht="23.25" customHeight="1" x14ac:dyDescent="0.8">
      <c r="A277" s="298"/>
      <c r="B277" s="298"/>
      <c r="C277" s="298"/>
      <c r="D277" s="375"/>
      <c r="E277" s="376"/>
      <c r="F277" s="298"/>
      <c r="G277" s="376"/>
      <c r="H277" s="298"/>
      <c r="I277" s="298"/>
      <c r="J277" s="377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</row>
    <row r="278" spans="1:26" ht="23.25" customHeight="1" x14ac:dyDescent="0.8">
      <c r="A278" s="298"/>
      <c r="B278" s="298"/>
      <c r="C278" s="298"/>
      <c r="D278" s="375"/>
      <c r="E278" s="376"/>
      <c r="F278" s="298"/>
      <c r="G278" s="376"/>
      <c r="H278" s="298"/>
      <c r="I278" s="298"/>
      <c r="J278" s="377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</row>
    <row r="279" spans="1:26" ht="23.25" customHeight="1" x14ac:dyDescent="0.8">
      <c r="A279" s="298"/>
      <c r="B279" s="298"/>
      <c r="C279" s="298"/>
      <c r="D279" s="375"/>
      <c r="E279" s="376"/>
      <c r="F279" s="298"/>
      <c r="G279" s="376"/>
      <c r="H279" s="298"/>
      <c r="I279" s="298"/>
      <c r="J279" s="377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</row>
    <row r="280" spans="1:26" ht="23.25" customHeight="1" x14ac:dyDescent="0.8">
      <c r="A280" s="298"/>
      <c r="B280" s="298"/>
      <c r="C280" s="298"/>
      <c r="D280" s="375"/>
      <c r="E280" s="376"/>
      <c r="F280" s="298"/>
      <c r="G280" s="376"/>
      <c r="H280" s="298"/>
      <c r="I280" s="298"/>
      <c r="J280" s="377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</row>
    <row r="281" spans="1:26" ht="23.25" customHeight="1" x14ac:dyDescent="0.8">
      <c r="A281" s="298"/>
      <c r="B281" s="298"/>
      <c r="C281" s="298"/>
      <c r="D281" s="375"/>
      <c r="E281" s="376"/>
      <c r="F281" s="298"/>
      <c r="G281" s="376"/>
      <c r="H281" s="298"/>
      <c r="I281" s="298"/>
      <c r="J281" s="377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</row>
    <row r="282" spans="1:26" ht="23.25" customHeight="1" x14ac:dyDescent="0.8">
      <c r="A282" s="298"/>
      <c r="B282" s="298"/>
      <c r="C282" s="298"/>
      <c r="D282" s="375"/>
      <c r="E282" s="376"/>
      <c r="F282" s="298"/>
      <c r="G282" s="376"/>
      <c r="H282" s="298"/>
      <c r="I282" s="298"/>
      <c r="J282" s="377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</row>
    <row r="283" spans="1:26" ht="23.25" customHeight="1" x14ac:dyDescent="0.8">
      <c r="A283" s="298"/>
      <c r="B283" s="298"/>
      <c r="C283" s="298"/>
      <c r="D283" s="375"/>
      <c r="E283" s="376"/>
      <c r="F283" s="298"/>
      <c r="G283" s="376"/>
      <c r="H283" s="298"/>
      <c r="I283" s="298"/>
      <c r="J283" s="377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</row>
    <row r="284" spans="1:26" ht="23.25" customHeight="1" x14ac:dyDescent="0.8">
      <c r="A284" s="298"/>
      <c r="B284" s="298"/>
      <c r="C284" s="298"/>
      <c r="D284" s="375"/>
      <c r="E284" s="376"/>
      <c r="F284" s="298"/>
      <c r="G284" s="376"/>
      <c r="H284" s="298"/>
      <c r="I284" s="298"/>
      <c r="J284" s="377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</row>
    <row r="285" spans="1:26" ht="23.25" customHeight="1" x14ac:dyDescent="0.8">
      <c r="A285" s="298"/>
      <c r="B285" s="298"/>
      <c r="C285" s="298"/>
      <c r="D285" s="375"/>
      <c r="E285" s="376"/>
      <c r="F285" s="298"/>
      <c r="G285" s="376"/>
      <c r="H285" s="298"/>
      <c r="I285" s="298"/>
      <c r="J285" s="377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</row>
    <row r="286" spans="1:26" ht="23.25" customHeight="1" x14ac:dyDescent="0.8">
      <c r="A286" s="298"/>
      <c r="B286" s="298"/>
      <c r="C286" s="298"/>
      <c r="D286" s="375"/>
      <c r="E286" s="376"/>
      <c r="F286" s="298"/>
      <c r="G286" s="376"/>
      <c r="H286" s="298"/>
      <c r="I286" s="298"/>
      <c r="J286" s="377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</row>
    <row r="287" spans="1:26" ht="23.25" customHeight="1" x14ac:dyDescent="0.8">
      <c r="A287" s="298"/>
      <c r="B287" s="298"/>
      <c r="C287" s="298"/>
      <c r="D287" s="375"/>
      <c r="E287" s="376"/>
      <c r="F287" s="298"/>
      <c r="G287" s="376"/>
      <c r="H287" s="298"/>
      <c r="I287" s="298"/>
      <c r="J287" s="377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</row>
    <row r="288" spans="1:26" ht="23.25" customHeight="1" x14ac:dyDescent="0.8">
      <c r="A288" s="298"/>
      <c r="B288" s="298"/>
      <c r="C288" s="298"/>
      <c r="D288" s="375"/>
      <c r="E288" s="376"/>
      <c r="F288" s="298"/>
      <c r="G288" s="376"/>
      <c r="H288" s="298"/>
      <c r="I288" s="298"/>
      <c r="J288" s="377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</row>
    <row r="289" spans="1:26" ht="23.25" customHeight="1" x14ac:dyDescent="0.8">
      <c r="A289" s="298"/>
      <c r="B289" s="298"/>
      <c r="C289" s="298"/>
      <c r="D289" s="375"/>
      <c r="E289" s="376"/>
      <c r="F289" s="298"/>
      <c r="G289" s="376"/>
      <c r="H289" s="298"/>
      <c r="I289" s="298"/>
      <c r="J289" s="377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</row>
    <row r="290" spans="1:26" ht="23.25" customHeight="1" x14ac:dyDescent="0.8">
      <c r="A290" s="298"/>
      <c r="B290" s="298"/>
      <c r="C290" s="298"/>
      <c r="D290" s="375"/>
      <c r="E290" s="376"/>
      <c r="F290" s="298"/>
      <c r="G290" s="376"/>
      <c r="H290" s="298"/>
      <c r="I290" s="298"/>
      <c r="J290" s="377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</row>
    <row r="291" spans="1:26" ht="23.25" customHeight="1" x14ac:dyDescent="0.8">
      <c r="A291" s="298"/>
      <c r="B291" s="298"/>
      <c r="C291" s="298"/>
      <c r="D291" s="375"/>
      <c r="E291" s="376"/>
      <c r="F291" s="298"/>
      <c r="G291" s="376"/>
      <c r="H291" s="298"/>
      <c r="I291" s="298"/>
      <c r="J291" s="377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</row>
    <row r="292" spans="1:26" ht="23.25" customHeight="1" x14ac:dyDescent="0.8">
      <c r="A292" s="298"/>
      <c r="B292" s="298"/>
      <c r="C292" s="298"/>
      <c r="D292" s="375"/>
      <c r="E292" s="376"/>
      <c r="F292" s="298"/>
      <c r="G292" s="376"/>
      <c r="H292" s="298"/>
      <c r="I292" s="298"/>
      <c r="J292" s="377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</row>
    <row r="293" spans="1:26" ht="23.25" customHeight="1" x14ac:dyDescent="0.8">
      <c r="A293" s="298"/>
      <c r="B293" s="298"/>
      <c r="C293" s="298"/>
      <c r="D293" s="375"/>
      <c r="E293" s="376"/>
      <c r="F293" s="298"/>
      <c r="G293" s="376"/>
      <c r="H293" s="298"/>
      <c r="I293" s="298"/>
      <c r="J293" s="377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</row>
    <row r="294" spans="1:26" ht="23.25" customHeight="1" x14ac:dyDescent="0.8">
      <c r="A294" s="298"/>
      <c r="B294" s="298"/>
      <c r="C294" s="298"/>
      <c r="D294" s="375"/>
      <c r="E294" s="376"/>
      <c r="F294" s="298"/>
      <c r="G294" s="376"/>
      <c r="H294" s="298"/>
      <c r="I294" s="298"/>
      <c r="J294" s="377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</row>
    <row r="295" spans="1:26" ht="23.25" customHeight="1" x14ac:dyDescent="0.8">
      <c r="A295" s="298"/>
      <c r="B295" s="298"/>
      <c r="C295" s="298"/>
      <c r="D295" s="375"/>
      <c r="E295" s="376"/>
      <c r="F295" s="298"/>
      <c r="G295" s="376"/>
      <c r="H295" s="298"/>
      <c r="I295" s="298"/>
      <c r="J295" s="377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</row>
    <row r="296" spans="1:26" ht="23.25" customHeight="1" x14ac:dyDescent="0.8">
      <c r="A296" s="298"/>
      <c r="B296" s="298"/>
      <c r="C296" s="298"/>
      <c r="D296" s="375"/>
      <c r="E296" s="376"/>
      <c r="F296" s="298"/>
      <c r="G296" s="376"/>
      <c r="H296" s="298"/>
      <c r="I296" s="298"/>
      <c r="J296" s="377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</row>
    <row r="297" spans="1:26" ht="23.25" customHeight="1" x14ac:dyDescent="0.8">
      <c r="A297" s="298"/>
      <c r="B297" s="298"/>
      <c r="C297" s="298"/>
      <c r="D297" s="375"/>
      <c r="E297" s="376"/>
      <c r="F297" s="298"/>
      <c r="G297" s="376"/>
      <c r="H297" s="298"/>
      <c r="I297" s="298"/>
      <c r="J297" s="377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</row>
    <row r="298" spans="1:26" ht="23.25" customHeight="1" x14ac:dyDescent="0.8">
      <c r="A298" s="298"/>
      <c r="B298" s="298"/>
      <c r="C298" s="298"/>
      <c r="D298" s="375"/>
      <c r="E298" s="376"/>
      <c r="F298" s="298"/>
      <c r="G298" s="376"/>
      <c r="H298" s="298"/>
      <c r="I298" s="298"/>
      <c r="J298" s="377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</row>
    <row r="299" spans="1:26" ht="23.25" customHeight="1" x14ac:dyDescent="0.8">
      <c r="A299" s="298"/>
      <c r="B299" s="298"/>
      <c r="C299" s="298"/>
      <c r="D299" s="375"/>
      <c r="E299" s="376"/>
      <c r="F299" s="298"/>
      <c r="G299" s="376"/>
      <c r="H299" s="298"/>
      <c r="I299" s="298"/>
      <c r="J299" s="377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</row>
    <row r="300" spans="1:26" ht="23.25" customHeight="1" x14ac:dyDescent="0.8">
      <c r="A300" s="298"/>
      <c r="B300" s="298"/>
      <c r="C300" s="298"/>
      <c r="D300" s="375"/>
      <c r="E300" s="376"/>
      <c r="F300" s="298"/>
      <c r="G300" s="376"/>
      <c r="H300" s="298"/>
      <c r="I300" s="298"/>
      <c r="J300" s="377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</row>
    <row r="301" spans="1:26" ht="23.25" customHeight="1" x14ac:dyDescent="0.8">
      <c r="A301" s="298"/>
      <c r="B301" s="298"/>
      <c r="C301" s="298"/>
      <c r="D301" s="375"/>
      <c r="E301" s="376"/>
      <c r="F301" s="298"/>
      <c r="G301" s="376"/>
      <c r="H301" s="298"/>
      <c r="I301" s="298"/>
      <c r="J301" s="377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</row>
    <row r="302" spans="1:26" ht="23.25" customHeight="1" x14ac:dyDescent="0.8">
      <c r="A302" s="298"/>
      <c r="B302" s="298"/>
      <c r="C302" s="298"/>
      <c r="D302" s="375"/>
      <c r="E302" s="376"/>
      <c r="F302" s="298"/>
      <c r="G302" s="376"/>
      <c r="H302" s="298"/>
      <c r="I302" s="298"/>
      <c r="J302" s="377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</row>
    <row r="303" spans="1:26" ht="23.25" customHeight="1" x14ac:dyDescent="0.8">
      <c r="A303" s="298"/>
      <c r="B303" s="298"/>
      <c r="C303" s="298"/>
      <c r="D303" s="375"/>
      <c r="E303" s="376"/>
      <c r="F303" s="298"/>
      <c r="G303" s="376"/>
      <c r="H303" s="298"/>
      <c r="I303" s="298"/>
      <c r="J303" s="377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</row>
    <row r="304" spans="1:26" ht="23.25" customHeight="1" x14ac:dyDescent="0.8">
      <c r="A304" s="298"/>
      <c r="B304" s="298"/>
      <c r="C304" s="298"/>
      <c r="D304" s="375"/>
      <c r="E304" s="376"/>
      <c r="F304" s="298"/>
      <c r="G304" s="376"/>
      <c r="H304" s="298"/>
      <c r="I304" s="298"/>
      <c r="J304" s="377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</row>
    <row r="305" spans="1:26" ht="23.25" customHeight="1" x14ac:dyDescent="0.8">
      <c r="A305" s="298"/>
      <c r="B305" s="298"/>
      <c r="C305" s="298"/>
      <c r="D305" s="375"/>
      <c r="E305" s="376"/>
      <c r="F305" s="298"/>
      <c r="G305" s="376"/>
      <c r="H305" s="298"/>
      <c r="I305" s="298"/>
      <c r="J305" s="377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</row>
    <row r="306" spans="1:26" ht="23.25" customHeight="1" x14ac:dyDescent="0.8">
      <c r="A306" s="298"/>
      <c r="B306" s="298"/>
      <c r="C306" s="298"/>
      <c r="D306" s="375"/>
      <c r="E306" s="376"/>
      <c r="F306" s="298"/>
      <c r="G306" s="376"/>
      <c r="H306" s="298"/>
      <c r="I306" s="298"/>
      <c r="J306" s="377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</row>
    <row r="307" spans="1:26" ht="23.25" customHeight="1" x14ac:dyDescent="0.8">
      <c r="A307" s="298"/>
      <c r="B307" s="298"/>
      <c r="C307" s="298"/>
      <c r="D307" s="375"/>
      <c r="E307" s="376"/>
      <c r="F307" s="298"/>
      <c r="G307" s="376"/>
      <c r="H307" s="298"/>
      <c r="I307" s="298"/>
      <c r="J307" s="377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</row>
    <row r="308" spans="1:26" ht="23.25" customHeight="1" x14ac:dyDescent="0.8">
      <c r="A308" s="298"/>
      <c r="B308" s="298"/>
      <c r="C308" s="298"/>
      <c r="D308" s="375"/>
      <c r="E308" s="376"/>
      <c r="F308" s="298"/>
      <c r="G308" s="376"/>
      <c r="H308" s="298"/>
      <c r="I308" s="298"/>
      <c r="J308" s="377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</row>
    <row r="309" spans="1:26" ht="23.25" customHeight="1" x14ac:dyDescent="0.8">
      <c r="A309" s="298"/>
      <c r="B309" s="298"/>
      <c r="C309" s="298"/>
      <c r="D309" s="375"/>
      <c r="E309" s="376"/>
      <c r="F309" s="298"/>
      <c r="G309" s="376"/>
      <c r="H309" s="298"/>
      <c r="I309" s="298"/>
      <c r="J309" s="377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</row>
    <row r="310" spans="1:26" ht="23.25" customHeight="1" x14ac:dyDescent="0.8">
      <c r="A310" s="298"/>
      <c r="B310" s="298"/>
      <c r="C310" s="298"/>
      <c r="D310" s="375"/>
      <c r="E310" s="376"/>
      <c r="F310" s="298"/>
      <c r="G310" s="376"/>
      <c r="H310" s="298"/>
      <c r="I310" s="298"/>
      <c r="J310" s="377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</row>
    <row r="311" spans="1:26" ht="23.25" customHeight="1" x14ac:dyDescent="0.8">
      <c r="A311" s="298"/>
      <c r="B311" s="298"/>
      <c r="C311" s="298"/>
      <c r="D311" s="375"/>
      <c r="E311" s="376"/>
      <c r="F311" s="298"/>
      <c r="G311" s="376"/>
      <c r="H311" s="298"/>
      <c r="I311" s="298"/>
      <c r="J311" s="377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</row>
    <row r="312" spans="1:26" ht="23.25" customHeight="1" x14ac:dyDescent="0.8">
      <c r="A312" s="298"/>
      <c r="B312" s="298"/>
      <c r="C312" s="298"/>
      <c r="D312" s="375"/>
      <c r="E312" s="376"/>
      <c r="F312" s="298"/>
      <c r="G312" s="376"/>
      <c r="H312" s="298"/>
      <c r="I312" s="298"/>
      <c r="J312" s="377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</row>
    <row r="313" spans="1:26" ht="23.25" customHeight="1" x14ac:dyDescent="0.8">
      <c r="A313" s="298"/>
      <c r="B313" s="298"/>
      <c r="C313" s="298"/>
      <c r="D313" s="375"/>
      <c r="E313" s="376"/>
      <c r="F313" s="298"/>
      <c r="G313" s="376"/>
      <c r="H313" s="298"/>
      <c r="I313" s="298"/>
      <c r="J313" s="377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</row>
    <row r="314" spans="1:26" ht="23.25" customHeight="1" x14ac:dyDescent="0.8">
      <c r="A314" s="298"/>
      <c r="B314" s="298"/>
      <c r="C314" s="298"/>
      <c r="D314" s="375"/>
      <c r="E314" s="376"/>
      <c r="F314" s="298"/>
      <c r="G314" s="376"/>
      <c r="H314" s="298"/>
      <c r="I314" s="298"/>
      <c r="J314" s="377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</row>
    <row r="315" spans="1:26" ht="23.25" customHeight="1" x14ac:dyDescent="0.8">
      <c r="A315" s="298"/>
      <c r="B315" s="298"/>
      <c r="C315" s="298"/>
      <c r="D315" s="375"/>
      <c r="E315" s="376"/>
      <c r="F315" s="298"/>
      <c r="G315" s="376"/>
      <c r="H315" s="298"/>
      <c r="I315" s="298"/>
      <c r="J315" s="377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</row>
    <row r="316" spans="1:26" ht="23.25" customHeight="1" x14ac:dyDescent="0.8">
      <c r="A316" s="298"/>
      <c r="B316" s="298"/>
      <c r="C316" s="298"/>
      <c r="D316" s="375"/>
      <c r="E316" s="376"/>
      <c r="F316" s="298"/>
      <c r="G316" s="376"/>
      <c r="H316" s="298"/>
      <c r="I316" s="298"/>
      <c r="J316" s="377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</row>
    <row r="317" spans="1:26" ht="23.25" customHeight="1" x14ac:dyDescent="0.8">
      <c r="A317" s="298"/>
      <c r="B317" s="298"/>
      <c r="C317" s="298"/>
      <c r="D317" s="375"/>
      <c r="E317" s="376"/>
      <c r="F317" s="298"/>
      <c r="G317" s="376"/>
      <c r="H317" s="298"/>
      <c r="I317" s="298"/>
      <c r="J317" s="377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</row>
    <row r="318" spans="1:26" ht="23.25" customHeight="1" x14ac:dyDescent="0.8">
      <c r="A318" s="298"/>
      <c r="B318" s="298"/>
      <c r="C318" s="298"/>
      <c r="D318" s="375"/>
      <c r="E318" s="376"/>
      <c r="F318" s="298"/>
      <c r="G318" s="376"/>
      <c r="H318" s="298"/>
      <c r="I318" s="298"/>
      <c r="J318" s="377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</row>
    <row r="319" spans="1:26" ht="23.25" customHeight="1" x14ac:dyDescent="0.8">
      <c r="A319" s="298"/>
      <c r="B319" s="298"/>
      <c r="C319" s="298"/>
      <c r="D319" s="375"/>
      <c r="E319" s="376"/>
      <c r="F319" s="298"/>
      <c r="G319" s="376"/>
      <c r="H319" s="298"/>
      <c r="I319" s="298"/>
      <c r="J319" s="377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</row>
    <row r="320" spans="1:26" ht="23.25" customHeight="1" x14ac:dyDescent="0.8">
      <c r="A320" s="298"/>
      <c r="B320" s="298"/>
      <c r="C320" s="298"/>
      <c r="D320" s="375"/>
      <c r="E320" s="376"/>
      <c r="F320" s="298"/>
      <c r="G320" s="376"/>
      <c r="H320" s="298"/>
      <c r="I320" s="298"/>
      <c r="J320" s="377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</row>
    <row r="321" spans="1:26" ht="23.25" customHeight="1" x14ac:dyDescent="0.8">
      <c r="A321" s="298"/>
      <c r="B321" s="298"/>
      <c r="C321" s="298"/>
      <c r="D321" s="375"/>
      <c r="E321" s="376"/>
      <c r="F321" s="298"/>
      <c r="G321" s="376"/>
      <c r="H321" s="298"/>
      <c r="I321" s="298"/>
      <c r="J321" s="377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</row>
    <row r="322" spans="1:26" ht="23.25" customHeight="1" x14ac:dyDescent="0.8">
      <c r="A322" s="298"/>
      <c r="B322" s="298"/>
      <c r="C322" s="298"/>
      <c r="D322" s="375"/>
      <c r="E322" s="376"/>
      <c r="F322" s="298"/>
      <c r="G322" s="376"/>
      <c r="H322" s="298"/>
      <c r="I322" s="298"/>
      <c r="J322" s="377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</row>
    <row r="323" spans="1:26" ht="23.25" customHeight="1" x14ac:dyDescent="0.8">
      <c r="A323" s="298"/>
      <c r="B323" s="298"/>
      <c r="C323" s="298"/>
      <c r="D323" s="375"/>
      <c r="E323" s="376"/>
      <c r="F323" s="298"/>
      <c r="G323" s="376"/>
      <c r="H323" s="298"/>
      <c r="I323" s="298"/>
      <c r="J323" s="377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</row>
    <row r="324" spans="1:26" ht="23.25" customHeight="1" x14ac:dyDescent="0.8">
      <c r="A324" s="298"/>
      <c r="B324" s="298"/>
      <c r="C324" s="298"/>
      <c r="D324" s="375"/>
      <c r="E324" s="376"/>
      <c r="F324" s="298"/>
      <c r="G324" s="376"/>
      <c r="H324" s="298"/>
      <c r="I324" s="298"/>
      <c r="J324" s="377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</row>
    <row r="325" spans="1:26" ht="23.25" customHeight="1" x14ac:dyDescent="0.8">
      <c r="A325" s="298"/>
      <c r="B325" s="298"/>
      <c r="C325" s="298"/>
      <c r="D325" s="375"/>
      <c r="E325" s="376"/>
      <c r="F325" s="298"/>
      <c r="G325" s="376"/>
      <c r="H325" s="298"/>
      <c r="I325" s="298"/>
      <c r="J325" s="377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</row>
    <row r="326" spans="1:26" ht="23.25" customHeight="1" x14ac:dyDescent="0.8">
      <c r="A326" s="298"/>
      <c r="B326" s="298"/>
      <c r="C326" s="298"/>
      <c r="D326" s="375"/>
      <c r="E326" s="376"/>
      <c r="F326" s="298"/>
      <c r="G326" s="376"/>
      <c r="H326" s="298"/>
      <c r="I326" s="298"/>
      <c r="J326" s="377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</row>
    <row r="327" spans="1:26" ht="23.25" customHeight="1" x14ac:dyDescent="0.8">
      <c r="A327" s="298"/>
      <c r="B327" s="298"/>
      <c r="C327" s="298"/>
      <c r="D327" s="375"/>
      <c r="E327" s="376"/>
      <c r="F327" s="298"/>
      <c r="G327" s="376"/>
      <c r="H327" s="298"/>
      <c r="I327" s="298"/>
      <c r="J327" s="377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</row>
    <row r="328" spans="1:26" ht="23.25" customHeight="1" x14ac:dyDescent="0.8">
      <c r="A328" s="298"/>
      <c r="B328" s="298"/>
      <c r="C328" s="298"/>
      <c r="D328" s="375"/>
      <c r="E328" s="376"/>
      <c r="F328" s="298"/>
      <c r="G328" s="376"/>
      <c r="H328" s="298"/>
      <c r="I328" s="298"/>
      <c r="J328" s="377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</row>
    <row r="329" spans="1:26" ht="23.25" customHeight="1" x14ac:dyDescent="0.8">
      <c r="A329" s="298"/>
      <c r="B329" s="298"/>
      <c r="C329" s="298"/>
      <c r="D329" s="375"/>
      <c r="E329" s="376"/>
      <c r="F329" s="298"/>
      <c r="G329" s="376"/>
      <c r="H329" s="298"/>
      <c r="I329" s="298"/>
      <c r="J329" s="377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</row>
    <row r="330" spans="1:26" ht="23.25" customHeight="1" x14ac:dyDescent="0.8">
      <c r="A330" s="298"/>
      <c r="B330" s="298"/>
      <c r="C330" s="298"/>
      <c r="D330" s="375"/>
      <c r="E330" s="376"/>
      <c r="F330" s="298"/>
      <c r="G330" s="376"/>
      <c r="H330" s="298"/>
      <c r="I330" s="298"/>
      <c r="J330" s="377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</row>
    <row r="331" spans="1:26" ht="23.25" customHeight="1" x14ac:dyDescent="0.8">
      <c r="A331" s="298"/>
      <c r="B331" s="298"/>
      <c r="C331" s="298"/>
      <c r="D331" s="375"/>
      <c r="E331" s="376"/>
      <c r="F331" s="298"/>
      <c r="G331" s="376"/>
      <c r="H331" s="298"/>
      <c r="I331" s="298"/>
      <c r="J331" s="377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</row>
    <row r="332" spans="1:26" ht="23.25" customHeight="1" x14ac:dyDescent="0.8">
      <c r="A332" s="298"/>
      <c r="B332" s="298"/>
      <c r="C332" s="298"/>
      <c r="D332" s="375"/>
      <c r="E332" s="376"/>
      <c r="F332" s="298"/>
      <c r="G332" s="376"/>
      <c r="H332" s="298"/>
      <c r="I332" s="298"/>
      <c r="J332" s="377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</row>
    <row r="333" spans="1:26" ht="23.25" customHeight="1" x14ac:dyDescent="0.8">
      <c r="A333" s="298"/>
      <c r="B333" s="298"/>
      <c r="C333" s="298"/>
      <c r="D333" s="375"/>
      <c r="E333" s="376"/>
      <c r="F333" s="298"/>
      <c r="G333" s="376"/>
      <c r="H333" s="298"/>
      <c r="I333" s="298"/>
      <c r="J333" s="377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</row>
    <row r="334" spans="1:26" ht="23.25" customHeight="1" x14ac:dyDescent="0.8">
      <c r="A334" s="298"/>
      <c r="B334" s="298"/>
      <c r="C334" s="298"/>
      <c r="D334" s="375"/>
      <c r="E334" s="376"/>
      <c r="F334" s="298"/>
      <c r="G334" s="376"/>
      <c r="H334" s="298"/>
      <c r="I334" s="298"/>
      <c r="J334" s="377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</row>
    <row r="335" spans="1:26" ht="23.25" customHeight="1" x14ac:dyDescent="0.8">
      <c r="A335" s="298"/>
      <c r="B335" s="298"/>
      <c r="C335" s="298"/>
      <c r="D335" s="375"/>
      <c r="E335" s="376"/>
      <c r="F335" s="298"/>
      <c r="G335" s="376"/>
      <c r="H335" s="298"/>
      <c r="I335" s="298"/>
      <c r="J335" s="377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</row>
    <row r="336" spans="1:26" ht="23.25" customHeight="1" x14ac:dyDescent="0.8">
      <c r="A336" s="298"/>
      <c r="B336" s="298"/>
      <c r="C336" s="298"/>
      <c r="D336" s="375"/>
      <c r="E336" s="376"/>
      <c r="F336" s="298"/>
      <c r="G336" s="376"/>
      <c r="H336" s="298"/>
      <c r="I336" s="298"/>
      <c r="J336" s="377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</row>
    <row r="337" spans="1:26" ht="23.25" customHeight="1" x14ac:dyDescent="0.8">
      <c r="A337" s="298"/>
      <c r="B337" s="298"/>
      <c r="C337" s="298"/>
      <c r="D337" s="375"/>
      <c r="E337" s="376"/>
      <c r="F337" s="298"/>
      <c r="G337" s="376"/>
      <c r="H337" s="298"/>
      <c r="I337" s="298"/>
      <c r="J337" s="377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</row>
    <row r="338" spans="1:26" ht="23.25" customHeight="1" x14ac:dyDescent="0.8">
      <c r="A338" s="298"/>
      <c r="B338" s="298"/>
      <c r="C338" s="298"/>
      <c r="D338" s="375"/>
      <c r="E338" s="376"/>
      <c r="F338" s="298"/>
      <c r="G338" s="376"/>
      <c r="H338" s="298"/>
      <c r="I338" s="298"/>
      <c r="J338" s="377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</row>
    <row r="339" spans="1:26" ht="23.25" customHeight="1" x14ac:dyDescent="0.8">
      <c r="A339" s="298"/>
      <c r="B339" s="298"/>
      <c r="C339" s="298"/>
      <c r="D339" s="375"/>
      <c r="E339" s="376"/>
      <c r="F339" s="298"/>
      <c r="G339" s="376"/>
      <c r="H339" s="298"/>
      <c r="I339" s="298"/>
      <c r="J339" s="377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</row>
    <row r="340" spans="1:26" ht="23.25" customHeight="1" x14ac:dyDescent="0.8">
      <c r="A340" s="298"/>
      <c r="B340" s="298"/>
      <c r="C340" s="298"/>
      <c r="D340" s="375"/>
      <c r="E340" s="376"/>
      <c r="F340" s="298"/>
      <c r="G340" s="376"/>
      <c r="H340" s="298"/>
      <c r="I340" s="298"/>
      <c r="J340" s="377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</row>
    <row r="341" spans="1:26" ht="23.25" customHeight="1" x14ac:dyDescent="0.8">
      <c r="A341" s="298"/>
      <c r="B341" s="298"/>
      <c r="C341" s="298"/>
      <c r="D341" s="375"/>
      <c r="E341" s="376"/>
      <c r="F341" s="298"/>
      <c r="G341" s="376"/>
      <c r="H341" s="298"/>
      <c r="I341" s="298"/>
      <c r="J341" s="377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</row>
    <row r="342" spans="1:26" ht="23.25" customHeight="1" x14ac:dyDescent="0.8">
      <c r="A342" s="298"/>
      <c r="B342" s="298"/>
      <c r="C342" s="298"/>
      <c r="D342" s="375"/>
      <c r="E342" s="376"/>
      <c r="F342" s="298"/>
      <c r="G342" s="376"/>
      <c r="H342" s="298"/>
      <c r="I342" s="298"/>
      <c r="J342" s="377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</row>
    <row r="343" spans="1:26" ht="23.25" customHeight="1" x14ac:dyDescent="0.8">
      <c r="A343" s="298"/>
      <c r="B343" s="298"/>
      <c r="C343" s="298"/>
      <c r="D343" s="375"/>
      <c r="E343" s="376"/>
      <c r="F343" s="298"/>
      <c r="G343" s="376"/>
      <c r="H343" s="298"/>
      <c r="I343" s="298"/>
      <c r="J343" s="377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</row>
    <row r="344" spans="1:26" ht="23.25" customHeight="1" x14ac:dyDescent="0.8">
      <c r="A344" s="298"/>
      <c r="B344" s="298"/>
      <c r="C344" s="298"/>
      <c r="D344" s="375"/>
      <c r="E344" s="376"/>
      <c r="F344" s="298"/>
      <c r="G344" s="376"/>
      <c r="H344" s="298"/>
      <c r="I344" s="298"/>
      <c r="J344" s="377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</row>
    <row r="345" spans="1:26" ht="23.25" customHeight="1" x14ac:dyDescent="0.8">
      <c r="A345" s="298"/>
      <c r="B345" s="298"/>
      <c r="C345" s="298"/>
      <c r="D345" s="375"/>
      <c r="E345" s="376"/>
      <c r="F345" s="298"/>
      <c r="G345" s="376"/>
      <c r="H345" s="298"/>
      <c r="I345" s="298"/>
      <c r="J345" s="377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</row>
    <row r="346" spans="1:26" ht="23.25" customHeight="1" x14ac:dyDescent="0.8">
      <c r="A346" s="298"/>
      <c r="B346" s="298"/>
      <c r="C346" s="298"/>
      <c r="D346" s="375"/>
      <c r="E346" s="376"/>
      <c r="F346" s="298"/>
      <c r="G346" s="376"/>
      <c r="H346" s="298"/>
      <c r="I346" s="298"/>
      <c r="J346" s="377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</row>
    <row r="347" spans="1:26" ht="23.25" customHeight="1" x14ac:dyDescent="0.8">
      <c r="A347" s="298"/>
      <c r="B347" s="298"/>
      <c r="C347" s="298"/>
      <c r="D347" s="375"/>
      <c r="E347" s="376"/>
      <c r="F347" s="298"/>
      <c r="G347" s="376"/>
      <c r="H347" s="298"/>
      <c r="I347" s="298"/>
      <c r="J347" s="377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</row>
    <row r="348" spans="1:26" ht="23.25" customHeight="1" x14ac:dyDescent="0.8">
      <c r="A348" s="298"/>
      <c r="B348" s="298"/>
      <c r="C348" s="298"/>
      <c r="D348" s="375"/>
      <c r="E348" s="376"/>
      <c r="F348" s="298"/>
      <c r="G348" s="376"/>
      <c r="H348" s="298"/>
      <c r="I348" s="298"/>
      <c r="J348" s="377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</row>
    <row r="349" spans="1:26" ht="23.25" customHeight="1" x14ac:dyDescent="0.8">
      <c r="A349" s="298"/>
      <c r="B349" s="298"/>
      <c r="C349" s="298"/>
      <c r="D349" s="375"/>
      <c r="E349" s="376"/>
      <c r="F349" s="298"/>
      <c r="G349" s="376"/>
      <c r="H349" s="298"/>
      <c r="I349" s="298"/>
      <c r="J349" s="377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</row>
    <row r="350" spans="1:26" ht="23.25" customHeight="1" x14ac:dyDescent="0.8">
      <c r="A350" s="298"/>
      <c r="B350" s="298"/>
      <c r="C350" s="298"/>
      <c r="D350" s="375"/>
      <c r="E350" s="376"/>
      <c r="F350" s="298"/>
      <c r="G350" s="376"/>
      <c r="H350" s="298"/>
      <c r="I350" s="298"/>
      <c r="J350" s="377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</row>
    <row r="351" spans="1:26" ht="23.25" customHeight="1" x14ac:dyDescent="0.8">
      <c r="A351" s="298"/>
      <c r="B351" s="298"/>
      <c r="C351" s="298"/>
      <c r="D351" s="375"/>
      <c r="E351" s="376"/>
      <c r="F351" s="298"/>
      <c r="G351" s="376"/>
      <c r="H351" s="298"/>
      <c r="I351" s="298"/>
      <c r="J351" s="377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</row>
    <row r="352" spans="1:26" ht="23.25" customHeight="1" x14ac:dyDescent="0.8">
      <c r="A352" s="298"/>
      <c r="B352" s="298"/>
      <c r="C352" s="298"/>
      <c r="D352" s="375"/>
      <c r="E352" s="376"/>
      <c r="F352" s="298"/>
      <c r="G352" s="376"/>
      <c r="H352" s="298"/>
      <c r="I352" s="298"/>
      <c r="J352" s="377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</row>
    <row r="353" spans="1:26" ht="23.25" customHeight="1" x14ac:dyDescent="0.8">
      <c r="A353" s="298"/>
      <c r="B353" s="298"/>
      <c r="C353" s="298"/>
      <c r="D353" s="375"/>
      <c r="E353" s="376"/>
      <c r="F353" s="298"/>
      <c r="G353" s="376"/>
      <c r="H353" s="298"/>
      <c r="I353" s="298"/>
      <c r="J353" s="377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</row>
    <row r="354" spans="1:26" ht="23.25" customHeight="1" x14ac:dyDescent="0.8">
      <c r="A354" s="298"/>
      <c r="B354" s="298"/>
      <c r="C354" s="298"/>
      <c r="D354" s="375"/>
      <c r="E354" s="376"/>
      <c r="F354" s="298"/>
      <c r="G354" s="376"/>
      <c r="H354" s="298"/>
      <c r="I354" s="298"/>
      <c r="J354" s="377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</row>
    <row r="355" spans="1:26" ht="23.25" customHeight="1" x14ac:dyDescent="0.8">
      <c r="A355" s="298"/>
      <c r="B355" s="298"/>
      <c r="C355" s="298"/>
      <c r="D355" s="375"/>
      <c r="E355" s="376"/>
      <c r="F355" s="298"/>
      <c r="G355" s="376"/>
      <c r="H355" s="298"/>
      <c r="I355" s="298"/>
      <c r="J355" s="377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</row>
    <row r="356" spans="1:26" ht="23.25" customHeight="1" x14ac:dyDescent="0.8">
      <c r="A356" s="298"/>
      <c r="B356" s="298"/>
      <c r="C356" s="298"/>
      <c r="D356" s="375"/>
      <c r="E356" s="376"/>
      <c r="F356" s="298"/>
      <c r="G356" s="376"/>
      <c r="H356" s="298"/>
      <c r="I356" s="298"/>
      <c r="J356" s="377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</row>
    <row r="357" spans="1:26" ht="23.25" customHeight="1" x14ac:dyDescent="0.8">
      <c r="A357" s="298"/>
      <c r="B357" s="298"/>
      <c r="C357" s="298"/>
      <c r="D357" s="375"/>
      <c r="E357" s="376"/>
      <c r="F357" s="298"/>
      <c r="G357" s="376"/>
      <c r="H357" s="298"/>
      <c r="I357" s="298"/>
      <c r="J357" s="377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</row>
    <row r="358" spans="1:26" ht="23.25" customHeight="1" x14ac:dyDescent="0.8">
      <c r="A358" s="298"/>
      <c r="B358" s="298"/>
      <c r="C358" s="298"/>
      <c r="D358" s="375"/>
      <c r="E358" s="376"/>
      <c r="F358" s="298"/>
      <c r="G358" s="376"/>
      <c r="H358" s="298"/>
      <c r="I358" s="298"/>
      <c r="J358" s="377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</row>
    <row r="359" spans="1:26" ht="23.25" customHeight="1" x14ac:dyDescent="0.8">
      <c r="A359" s="298"/>
      <c r="B359" s="298"/>
      <c r="C359" s="298"/>
      <c r="D359" s="375"/>
      <c r="E359" s="376"/>
      <c r="F359" s="298"/>
      <c r="G359" s="376"/>
      <c r="H359" s="298"/>
      <c r="I359" s="298"/>
      <c r="J359" s="377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</row>
    <row r="360" spans="1:26" ht="23.25" customHeight="1" x14ac:dyDescent="0.8">
      <c r="A360" s="298"/>
      <c r="B360" s="298"/>
      <c r="C360" s="298"/>
      <c r="D360" s="375"/>
      <c r="E360" s="376"/>
      <c r="F360" s="298"/>
      <c r="G360" s="376"/>
      <c r="H360" s="298"/>
      <c r="I360" s="298"/>
      <c r="J360" s="377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</row>
    <row r="361" spans="1:26" ht="23.25" customHeight="1" x14ac:dyDescent="0.8">
      <c r="A361" s="298"/>
      <c r="B361" s="298"/>
      <c r="C361" s="298"/>
      <c r="D361" s="375"/>
      <c r="E361" s="376"/>
      <c r="F361" s="298"/>
      <c r="G361" s="376"/>
      <c r="H361" s="298"/>
      <c r="I361" s="298"/>
      <c r="J361" s="377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</row>
    <row r="362" spans="1:26" ht="23.25" customHeight="1" x14ac:dyDescent="0.8">
      <c r="A362" s="298"/>
      <c r="B362" s="298"/>
      <c r="C362" s="298"/>
      <c r="D362" s="375"/>
      <c r="E362" s="376"/>
      <c r="F362" s="298"/>
      <c r="G362" s="376"/>
      <c r="H362" s="298"/>
      <c r="I362" s="298"/>
      <c r="J362" s="377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</row>
    <row r="363" spans="1:26" ht="23.25" customHeight="1" x14ac:dyDescent="0.8">
      <c r="A363" s="298"/>
      <c r="B363" s="298"/>
      <c r="C363" s="298"/>
      <c r="D363" s="375"/>
      <c r="E363" s="376"/>
      <c r="F363" s="298"/>
      <c r="G363" s="376"/>
      <c r="H363" s="298"/>
      <c r="I363" s="298"/>
      <c r="J363" s="377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</row>
    <row r="364" spans="1:26" ht="23.25" customHeight="1" x14ac:dyDescent="0.8">
      <c r="A364" s="298"/>
      <c r="B364" s="298"/>
      <c r="C364" s="298"/>
      <c r="D364" s="375"/>
      <c r="E364" s="376"/>
      <c r="F364" s="298"/>
      <c r="G364" s="376"/>
      <c r="H364" s="298"/>
      <c r="I364" s="298"/>
      <c r="J364" s="377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</row>
    <row r="365" spans="1:26" ht="23.25" customHeight="1" x14ac:dyDescent="0.8">
      <c r="A365" s="298"/>
      <c r="B365" s="298"/>
      <c r="C365" s="298"/>
      <c r="D365" s="375"/>
      <c r="E365" s="376"/>
      <c r="F365" s="298"/>
      <c r="G365" s="376"/>
      <c r="H365" s="298"/>
      <c r="I365" s="298"/>
      <c r="J365" s="377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</row>
    <row r="366" spans="1:26" ht="23.25" customHeight="1" x14ac:dyDescent="0.8">
      <c r="A366" s="298"/>
      <c r="B366" s="298"/>
      <c r="C366" s="298"/>
      <c r="D366" s="375"/>
      <c r="E366" s="376"/>
      <c r="F366" s="298"/>
      <c r="G366" s="376"/>
      <c r="H366" s="298"/>
      <c r="I366" s="298"/>
      <c r="J366" s="377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</row>
    <row r="367" spans="1:26" ht="23.25" customHeight="1" x14ac:dyDescent="0.8">
      <c r="A367" s="298"/>
      <c r="B367" s="298"/>
      <c r="C367" s="298"/>
      <c r="D367" s="375"/>
      <c r="E367" s="376"/>
      <c r="F367" s="298"/>
      <c r="G367" s="376"/>
      <c r="H367" s="298"/>
      <c r="I367" s="298"/>
      <c r="J367" s="377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</row>
    <row r="368" spans="1:26" ht="23.25" customHeight="1" x14ac:dyDescent="0.8">
      <c r="A368" s="298"/>
      <c r="B368" s="298"/>
      <c r="C368" s="298"/>
      <c r="D368" s="375"/>
      <c r="E368" s="376"/>
      <c r="F368" s="298"/>
      <c r="G368" s="376"/>
      <c r="H368" s="298"/>
      <c r="I368" s="298"/>
      <c r="J368" s="377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</row>
    <row r="369" spans="1:26" ht="23.25" customHeight="1" x14ac:dyDescent="0.8">
      <c r="A369" s="298"/>
      <c r="B369" s="298"/>
      <c r="C369" s="298"/>
      <c r="D369" s="375"/>
      <c r="E369" s="376"/>
      <c r="F369" s="298"/>
      <c r="G369" s="376"/>
      <c r="H369" s="298"/>
      <c r="I369" s="298"/>
      <c r="J369" s="377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</row>
    <row r="370" spans="1:26" ht="23.25" customHeight="1" x14ac:dyDescent="0.8">
      <c r="A370" s="298"/>
      <c r="B370" s="298"/>
      <c r="C370" s="298"/>
      <c r="D370" s="375"/>
      <c r="E370" s="376"/>
      <c r="F370" s="298"/>
      <c r="G370" s="376"/>
      <c r="H370" s="298"/>
      <c r="I370" s="298"/>
      <c r="J370" s="377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</row>
    <row r="371" spans="1:26" ht="23.25" customHeight="1" x14ac:dyDescent="0.8">
      <c r="A371" s="298"/>
      <c r="B371" s="298"/>
      <c r="C371" s="298"/>
      <c r="D371" s="375"/>
      <c r="E371" s="376"/>
      <c r="F371" s="298"/>
      <c r="G371" s="376"/>
      <c r="H371" s="298"/>
      <c r="I371" s="298"/>
      <c r="J371" s="377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</row>
    <row r="372" spans="1:26" ht="23.25" customHeight="1" x14ac:dyDescent="0.8">
      <c r="A372" s="298"/>
      <c r="B372" s="298"/>
      <c r="C372" s="298"/>
      <c r="D372" s="375"/>
      <c r="E372" s="376"/>
      <c r="F372" s="298"/>
      <c r="G372" s="376"/>
      <c r="H372" s="298"/>
      <c r="I372" s="298"/>
      <c r="J372" s="377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</row>
    <row r="373" spans="1:26" ht="23.25" customHeight="1" x14ac:dyDescent="0.8">
      <c r="A373" s="298"/>
      <c r="B373" s="298"/>
      <c r="C373" s="298"/>
      <c r="D373" s="375"/>
      <c r="E373" s="376"/>
      <c r="F373" s="298"/>
      <c r="G373" s="376"/>
      <c r="H373" s="298"/>
      <c r="I373" s="298"/>
      <c r="J373" s="377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</row>
    <row r="374" spans="1:26" ht="23.25" customHeight="1" x14ac:dyDescent="0.8">
      <c r="A374" s="298"/>
      <c r="B374" s="298"/>
      <c r="C374" s="298"/>
      <c r="D374" s="375"/>
      <c r="E374" s="376"/>
      <c r="F374" s="298"/>
      <c r="G374" s="376"/>
      <c r="H374" s="298"/>
      <c r="I374" s="298"/>
      <c r="J374" s="377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</row>
    <row r="375" spans="1:26" ht="23.25" customHeight="1" x14ac:dyDescent="0.8">
      <c r="A375" s="298"/>
      <c r="B375" s="298"/>
      <c r="C375" s="298"/>
      <c r="D375" s="375"/>
      <c r="E375" s="376"/>
      <c r="F375" s="298"/>
      <c r="G375" s="376"/>
      <c r="H375" s="298"/>
      <c r="I375" s="298"/>
      <c r="J375" s="377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</row>
    <row r="376" spans="1:26" ht="23.25" customHeight="1" x14ac:dyDescent="0.8">
      <c r="A376" s="298"/>
      <c r="B376" s="298"/>
      <c r="C376" s="298"/>
      <c r="D376" s="375"/>
      <c r="E376" s="376"/>
      <c r="F376" s="298"/>
      <c r="G376" s="376"/>
      <c r="H376" s="298"/>
      <c r="I376" s="298"/>
      <c r="J376" s="377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</row>
    <row r="377" spans="1:26" ht="23.25" customHeight="1" x14ac:dyDescent="0.8">
      <c r="A377" s="298"/>
      <c r="B377" s="298"/>
      <c r="C377" s="298"/>
      <c r="D377" s="375"/>
      <c r="E377" s="376"/>
      <c r="F377" s="298"/>
      <c r="G377" s="376"/>
      <c r="H377" s="298"/>
      <c r="I377" s="298"/>
      <c r="J377" s="377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</row>
    <row r="378" spans="1:26" ht="23.25" customHeight="1" x14ac:dyDescent="0.8">
      <c r="A378" s="298"/>
      <c r="B378" s="298"/>
      <c r="C378" s="298"/>
      <c r="D378" s="375"/>
      <c r="E378" s="376"/>
      <c r="F378" s="298"/>
      <c r="G378" s="376"/>
      <c r="H378" s="298"/>
      <c r="I378" s="298"/>
      <c r="J378" s="377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</row>
    <row r="379" spans="1:26" ht="23.25" customHeight="1" x14ac:dyDescent="0.8">
      <c r="A379" s="298"/>
      <c r="B379" s="298"/>
      <c r="C379" s="298"/>
      <c r="D379" s="375"/>
      <c r="E379" s="376"/>
      <c r="F379" s="298"/>
      <c r="G379" s="376"/>
      <c r="H379" s="298"/>
      <c r="I379" s="298"/>
      <c r="J379" s="377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</row>
    <row r="380" spans="1:26" ht="23.25" customHeight="1" x14ac:dyDescent="0.8">
      <c r="A380" s="298"/>
      <c r="B380" s="298"/>
      <c r="C380" s="298"/>
      <c r="D380" s="375"/>
      <c r="E380" s="376"/>
      <c r="F380" s="298"/>
      <c r="G380" s="376"/>
      <c r="H380" s="298"/>
      <c r="I380" s="298"/>
      <c r="J380" s="377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</row>
    <row r="381" spans="1:26" ht="23.25" customHeight="1" x14ac:dyDescent="0.8">
      <c r="A381" s="298"/>
      <c r="B381" s="298"/>
      <c r="C381" s="298"/>
      <c r="D381" s="375"/>
      <c r="E381" s="376"/>
      <c r="F381" s="298"/>
      <c r="G381" s="376"/>
      <c r="H381" s="298"/>
      <c r="I381" s="298"/>
      <c r="J381" s="377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</row>
    <row r="382" spans="1:26" ht="23.25" customHeight="1" x14ac:dyDescent="0.8">
      <c r="A382" s="298"/>
      <c r="B382" s="298"/>
      <c r="C382" s="298"/>
      <c r="D382" s="375"/>
      <c r="E382" s="376"/>
      <c r="F382" s="298"/>
      <c r="G382" s="376"/>
      <c r="H382" s="298"/>
      <c r="I382" s="298"/>
      <c r="J382" s="377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</row>
    <row r="383" spans="1:26" ht="23.25" customHeight="1" x14ac:dyDescent="0.8">
      <c r="A383" s="298"/>
      <c r="B383" s="298"/>
      <c r="C383" s="298"/>
      <c r="D383" s="375"/>
      <c r="E383" s="376"/>
      <c r="F383" s="298"/>
      <c r="G383" s="376"/>
      <c r="H383" s="298"/>
      <c r="I383" s="298"/>
      <c r="J383" s="377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</row>
    <row r="384" spans="1:26" ht="23.25" customHeight="1" x14ac:dyDescent="0.8">
      <c r="A384" s="298"/>
      <c r="B384" s="298"/>
      <c r="C384" s="298"/>
      <c r="D384" s="375"/>
      <c r="E384" s="376"/>
      <c r="F384" s="298"/>
      <c r="G384" s="376"/>
      <c r="H384" s="298"/>
      <c r="I384" s="298"/>
      <c r="J384" s="377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</row>
    <row r="385" spans="1:26" ht="23.25" customHeight="1" x14ac:dyDescent="0.8">
      <c r="A385" s="298"/>
      <c r="B385" s="298"/>
      <c r="C385" s="298"/>
      <c r="D385" s="375"/>
      <c r="E385" s="376"/>
      <c r="F385" s="298"/>
      <c r="G385" s="376"/>
      <c r="H385" s="298"/>
      <c r="I385" s="298"/>
      <c r="J385" s="377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</row>
    <row r="386" spans="1:26" ht="23.25" customHeight="1" x14ac:dyDescent="0.8">
      <c r="A386" s="298"/>
      <c r="B386" s="298"/>
      <c r="C386" s="298"/>
      <c r="D386" s="375"/>
      <c r="E386" s="376"/>
      <c r="F386" s="298"/>
      <c r="G386" s="376"/>
      <c r="H386" s="298"/>
      <c r="I386" s="298"/>
      <c r="J386" s="377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</row>
    <row r="387" spans="1:26" ht="23.25" customHeight="1" x14ac:dyDescent="0.8">
      <c r="A387" s="298"/>
      <c r="B387" s="298"/>
      <c r="C387" s="298"/>
      <c r="D387" s="375"/>
      <c r="E387" s="376"/>
      <c r="F387" s="298"/>
      <c r="G387" s="376"/>
      <c r="H387" s="298"/>
      <c r="I387" s="298"/>
      <c r="J387" s="377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</row>
    <row r="388" spans="1:26" ht="23.25" customHeight="1" x14ac:dyDescent="0.8">
      <c r="A388" s="298"/>
      <c r="B388" s="298"/>
      <c r="C388" s="298"/>
      <c r="D388" s="375"/>
      <c r="E388" s="376"/>
      <c r="F388" s="298"/>
      <c r="G388" s="376"/>
      <c r="H388" s="298"/>
      <c r="I388" s="298"/>
      <c r="J388" s="377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</row>
    <row r="389" spans="1:26" ht="23.25" customHeight="1" x14ac:dyDescent="0.8">
      <c r="A389" s="298"/>
      <c r="B389" s="298"/>
      <c r="C389" s="298"/>
      <c r="D389" s="375"/>
      <c r="E389" s="376"/>
      <c r="F389" s="298"/>
      <c r="G389" s="376"/>
      <c r="H389" s="298"/>
      <c r="I389" s="298"/>
      <c r="J389" s="377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</row>
    <row r="390" spans="1:26" ht="23.25" customHeight="1" x14ac:dyDescent="0.8">
      <c r="A390" s="298"/>
      <c r="B390" s="298"/>
      <c r="C390" s="298"/>
      <c r="D390" s="375"/>
      <c r="E390" s="376"/>
      <c r="F390" s="298"/>
      <c r="G390" s="376"/>
      <c r="H390" s="298"/>
      <c r="I390" s="298"/>
      <c r="J390" s="377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</row>
    <row r="391" spans="1:26" ht="23.25" customHeight="1" x14ac:dyDescent="0.8">
      <c r="A391" s="298"/>
      <c r="B391" s="298"/>
      <c r="C391" s="298"/>
      <c r="D391" s="375"/>
      <c r="E391" s="376"/>
      <c r="F391" s="298"/>
      <c r="G391" s="376"/>
      <c r="H391" s="298"/>
      <c r="I391" s="298"/>
      <c r="J391" s="377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</row>
    <row r="392" spans="1:26" ht="23.25" customHeight="1" x14ac:dyDescent="0.8">
      <c r="A392" s="298"/>
      <c r="B392" s="298"/>
      <c r="C392" s="298"/>
      <c r="D392" s="375"/>
      <c r="E392" s="376"/>
      <c r="F392" s="298"/>
      <c r="G392" s="376"/>
      <c r="H392" s="298"/>
      <c r="I392" s="298"/>
      <c r="J392" s="377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</row>
    <row r="393" spans="1:26" ht="23.25" customHeight="1" x14ac:dyDescent="0.8">
      <c r="A393" s="298"/>
      <c r="B393" s="298"/>
      <c r="C393" s="298"/>
      <c r="D393" s="375"/>
      <c r="E393" s="376"/>
      <c r="F393" s="298"/>
      <c r="G393" s="376"/>
      <c r="H393" s="298"/>
      <c r="I393" s="298"/>
      <c r="J393" s="377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</row>
    <row r="394" spans="1:26" ht="23.25" customHeight="1" x14ac:dyDescent="0.8">
      <c r="A394" s="298"/>
      <c r="B394" s="298"/>
      <c r="C394" s="298"/>
      <c r="D394" s="375"/>
      <c r="E394" s="376"/>
      <c r="F394" s="298"/>
      <c r="G394" s="376"/>
      <c r="H394" s="298"/>
      <c r="I394" s="298"/>
      <c r="J394" s="377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</row>
    <row r="395" spans="1:26" ht="23.25" customHeight="1" x14ac:dyDescent="0.8">
      <c r="A395" s="298"/>
      <c r="B395" s="298"/>
      <c r="C395" s="298"/>
      <c r="D395" s="375"/>
      <c r="E395" s="376"/>
      <c r="F395" s="298"/>
      <c r="G395" s="376"/>
      <c r="H395" s="298"/>
      <c r="I395" s="298"/>
      <c r="J395" s="377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</row>
    <row r="396" spans="1:26" ht="23.25" customHeight="1" x14ac:dyDescent="0.8">
      <c r="A396" s="298"/>
      <c r="B396" s="298"/>
      <c r="C396" s="298"/>
      <c r="D396" s="375"/>
      <c r="E396" s="376"/>
      <c r="F396" s="298"/>
      <c r="G396" s="376"/>
      <c r="H396" s="298"/>
      <c r="I396" s="298"/>
      <c r="J396" s="377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</row>
    <row r="397" spans="1:26" ht="23.25" customHeight="1" x14ac:dyDescent="0.8">
      <c r="A397" s="298"/>
      <c r="B397" s="298"/>
      <c r="C397" s="298"/>
      <c r="D397" s="375"/>
      <c r="E397" s="376"/>
      <c r="F397" s="298"/>
      <c r="G397" s="376"/>
      <c r="H397" s="298"/>
      <c r="I397" s="298"/>
      <c r="J397" s="377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</row>
    <row r="398" spans="1:26" ht="23.25" customHeight="1" x14ac:dyDescent="0.8">
      <c r="A398" s="298"/>
      <c r="B398" s="298"/>
      <c r="C398" s="298"/>
      <c r="D398" s="375"/>
      <c r="E398" s="376"/>
      <c r="F398" s="298"/>
      <c r="G398" s="376"/>
      <c r="H398" s="298"/>
      <c r="I398" s="298"/>
      <c r="J398" s="377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</row>
    <row r="399" spans="1:26" ht="23.25" customHeight="1" x14ac:dyDescent="0.8">
      <c r="A399" s="298"/>
      <c r="B399" s="298"/>
      <c r="C399" s="298"/>
      <c r="D399" s="375"/>
      <c r="E399" s="376"/>
      <c r="F399" s="298"/>
      <c r="G399" s="376"/>
      <c r="H399" s="298"/>
      <c r="I399" s="298"/>
      <c r="J399" s="377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</row>
    <row r="400" spans="1:26" ht="23.25" customHeight="1" x14ac:dyDescent="0.8">
      <c r="A400" s="298"/>
      <c r="B400" s="298"/>
      <c r="C400" s="298"/>
      <c r="D400" s="375"/>
      <c r="E400" s="376"/>
      <c r="F400" s="298"/>
      <c r="G400" s="376"/>
      <c r="H400" s="298"/>
      <c r="I400" s="298"/>
      <c r="J400" s="377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</row>
    <row r="401" spans="1:26" ht="23.25" customHeight="1" x14ac:dyDescent="0.8">
      <c r="A401" s="298"/>
      <c r="B401" s="298"/>
      <c r="C401" s="298"/>
      <c r="D401" s="375"/>
      <c r="E401" s="376"/>
      <c r="F401" s="298"/>
      <c r="G401" s="376"/>
      <c r="H401" s="298"/>
      <c r="I401" s="298"/>
      <c r="J401" s="377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</row>
    <row r="402" spans="1:26" ht="23.25" customHeight="1" x14ac:dyDescent="0.8">
      <c r="A402" s="298"/>
      <c r="B402" s="298"/>
      <c r="C402" s="298"/>
      <c r="D402" s="375"/>
      <c r="E402" s="376"/>
      <c r="F402" s="298"/>
      <c r="G402" s="376"/>
      <c r="H402" s="298"/>
      <c r="I402" s="298"/>
      <c r="J402" s="377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</row>
    <row r="403" spans="1:26" ht="23.25" customHeight="1" x14ac:dyDescent="0.8">
      <c r="A403" s="298"/>
      <c r="B403" s="298"/>
      <c r="C403" s="298"/>
      <c r="D403" s="375"/>
      <c r="E403" s="376"/>
      <c r="F403" s="298"/>
      <c r="G403" s="376"/>
      <c r="H403" s="298"/>
      <c r="I403" s="298"/>
      <c r="J403" s="377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</row>
    <row r="404" spans="1:26" ht="23.25" customHeight="1" x14ac:dyDescent="0.8">
      <c r="A404" s="298"/>
      <c r="B404" s="298"/>
      <c r="C404" s="298"/>
      <c r="D404" s="375"/>
      <c r="E404" s="376"/>
      <c r="F404" s="298"/>
      <c r="G404" s="376"/>
      <c r="H404" s="298"/>
      <c r="I404" s="298"/>
      <c r="J404" s="377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</row>
    <row r="405" spans="1:26" ht="23.25" customHeight="1" x14ac:dyDescent="0.8">
      <c r="A405" s="298"/>
      <c r="B405" s="298"/>
      <c r="C405" s="298"/>
      <c r="D405" s="375"/>
      <c r="E405" s="376"/>
      <c r="F405" s="298"/>
      <c r="G405" s="376"/>
      <c r="H405" s="298"/>
      <c r="I405" s="298"/>
      <c r="J405" s="377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</row>
    <row r="406" spans="1:26" ht="23.25" customHeight="1" x14ac:dyDescent="0.8">
      <c r="A406" s="298"/>
      <c r="B406" s="298"/>
      <c r="C406" s="298"/>
      <c r="D406" s="375"/>
      <c r="E406" s="376"/>
      <c r="F406" s="298"/>
      <c r="G406" s="376"/>
      <c r="H406" s="298"/>
      <c r="I406" s="298"/>
      <c r="J406" s="377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</row>
    <row r="407" spans="1:26" ht="23.25" customHeight="1" x14ac:dyDescent="0.8">
      <c r="A407" s="298"/>
      <c r="B407" s="298"/>
      <c r="C407" s="298"/>
      <c r="D407" s="375"/>
      <c r="E407" s="376"/>
      <c r="F407" s="298"/>
      <c r="G407" s="376"/>
      <c r="H407" s="298"/>
      <c r="I407" s="298"/>
      <c r="J407" s="377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</row>
    <row r="408" spans="1:26" ht="23.25" customHeight="1" x14ac:dyDescent="0.8">
      <c r="A408" s="298"/>
      <c r="B408" s="298"/>
      <c r="C408" s="298"/>
      <c r="D408" s="375"/>
      <c r="E408" s="376"/>
      <c r="F408" s="298"/>
      <c r="G408" s="376"/>
      <c r="H408" s="298"/>
      <c r="I408" s="298"/>
      <c r="J408" s="377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</row>
    <row r="409" spans="1:26" ht="23.25" customHeight="1" x14ac:dyDescent="0.8">
      <c r="A409" s="298"/>
      <c r="B409" s="298"/>
      <c r="C409" s="298"/>
      <c r="D409" s="375"/>
      <c r="E409" s="376"/>
      <c r="F409" s="298"/>
      <c r="G409" s="376"/>
      <c r="H409" s="298"/>
      <c r="I409" s="298"/>
      <c r="J409" s="377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</row>
    <row r="410" spans="1:26" ht="23.25" customHeight="1" x14ac:dyDescent="0.8">
      <c r="A410" s="298"/>
      <c r="B410" s="298"/>
      <c r="C410" s="298"/>
      <c r="D410" s="375"/>
      <c r="E410" s="376"/>
      <c r="F410" s="298"/>
      <c r="G410" s="376"/>
      <c r="H410" s="298"/>
      <c r="I410" s="298"/>
      <c r="J410" s="377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</row>
    <row r="411" spans="1:26" ht="23.25" customHeight="1" x14ac:dyDescent="0.8">
      <c r="A411" s="298"/>
      <c r="B411" s="298"/>
      <c r="C411" s="298"/>
      <c r="D411" s="375"/>
      <c r="E411" s="376"/>
      <c r="F411" s="298"/>
      <c r="G411" s="376"/>
      <c r="H411" s="298"/>
      <c r="I411" s="298"/>
      <c r="J411" s="377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</row>
    <row r="412" spans="1:26" ht="23.25" customHeight="1" x14ac:dyDescent="0.8">
      <c r="A412" s="298"/>
      <c r="B412" s="298"/>
      <c r="C412" s="298"/>
      <c r="D412" s="375"/>
      <c r="E412" s="376"/>
      <c r="F412" s="298"/>
      <c r="G412" s="376"/>
      <c r="H412" s="298"/>
      <c r="I412" s="298"/>
      <c r="J412" s="377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</row>
    <row r="413" spans="1:26" ht="23.25" customHeight="1" x14ac:dyDescent="0.8">
      <c r="A413" s="298"/>
      <c r="B413" s="298"/>
      <c r="C413" s="298"/>
      <c r="D413" s="375"/>
      <c r="E413" s="376"/>
      <c r="F413" s="298"/>
      <c r="G413" s="376"/>
      <c r="H413" s="298"/>
      <c r="I413" s="298"/>
      <c r="J413" s="377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</row>
    <row r="414" spans="1:26" ht="23.25" customHeight="1" x14ac:dyDescent="0.8">
      <c r="A414" s="298"/>
      <c r="B414" s="298"/>
      <c r="C414" s="298"/>
      <c r="D414" s="375"/>
      <c r="E414" s="376"/>
      <c r="F414" s="298"/>
      <c r="G414" s="376"/>
      <c r="H414" s="298"/>
      <c r="I414" s="298"/>
      <c r="J414" s="377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</row>
    <row r="415" spans="1:26" ht="23.25" customHeight="1" x14ac:dyDescent="0.8">
      <c r="A415" s="298"/>
      <c r="B415" s="298"/>
      <c r="C415" s="298"/>
      <c r="D415" s="375"/>
      <c r="E415" s="376"/>
      <c r="F415" s="298"/>
      <c r="G415" s="376"/>
      <c r="H415" s="298"/>
      <c r="I415" s="298"/>
      <c r="J415" s="377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</row>
    <row r="416" spans="1:26" ht="23.25" customHeight="1" x14ac:dyDescent="0.8">
      <c r="A416" s="298"/>
      <c r="B416" s="298"/>
      <c r="C416" s="298"/>
      <c r="D416" s="375"/>
      <c r="E416" s="376"/>
      <c r="F416" s="298"/>
      <c r="G416" s="376"/>
      <c r="H416" s="298"/>
      <c r="I416" s="298"/>
      <c r="J416" s="377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</row>
    <row r="417" spans="1:26" ht="23.25" customHeight="1" x14ac:dyDescent="0.8">
      <c r="A417" s="298"/>
      <c r="B417" s="298"/>
      <c r="C417" s="298"/>
      <c r="D417" s="375"/>
      <c r="E417" s="376"/>
      <c r="F417" s="298"/>
      <c r="G417" s="376"/>
      <c r="H417" s="298"/>
      <c r="I417" s="298"/>
      <c r="J417" s="377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</row>
    <row r="418" spans="1:26" ht="23.25" customHeight="1" x14ac:dyDescent="0.8">
      <c r="A418" s="298"/>
      <c r="B418" s="298"/>
      <c r="C418" s="298"/>
      <c r="D418" s="375"/>
      <c r="E418" s="376"/>
      <c r="F418" s="298"/>
      <c r="G418" s="376"/>
      <c r="H418" s="298"/>
      <c r="I418" s="298"/>
      <c r="J418" s="377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</row>
    <row r="419" spans="1:26" ht="23.25" customHeight="1" x14ac:dyDescent="0.8">
      <c r="A419" s="298"/>
      <c r="B419" s="298"/>
      <c r="C419" s="298"/>
      <c r="D419" s="375"/>
      <c r="E419" s="376"/>
      <c r="F419" s="298"/>
      <c r="G419" s="376"/>
      <c r="H419" s="298"/>
      <c r="I419" s="298"/>
      <c r="J419" s="377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</row>
    <row r="420" spans="1:26" ht="23.25" customHeight="1" x14ac:dyDescent="0.8">
      <c r="A420" s="298"/>
      <c r="B420" s="298"/>
      <c r="C420" s="298"/>
      <c r="D420" s="375"/>
      <c r="E420" s="376"/>
      <c r="F420" s="298"/>
      <c r="G420" s="376"/>
      <c r="H420" s="298"/>
      <c r="I420" s="298"/>
      <c r="J420" s="377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</row>
    <row r="421" spans="1:26" ht="23.25" customHeight="1" x14ac:dyDescent="0.8">
      <c r="A421" s="298"/>
      <c r="B421" s="298"/>
      <c r="C421" s="298"/>
      <c r="D421" s="375"/>
      <c r="E421" s="376"/>
      <c r="F421" s="298"/>
      <c r="G421" s="376"/>
      <c r="H421" s="298"/>
      <c r="I421" s="298"/>
      <c r="J421" s="377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</row>
    <row r="422" spans="1:26" ht="23.25" customHeight="1" x14ac:dyDescent="0.8">
      <c r="A422" s="298"/>
      <c r="B422" s="298"/>
      <c r="C422" s="298"/>
      <c r="D422" s="375"/>
      <c r="E422" s="376"/>
      <c r="F422" s="298"/>
      <c r="G422" s="376"/>
      <c r="H422" s="298"/>
      <c r="I422" s="298"/>
      <c r="J422" s="377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</row>
    <row r="423" spans="1:26" ht="23.25" customHeight="1" x14ac:dyDescent="0.8">
      <c r="A423" s="298"/>
      <c r="B423" s="298"/>
      <c r="C423" s="298"/>
      <c r="D423" s="375"/>
      <c r="E423" s="376"/>
      <c r="F423" s="298"/>
      <c r="G423" s="376"/>
      <c r="H423" s="298"/>
      <c r="I423" s="298"/>
      <c r="J423" s="377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</row>
    <row r="424" spans="1:26" ht="23.25" customHeight="1" x14ac:dyDescent="0.8">
      <c r="A424" s="298"/>
      <c r="B424" s="298"/>
      <c r="C424" s="298"/>
      <c r="D424" s="375"/>
      <c r="E424" s="376"/>
      <c r="F424" s="298"/>
      <c r="G424" s="376"/>
      <c r="H424" s="298"/>
      <c r="I424" s="298"/>
      <c r="J424" s="377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</row>
    <row r="425" spans="1:26" ht="23.25" customHeight="1" x14ac:dyDescent="0.8">
      <c r="A425" s="298"/>
      <c r="B425" s="298"/>
      <c r="C425" s="298"/>
      <c r="D425" s="375"/>
      <c r="E425" s="376"/>
      <c r="F425" s="298"/>
      <c r="G425" s="376"/>
      <c r="H425" s="298"/>
      <c r="I425" s="298"/>
      <c r="J425" s="377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</row>
    <row r="426" spans="1:26" ht="23.25" customHeight="1" x14ac:dyDescent="0.8">
      <c r="A426" s="298"/>
      <c r="B426" s="298"/>
      <c r="C426" s="298"/>
      <c r="D426" s="375"/>
      <c r="E426" s="376"/>
      <c r="F426" s="298"/>
      <c r="G426" s="376"/>
      <c r="H426" s="298"/>
      <c r="I426" s="298"/>
      <c r="J426" s="377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</row>
    <row r="427" spans="1:26" ht="23.25" customHeight="1" x14ac:dyDescent="0.8">
      <c r="A427" s="298"/>
      <c r="B427" s="298"/>
      <c r="C427" s="298"/>
      <c r="D427" s="375"/>
      <c r="E427" s="376"/>
      <c r="F427" s="298"/>
      <c r="G427" s="376"/>
      <c r="H427" s="298"/>
      <c r="I427" s="298"/>
      <c r="J427" s="377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</row>
    <row r="428" spans="1:26" ht="23.25" customHeight="1" x14ac:dyDescent="0.8">
      <c r="A428" s="298"/>
      <c r="B428" s="298"/>
      <c r="C428" s="298"/>
      <c r="D428" s="375"/>
      <c r="E428" s="376"/>
      <c r="F428" s="298"/>
      <c r="G428" s="376"/>
      <c r="H428" s="298"/>
      <c r="I428" s="298"/>
      <c r="J428" s="377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</row>
    <row r="429" spans="1:26" ht="23.25" customHeight="1" x14ac:dyDescent="0.8">
      <c r="A429" s="298"/>
      <c r="B429" s="298"/>
      <c r="C429" s="298"/>
      <c r="D429" s="375"/>
      <c r="E429" s="376"/>
      <c r="F429" s="298"/>
      <c r="G429" s="376"/>
      <c r="H429" s="298"/>
      <c r="I429" s="298"/>
      <c r="J429" s="377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</row>
    <row r="430" spans="1:26" ht="23.25" customHeight="1" x14ac:dyDescent="0.8">
      <c r="A430" s="298"/>
      <c r="B430" s="298"/>
      <c r="C430" s="298"/>
      <c r="D430" s="375"/>
      <c r="E430" s="376"/>
      <c r="F430" s="298"/>
      <c r="G430" s="376"/>
      <c r="H430" s="298"/>
      <c r="I430" s="298"/>
      <c r="J430" s="377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</row>
    <row r="431" spans="1:26" ht="23.25" customHeight="1" x14ac:dyDescent="0.8">
      <c r="A431" s="298"/>
      <c r="B431" s="298"/>
      <c r="C431" s="298"/>
      <c r="D431" s="375"/>
      <c r="E431" s="376"/>
      <c r="F431" s="298"/>
      <c r="G431" s="376"/>
      <c r="H431" s="298"/>
      <c r="I431" s="298"/>
      <c r="J431" s="377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</row>
    <row r="432" spans="1:26" ht="23.25" customHeight="1" x14ac:dyDescent="0.8">
      <c r="A432" s="298"/>
      <c r="B432" s="298"/>
      <c r="C432" s="298"/>
      <c r="D432" s="375"/>
      <c r="E432" s="376"/>
      <c r="F432" s="298"/>
      <c r="G432" s="376"/>
      <c r="H432" s="298"/>
      <c r="I432" s="298"/>
      <c r="J432" s="377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</row>
    <row r="433" spans="1:26" ht="23.25" customHeight="1" x14ac:dyDescent="0.8">
      <c r="A433" s="298"/>
      <c r="B433" s="298"/>
      <c r="C433" s="298"/>
      <c r="D433" s="375"/>
      <c r="E433" s="376"/>
      <c r="F433" s="298"/>
      <c r="G433" s="376"/>
      <c r="H433" s="298"/>
      <c r="I433" s="298"/>
      <c r="J433" s="377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</row>
    <row r="434" spans="1:26" ht="23.25" customHeight="1" x14ac:dyDescent="0.8">
      <c r="A434" s="298"/>
      <c r="B434" s="298"/>
      <c r="C434" s="298"/>
      <c r="D434" s="375"/>
      <c r="E434" s="376"/>
      <c r="F434" s="298"/>
      <c r="G434" s="376"/>
      <c r="H434" s="298"/>
      <c r="I434" s="298"/>
      <c r="J434" s="377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</row>
    <row r="435" spans="1:26" ht="23.25" customHeight="1" x14ac:dyDescent="0.8">
      <c r="A435" s="298"/>
      <c r="B435" s="298"/>
      <c r="C435" s="298"/>
      <c r="D435" s="375"/>
      <c r="E435" s="376"/>
      <c r="F435" s="298"/>
      <c r="G435" s="376"/>
      <c r="H435" s="298"/>
      <c r="I435" s="298"/>
      <c r="J435" s="377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</row>
    <row r="436" spans="1:26" ht="23.25" customHeight="1" x14ac:dyDescent="0.8">
      <c r="A436" s="298"/>
      <c r="B436" s="298"/>
      <c r="C436" s="298"/>
      <c r="D436" s="375"/>
      <c r="E436" s="376"/>
      <c r="F436" s="298"/>
      <c r="G436" s="376"/>
      <c r="H436" s="298"/>
      <c r="I436" s="298"/>
      <c r="J436" s="377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</row>
    <row r="437" spans="1:26" ht="23.25" customHeight="1" x14ac:dyDescent="0.8">
      <c r="A437" s="298"/>
      <c r="B437" s="298"/>
      <c r="C437" s="298"/>
      <c r="D437" s="375"/>
      <c r="E437" s="376"/>
      <c r="F437" s="298"/>
      <c r="G437" s="376"/>
      <c r="H437" s="298"/>
      <c r="I437" s="298"/>
      <c r="J437" s="377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</row>
    <row r="438" spans="1:26" ht="23.25" customHeight="1" x14ac:dyDescent="0.8">
      <c r="A438" s="298"/>
      <c r="B438" s="298"/>
      <c r="C438" s="298"/>
      <c r="D438" s="375"/>
      <c r="E438" s="376"/>
      <c r="F438" s="298"/>
      <c r="G438" s="376"/>
      <c r="H438" s="298"/>
      <c r="I438" s="298"/>
      <c r="J438" s="377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</row>
    <row r="439" spans="1:26" ht="23.25" customHeight="1" x14ac:dyDescent="0.8">
      <c r="A439" s="298"/>
      <c r="B439" s="298"/>
      <c r="C439" s="298"/>
      <c r="D439" s="375"/>
      <c r="E439" s="376"/>
      <c r="F439" s="298"/>
      <c r="G439" s="376"/>
      <c r="H439" s="298"/>
      <c r="I439" s="298"/>
      <c r="J439" s="377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</row>
    <row r="440" spans="1:26" ht="23.25" customHeight="1" x14ac:dyDescent="0.8">
      <c r="A440" s="298"/>
      <c r="B440" s="298"/>
      <c r="C440" s="298"/>
      <c r="D440" s="375"/>
      <c r="E440" s="376"/>
      <c r="F440" s="298"/>
      <c r="G440" s="376"/>
      <c r="H440" s="298"/>
      <c r="I440" s="298"/>
      <c r="J440" s="377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</row>
    <row r="441" spans="1:26" ht="23.25" customHeight="1" x14ac:dyDescent="0.8">
      <c r="A441" s="298"/>
      <c r="B441" s="298"/>
      <c r="C441" s="298"/>
      <c r="D441" s="375"/>
      <c r="E441" s="376"/>
      <c r="F441" s="298"/>
      <c r="G441" s="376"/>
      <c r="H441" s="298"/>
      <c r="I441" s="298"/>
      <c r="J441" s="377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</row>
    <row r="442" spans="1:26" ht="23.25" customHeight="1" x14ac:dyDescent="0.8">
      <c r="A442" s="298"/>
      <c r="B442" s="298"/>
      <c r="C442" s="298"/>
      <c r="D442" s="375"/>
      <c r="E442" s="376"/>
      <c r="F442" s="298"/>
      <c r="G442" s="376"/>
      <c r="H442" s="298"/>
      <c r="I442" s="298"/>
      <c r="J442" s="377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</row>
    <row r="443" spans="1:26" ht="23.25" customHeight="1" x14ac:dyDescent="0.8">
      <c r="A443" s="298"/>
      <c r="B443" s="298"/>
      <c r="C443" s="298"/>
      <c r="D443" s="375"/>
      <c r="E443" s="376"/>
      <c r="F443" s="298"/>
      <c r="G443" s="376"/>
      <c r="H443" s="298"/>
      <c r="I443" s="298"/>
      <c r="J443" s="377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</row>
    <row r="444" spans="1:26" ht="23.25" customHeight="1" x14ac:dyDescent="0.8">
      <c r="A444" s="298"/>
      <c r="B444" s="298"/>
      <c r="C444" s="298"/>
      <c r="D444" s="375"/>
      <c r="E444" s="376"/>
      <c r="F444" s="298"/>
      <c r="G444" s="376"/>
      <c r="H444" s="298"/>
      <c r="I444" s="298"/>
      <c r="J444" s="377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</row>
    <row r="445" spans="1:26" ht="23.25" customHeight="1" x14ac:dyDescent="0.8">
      <c r="A445" s="298"/>
      <c r="B445" s="298"/>
      <c r="C445" s="298"/>
      <c r="D445" s="375"/>
      <c r="E445" s="376"/>
      <c r="F445" s="298"/>
      <c r="G445" s="376"/>
      <c r="H445" s="298"/>
      <c r="I445" s="298"/>
      <c r="J445" s="377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</row>
    <row r="446" spans="1:26" ht="23.25" customHeight="1" x14ac:dyDescent="0.8">
      <c r="A446" s="298"/>
      <c r="B446" s="298"/>
      <c r="C446" s="298"/>
      <c r="D446" s="375"/>
      <c r="E446" s="376"/>
      <c r="F446" s="298"/>
      <c r="G446" s="376"/>
      <c r="H446" s="298"/>
      <c r="I446" s="298"/>
      <c r="J446" s="377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</row>
    <row r="447" spans="1:26" ht="23.25" customHeight="1" x14ac:dyDescent="0.8">
      <c r="A447" s="298"/>
      <c r="B447" s="298"/>
      <c r="C447" s="298"/>
      <c r="D447" s="375"/>
      <c r="E447" s="376"/>
      <c r="F447" s="298"/>
      <c r="G447" s="376"/>
      <c r="H447" s="298"/>
      <c r="I447" s="298"/>
      <c r="J447" s="377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</row>
    <row r="448" spans="1:26" ht="23.25" customHeight="1" x14ac:dyDescent="0.8">
      <c r="A448" s="298"/>
      <c r="B448" s="298"/>
      <c r="C448" s="298"/>
      <c r="D448" s="375"/>
      <c r="E448" s="376"/>
      <c r="F448" s="298"/>
      <c r="G448" s="376"/>
      <c r="H448" s="298"/>
      <c r="I448" s="298"/>
      <c r="J448" s="377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</row>
    <row r="449" spans="1:26" ht="23.25" customHeight="1" x14ac:dyDescent="0.8">
      <c r="A449" s="298"/>
      <c r="B449" s="298"/>
      <c r="C449" s="298"/>
      <c r="D449" s="375"/>
      <c r="E449" s="376"/>
      <c r="F449" s="298"/>
      <c r="G449" s="376"/>
      <c r="H449" s="298"/>
      <c r="I449" s="298"/>
      <c r="J449" s="377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</row>
    <row r="450" spans="1:26" ht="23.25" customHeight="1" x14ac:dyDescent="0.8">
      <c r="A450" s="298"/>
      <c r="B450" s="298"/>
      <c r="C450" s="298"/>
      <c r="D450" s="375"/>
      <c r="E450" s="376"/>
      <c r="F450" s="298"/>
      <c r="G450" s="376"/>
      <c r="H450" s="298"/>
      <c r="I450" s="298"/>
      <c r="J450" s="377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</row>
    <row r="451" spans="1:26" ht="23.25" customHeight="1" x14ac:dyDescent="0.8">
      <c r="A451" s="298"/>
      <c r="B451" s="298"/>
      <c r="C451" s="298"/>
      <c r="D451" s="375"/>
      <c r="E451" s="376"/>
      <c r="F451" s="298"/>
      <c r="G451" s="376"/>
      <c r="H451" s="298"/>
      <c r="I451" s="298"/>
      <c r="J451" s="377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</row>
    <row r="452" spans="1:26" ht="23.25" customHeight="1" x14ac:dyDescent="0.8">
      <c r="A452" s="298"/>
      <c r="B452" s="298"/>
      <c r="C452" s="298"/>
      <c r="D452" s="375"/>
      <c r="E452" s="376"/>
      <c r="F452" s="298"/>
      <c r="G452" s="376"/>
      <c r="H452" s="298"/>
      <c r="I452" s="298"/>
      <c r="J452" s="377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</row>
    <row r="453" spans="1:26" ht="23.25" customHeight="1" x14ac:dyDescent="0.8">
      <c r="A453" s="298"/>
      <c r="B453" s="298"/>
      <c r="C453" s="298"/>
      <c r="D453" s="375"/>
      <c r="E453" s="376"/>
      <c r="F453" s="298"/>
      <c r="G453" s="376"/>
      <c r="H453" s="298"/>
      <c r="I453" s="298"/>
      <c r="J453" s="377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</row>
    <row r="454" spans="1:26" ht="23.25" customHeight="1" x14ac:dyDescent="0.8">
      <c r="A454" s="298"/>
      <c r="B454" s="298"/>
      <c r="C454" s="298"/>
      <c r="D454" s="375"/>
      <c r="E454" s="376"/>
      <c r="F454" s="298"/>
      <c r="G454" s="376"/>
      <c r="H454" s="298"/>
      <c r="I454" s="298"/>
      <c r="J454" s="377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</row>
    <row r="455" spans="1:26" ht="23.25" customHeight="1" x14ac:dyDescent="0.8">
      <c r="A455" s="298"/>
      <c r="B455" s="298"/>
      <c r="C455" s="298"/>
      <c r="D455" s="375"/>
      <c r="E455" s="376"/>
      <c r="F455" s="298"/>
      <c r="G455" s="376"/>
      <c r="H455" s="298"/>
      <c r="I455" s="298"/>
      <c r="J455" s="377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</row>
    <row r="456" spans="1:26" ht="23.25" customHeight="1" x14ac:dyDescent="0.8">
      <c r="A456" s="298"/>
      <c r="B456" s="298"/>
      <c r="C456" s="298"/>
      <c r="D456" s="375"/>
      <c r="E456" s="376"/>
      <c r="F456" s="298"/>
      <c r="G456" s="376"/>
      <c r="H456" s="298"/>
      <c r="I456" s="298"/>
      <c r="J456" s="377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</row>
    <row r="457" spans="1:26" ht="23.25" customHeight="1" x14ac:dyDescent="0.8">
      <c r="A457" s="298"/>
      <c r="B457" s="298"/>
      <c r="C457" s="298"/>
      <c r="D457" s="375"/>
      <c r="E457" s="376"/>
      <c r="F457" s="298"/>
      <c r="G457" s="376"/>
      <c r="H457" s="298"/>
      <c r="I457" s="298"/>
      <c r="J457" s="377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</row>
    <row r="458" spans="1:26" ht="23.25" customHeight="1" x14ac:dyDescent="0.8">
      <c r="A458" s="298"/>
      <c r="B458" s="298"/>
      <c r="C458" s="298"/>
      <c r="D458" s="375"/>
      <c r="E458" s="376"/>
      <c r="F458" s="298"/>
      <c r="G458" s="376"/>
      <c r="H458" s="298"/>
      <c r="I458" s="298"/>
      <c r="J458" s="377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</row>
    <row r="459" spans="1:26" ht="23.25" customHeight="1" x14ac:dyDescent="0.8">
      <c r="A459" s="298"/>
      <c r="B459" s="298"/>
      <c r="C459" s="298"/>
      <c r="D459" s="375"/>
      <c r="E459" s="376"/>
      <c r="F459" s="298"/>
      <c r="G459" s="376"/>
      <c r="H459" s="298"/>
      <c r="I459" s="298"/>
      <c r="J459" s="377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</row>
    <row r="460" spans="1:26" ht="23.25" customHeight="1" x14ac:dyDescent="0.8">
      <c r="A460" s="298"/>
      <c r="B460" s="298"/>
      <c r="C460" s="298"/>
      <c r="D460" s="375"/>
      <c r="E460" s="376"/>
      <c r="F460" s="298"/>
      <c r="G460" s="376"/>
      <c r="H460" s="298"/>
      <c r="I460" s="298"/>
      <c r="J460" s="377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</row>
    <row r="461" spans="1:26" ht="23.25" customHeight="1" x14ac:dyDescent="0.8">
      <c r="A461" s="298"/>
      <c r="B461" s="298"/>
      <c r="C461" s="298"/>
      <c r="D461" s="375"/>
      <c r="E461" s="376"/>
      <c r="F461" s="298"/>
      <c r="G461" s="376"/>
      <c r="H461" s="298"/>
      <c r="I461" s="298"/>
      <c r="J461" s="377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</row>
    <row r="462" spans="1:26" ht="23.25" customHeight="1" x14ac:dyDescent="0.8">
      <c r="A462" s="298"/>
      <c r="B462" s="298"/>
      <c r="C462" s="298"/>
      <c r="D462" s="375"/>
      <c r="E462" s="376"/>
      <c r="F462" s="298"/>
      <c r="G462" s="376"/>
      <c r="H462" s="298"/>
      <c r="I462" s="298"/>
      <c r="J462" s="377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</row>
    <row r="463" spans="1:26" ht="23.25" customHeight="1" x14ac:dyDescent="0.8">
      <c r="A463" s="298"/>
      <c r="B463" s="298"/>
      <c r="C463" s="298"/>
      <c r="D463" s="375"/>
      <c r="E463" s="376"/>
      <c r="F463" s="298"/>
      <c r="G463" s="376"/>
      <c r="H463" s="298"/>
      <c r="I463" s="298"/>
      <c r="J463" s="377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</row>
    <row r="464" spans="1:26" ht="23.25" customHeight="1" x14ac:dyDescent="0.8">
      <c r="A464" s="298"/>
      <c r="B464" s="298"/>
      <c r="C464" s="298"/>
      <c r="D464" s="375"/>
      <c r="E464" s="376"/>
      <c r="F464" s="298"/>
      <c r="G464" s="376"/>
      <c r="H464" s="298"/>
      <c r="I464" s="298"/>
      <c r="J464" s="377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</row>
    <row r="465" spans="1:26" ht="23.25" customHeight="1" x14ac:dyDescent="0.8">
      <c r="A465" s="298"/>
      <c r="B465" s="298"/>
      <c r="C465" s="298"/>
      <c r="D465" s="375"/>
      <c r="E465" s="376"/>
      <c r="F465" s="298"/>
      <c r="G465" s="376"/>
      <c r="H465" s="298"/>
      <c r="I465" s="298"/>
      <c r="J465" s="377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</row>
    <row r="466" spans="1:26" ht="23.25" customHeight="1" x14ac:dyDescent="0.8">
      <c r="A466" s="298"/>
      <c r="B466" s="298"/>
      <c r="C466" s="298"/>
      <c r="D466" s="375"/>
      <c r="E466" s="376"/>
      <c r="F466" s="298"/>
      <c r="G466" s="376"/>
      <c r="H466" s="298"/>
      <c r="I466" s="298"/>
      <c r="J466" s="377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</row>
    <row r="467" spans="1:26" ht="23.25" customHeight="1" x14ac:dyDescent="0.8">
      <c r="A467" s="298"/>
      <c r="B467" s="298"/>
      <c r="C467" s="298"/>
      <c r="D467" s="375"/>
      <c r="E467" s="376"/>
      <c r="F467" s="298"/>
      <c r="G467" s="376"/>
      <c r="H467" s="298"/>
      <c r="I467" s="298"/>
      <c r="J467" s="377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</row>
    <row r="468" spans="1:26" ht="23.25" customHeight="1" x14ac:dyDescent="0.8">
      <c r="A468" s="298"/>
      <c r="B468" s="298"/>
      <c r="C468" s="298"/>
      <c r="D468" s="375"/>
      <c r="E468" s="376"/>
      <c r="F468" s="298"/>
      <c r="G468" s="376"/>
      <c r="H468" s="298"/>
      <c r="I468" s="298"/>
      <c r="J468" s="377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</row>
    <row r="469" spans="1:26" ht="23.25" customHeight="1" x14ac:dyDescent="0.8">
      <c r="A469" s="298"/>
      <c r="B469" s="298"/>
      <c r="C469" s="298"/>
      <c r="D469" s="375"/>
      <c r="E469" s="376"/>
      <c r="F469" s="298"/>
      <c r="G469" s="376"/>
      <c r="H469" s="298"/>
      <c r="I469" s="298"/>
      <c r="J469" s="377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</row>
    <row r="470" spans="1:26" ht="23.25" customHeight="1" x14ac:dyDescent="0.8">
      <c r="A470" s="298"/>
      <c r="B470" s="298"/>
      <c r="C470" s="298"/>
      <c r="D470" s="375"/>
      <c r="E470" s="376"/>
      <c r="F470" s="298"/>
      <c r="G470" s="376"/>
      <c r="H470" s="298"/>
      <c r="I470" s="298"/>
      <c r="J470" s="377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</row>
    <row r="471" spans="1:26" ht="23.25" customHeight="1" x14ac:dyDescent="0.8">
      <c r="A471" s="298"/>
      <c r="B471" s="298"/>
      <c r="C471" s="298"/>
      <c r="D471" s="375"/>
      <c r="E471" s="376"/>
      <c r="F471" s="298"/>
      <c r="G471" s="376"/>
      <c r="H471" s="298"/>
      <c r="I471" s="298"/>
      <c r="J471" s="377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</row>
    <row r="472" spans="1:26" ht="23.25" customHeight="1" x14ac:dyDescent="0.8">
      <c r="A472" s="298"/>
      <c r="B472" s="298"/>
      <c r="C472" s="298"/>
      <c r="D472" s="375"/>
      <c r="E472" s="376"/>
      <c r="F472" s="298"/>
      <c r="G472" s="376"/>
      <c r="H472" s="298"/>
      <c r="I472" s="298"/>
      <c r="J472" s="377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</row>
    <row r="473" spans="1:26" ht="23.25" customHeight="1" x14ac:dyDescent="0.8">
      <c r="A473" s="298"/>
      <c r="B473" s="298"/>
      <c r="C473" s="298"/>
      <c r="D473" s="375"/>
      <c r="E473" s="376"/>
      <c r="F473" s="298"/>
      <c r="G473" s="376"/>
      <c r="H473" s="298"/>
      <c r="I473" s="298"/>
      <c r="J473" s="377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</row>
    <row r="474" spans="1:26" ht="23.25" customHeight="1" x14ac:dyDescent="0.8">
      <c r="A474" s="298"/>
      <c r="B474" s="298"/>
      <c r="C474" s="298"/>
      <c r="D474" s="375"/>
      <c r="E474" s="376"/>
      <c r="F474" s="298"/>
      <c r="G474" s="376"/>
      <c r="H474" s="298"/>
      <c r="I474" s="298"/>
      <c r="J474" s="377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</row>
    <row r="475" spans="1:26" ht="23.25" customHeight="1" x14ac:dyDescent="0.8">
      <c r="A475" s="298"/>
      <c r="B475" s="298"/>
      <c r="C475" s="298"/>
      <c r="D475" s="375"/>
      <c r="E475" s="376"/>
      <c r="F475" s="298"/>
      <c r="G475" s="376"/>
      <c r="H475" s="298"/>
      <c r="I475" s="298"/>
      <c r="J475" s="377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</row>
    <row r="476" spans="1:26" ht="23.25" customHeight="1" x14ac:dyDescent="0.8">
      <c r="A476" s="298"/>
      <c r="B476" s="298"/>
      <c r="C476" s="298"/>
      <c r="D476" s="375"/>
      <c r="E476" s="376"/>
      <c r="F476" s="298"/>
      <c r="G476" s="376"/>
      <c r="H476" s="298"/>
      <c r="I476" s="298"/>
      <c r="J476" s="377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</row>
    <row r="477" spans="1:26" ht="23.25" customHeight="1" x14ac:dyDescent="0.8">
      <c r="A477" s="298"/>
      <c r="B477" s="298"/>
      <c r="C477" s="298"/>
      <c r="D477" s="375"/>
      <c r="E477" s="376"/>
      <c r="F477" s="298"/>
      <c r="G477" s="376"/>
      <c r="H477" s="298"/>
      <c r="I477" s="298"/>
      <c r="J477" s="377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</row>
    <row r="478" spans="1:26" ht="23.25" customHeight="1" x14ac:dyDescent="0.8">
      <c r="A478" s="298"/>
      <c r="B478" s="298"/>
      <c r="C478" s="298"/>
      <c r="D478" s="375"/>
      <c r="E478" s="376"/>
      <c r="F478" s="298"/>
      <c r="G478" s="376"/>
      <c r="H478" s="298"/>
      <c r="I478" s="298"/>
      <c r="J478" s="377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</row>
    <row r="479" spans="1:26" ht="23.25" customHeight="1" x14ac:dyDescent="0.8">
      <c r="A479" s="298"/>
      <c r="B479" s="298"/>
      <c r="C479" s="298"/>
      <c r="D479" s="375"/>
      <c r="E479" s="376"/>
      <c r="F479" s="298"/>
      <c r="G479" s="376"/>
      <c r="H479" s="298"/>
      <c r="I479" s="298"/>
      <c r="J479" s="377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</row>
    <row r="480" spans="1:26" ht="23.25" customHeight="1" x14ac:dyDescent="0.8">
      <c r="A480" s="298"/>
      <c r="B480" s="298"/>
      <c r="C480" s="298"/>
      <c r="D480" s="375"/>
      <c r="E480" s="376"/>
      <c r="F480" s="298"/>
      <c r="G480" s="376"/>
      <c r="H480" s="298"/>
      <c r="I480" s="298"/>
      <c r="J480" s="377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</row>
    <row r="481" spans="1:26" ht="23.25" customHeight="1" x14ac:dyDescent="0.8">
      <c r="A481" s="298"/>
      <c r="B481" s="298"/>
      <c r="C481" s="298"/>
      <c r="D481" s="375"/>
      <c r="E481" s="376"/>
      <c r="F481" s="298"/>
      <c r="G481" s="376"/>
      <c r="H481" s="298"/>
      <c r="I481" s="298"/>
      <c r="J481" s="377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</row>
    <row r="482" spans="1:26" ht="23.25" customHeight="1" x14ac:dyDescent="0.8">
      <c r="A482" s="298"/>
      <c r="B482" s="298"/>
      <c r="C482" s="298"/>
      <c r="D482" s="375"/>
      <c r="E482" s="376"/>
      <c r="F482" s="298"/>
      <c r="G482" s="376"/>
      <c r="H482" s="298"/>
      <c r="I482" s="298"/>
      <c r="J482" s="377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</row>
    <row r="483" spans="1:26" ht="23.25" customHeight="1" x14ac:dyDescent="0.8">
      <c r="A483" s="298"/>
      <c r="B483" s="298"/>
      <c r="C483" s="298"/>
      <c r="D483" s="375"/>
      <c r="E483" s="376"/>
      <c r="F483" s="298"/>
      <c r="G483" s="376"/>
      <c r="H483" s="298"/>
      <c r="I483" s="298"/>
      <c r="J483" s="377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</row>
    <row r="484" spans="1:26" ht="23.25" customHeight="1" x14ac:dyDescent="0.8">
      <c r="A484" s="298"/>
      <c r="B484" s="298"/>
      <c r="C484" s="298"/>
      <c r="D484" s="375"/>
      <c r="E484" s="376"/>
      <c r="F484" s="298"/>
      <c r="G484" s="376"/>
      <c r="H484" s="298"/>
      <c r="I484" s="298"/>
      <c r="J484" s="377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</row>
    <row r="485" spans="1:26" ht="23.25" customHeight="1" x14ac:dyDescent="0.8">
      <c r="A485" s="298"/>
      <c r="B485" s="298"/>
      <c r="C485" s="298"/>
      <c r="D485" s="375"/>
      <c r="E485" s="376"/>
      <c r="F485" s="298"/>
      <c r="G485" s="376"/>
      <c r="H485" s="298"/>
      <c r="I485" s="298"/>
      <c r="J485" s="377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</row>
    <row r="486" spans="1:26" ht="23.25" customHeight="1" x14ac:dyDescent="0.8">
      <c r="A486" s="298"/>
      <c r="B486" s="298"/>
      <c r="C486" s="298"/>
      <c r="D486" s="375"/>
      <c r="E486" s="376"/>
      <c r="F486" s="298"/>
      <c r="G486" s="376"/>
      <c r="H486" s="298"/>
      <c r="I486" s="298"/>
      <c r="J486" s="377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</row>
    <row r="487" spans="1:26" ht="23.25" customHeight="1" x14ac:dyDescent="0.8">
      <c r="A487" s="298"/>
      <c r="B487" s="298"/>
      <c r="C487" s="298"/>
      <c r="D487" s="375"/>
      <c r="E487" s="376"/>
      <c r="F487" s="298"/>
      <c r="G487" s="376"/>
      <c r="H487" s="298"/>
      <c r="I487" s="298"/>
      <c r="J487" s="377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</row>
    <row r="488" spans="1:26" ht="23.25" customHeight="1" x14ac:dyDescent="0.8">
      <c r="A488" s="298"/>
      <c r="B488" s="298"/>
      <c r="C488" s="298"/>
      <c r="D488" s="375"/>
      <c r="E488" s="376"/>
      <c r="F488" s="298"/>
      <c r="G488" s="376"/>
      <c r="H488" s="298"/>
      <c r="I488" s="298"/>
      <c r="J488" s="377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</row>
    <row r="489" spans="1:26" ht="23.25" customHeight="1" x14ac:dyDescent="0.8">
      <c r="A489" s="298"/>
      <c r="B489" s="298"/>
      <c r="C489" s="298"/>
      <c r="D489" s="375"/>
      <c r="E489" s="376"/>
      <c r="F489" s="298"/>
      <c r="G489" s="376"/>
      <c r="H489" s="298"/>
      <c r="I489" s="298"/>
      <c r="J489" s="377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</row>
    <row r="490" spans="1:26" ht="23.25" customHeight="1" x14ac:dyDescent="0.8">
      <c r="A490" s="298"/>
      <c r="B490" s="298"/>
      <c r="C490" s="298"/>
      <c r="D490" s="375"/>
      <c r="E490" s="376"/>
      <c r="F490" s="298"/>
      <c r="G490" s="376"/>
      <c r="H490" s="298"/>
      <c r="I490" s="298"/>
      <c r="J490" s="377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</row>
    <row r="491" spans="1:26" ht="23.25" customHeight="1" x14ac:dyDescent="0.8">
      <c r="A491" s="298"/>
      <c r="B491" s="298"/>
      <c r="C491" s="298"/>
      <c r="D491" s="375"/>
      <c r="E491" s="376"/>
      <c r="F491" s="298"/>
      <c r="G491" s="376"/>
      <c r="H491" s="298"/>
      <c r="I491" s="298"/>
      <c r="J491" s="377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</row>
    <row r="492" spans="1:26" ht="23.25" customHeight="1" x14ac:dyDescent="0.8">
      <c r="A492" s="298"/>
      <c r="B492" s="298"/>
      <c r="C492" s="298"/>
      <c r="D492" s="375"/>
      <c r="E492" s="376"/>
      <c r="F492" s="298"/>
      <c r="G492" s="376"/>
      <c r="H492" s="298"/>
      <c r="I492" s="298"/>
      <c r="J492" s="377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</row>
    <row r="493" spans="1:26" ht="23.25" customHeight="1" x14ac:dyDescent="0.8">
      <c r="A493" s="298"/>
      <c r="B493" s="298"/>
      <c r="C493" s="298"/>
      <c r="D493" s="375"/>
      <c r="E493" s="376"/>
      <c r="F493" s="298"/>
      <c r="G493" s="376"/>
      <c r="H493" s="298"/>
      <c r="I493" s="298"/>
      <c r="J493" s="377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</row>
    <row r="494" spans="1:26" ht="23.25" customHeight="1" x14ac:dyDescent="0.8">
      <c r="A494" s="298"/>
      <c r="B494" s="298"/>
      <c r="C494" s="298"/>
      <c r="D494" s="375"/>
      <c r="E494" s="376"/>
      <c r="F494" s="298"/>
      <c r="G494" s="376"/>
      <c r="H494" s="298"/>
      <c r="I494" s="298"/>
      <c r="J494" s="377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</row>
    <row r="495" spans="1:26" ht="23.25" customHeight="1" x14ac:dyDescent="0.8">
      <c r="A495" s="298"/>
      <c r="B495" s="298"/>
      <c r="C495" s="298"/>
      <c r="D495" s="375"/>
      <c r="E495" s="376"/>
      <c r="F495" s="298"/>
      <c r="G495" s="376"/>
      <c r="H495" s="298"/>
      <c r="I495" s="298"/>
      <c r="J495" s="377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</row>
    <row r="496" spans="1:26" ht="23.25" customHeight="1" x14ac:dyDescent="0.8">
      <c r="A496" s="298"/>
      <c r="B496" s="298"/>
      <c r="C496" s="298"/>
      <c r="D496" s="375"/>
      <c r="E496" s="376"/>
      <c r="F496" s="298"/>
      <c r="G496" s="376"/>
      <c r="H496" s="298"/>
      <c r="I496" s="298"/>
      <c r="J496" s="377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</row>
    <row r="497" spans="1:26" ht="23.25" customHeight="1" x14ac:dyDescent="0.8">
      <c r="A497" s="298"/>
      <c r="B497" s="298"/>
      <c r="C497" s="298"/>
      <c r="D497" s="375"/>
      <c r="E497" s="376"/>
      <c r="F497" s="298"/>
      <c r="G497" s="376"/>
      <c r="H497" s="298"/>
      <c r="I497" s="298"/>
      <c r="J497" s="377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</row>
    <row r="498" spans="1:26" ht="23.25" customHeight="1" x14ac:dyDescent="0.8">
      <c r="A498" s="298"/>
      <c r="B498" s="298"/>
      <c r="C498" s="298"/>
      <c r="D498" s="375"/>
      <c r="E498" s="376"/>
      <c r="F498" s="298"/>
      <c r="G498" s="376"/>
      <c r="H498" s="298"/>
      <c r="I498" s="298"/>
      <c r="J498" s="377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</row>
    <row r="499" spans="1:26" ht="23.25" customHeight="1" x14ac:dyDescent="0.8">
      <c r="A499" s="298"/>
      <c r="B499" s="298"/>
      <c r="C499" s="298"/>
      <c r="D499" s="375"/>
      <c r="E499" s="376"/>
      <c r="F499" s="298"/>
      <c r="G499" s="376"/>
      <c r="H499" s="298"/>
      <c r="I499" s="298"/>
      <c r="J499" s="377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</row>
    <row r="500" spans="1:26" ht="23.25" customHeight="1" x14ac:dyDescent="0.8">
      <c r="A500" s="298"/>
      <c r="B500" s="298"/>
      <c r="C500" s="298"/>
      <c r="D500" s="375"/>
      <c r="E500" s="376"/>
      <c r="F500" s="298"/>
      <c r="G500" s="376"/>
      <c r="H500" s="298"/>
      <c r="I500" s="298"/>
      <c r="J500" s="377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</row>
    <row r="501" spans="1:26" ht="23.25" customHeight="1" x14ac:dyDescent="0.8">
      <c r="A501" s="298"/>
      <c r="B501" s="298"/>
      <c r="C501" s="298"/>
      <c r="D501" s="375"/>
      <c r="E501" s="376"/>
      <c r="F501" s="298"/>
      <c r="G501" s="376"/>
      <c r="H501" s="298"/>
      <c r="I501" s="298"/>
      <c r="J501" s="377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</row>
    <row r="502" spans="1:26" ht="23.25" customHeight="1" x14ac:dyDescent="0.8">
      <c r="A502" s="298"/>
      <c r="B502" s="298"/>
      <c r="C502" s="298"/>
      <c r="D502" s="375"/>
      <c r="E502" s="376"/>
      <c r="F502" s="298"/>
      <c r="G502" s="376"/>
      <c r="H502" s="298"/>
      <c r="I502" s="298"/>
      <c r="J502" s="377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</row>
    <row r="503" spans="1:26" ht="23.25" customHeight="1" x14ac:dyDescent="0.8">
      <c r="A503" s="298"/>
      <c r="B503" s="298"/>
      <c r="C503" s="298"/>
      <c r="D503" s="375"/>
      <c r="E503" s="376"/>
      <c r="F503" s="298"/>
      <c r="G503" s="376"/>
      <c r="H503" s="298"/>
      <c r="I503" s="298"/>
      <c r="J503" s="377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</row>
    <row r="504" spans="1:26" ht="23.25" customHeight="1" x14ac:dyDescent="0.8">
      <c r="A504" s="298"/>
      <c r="B504" s="298"/>
      <c r="C504" s="298"/>
      <c r="D504" s="375"/>
      <c r="E504" s="376"/>
      <c r="F504" s="298"/>
      <c r="G504" s="376"/>
      <c r="H504" s="298"/>
      <c r="I504" s="298"/>
      <c r="J504" s="377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</row>
    <row r="505" spans="1:26" ht="23.25" customHeight="1" x14ac:dyDescent="0.8">
      <c r="A505" s="298"/>
      <c r="B505" s="298"/>
      <c r="C505" s="298"/>
      <c r="D505" s="375"/>
      <c r="E505" s="376"/>
      <c r="F505" s="298"/>
      <c r="G505" s="376"/>
      <c r="H505" s="298"/>
      <c r="I505" s="298"/>
      <c r="J505" s="377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</row>
    <row r="506" spans="1:26" ht="23.25" customHeight="1" x14ac:dyDescent="0.8">
      <c r="A506" s="298"/>
      <c r="B506" s="298"/>
      <c r="C506" s="298"/>
      <c r="D506" s="375"/>
      <c r="E506" s="376"/>
      <c r="F506" s="298"/>
      <c r="G506" s="376"/>
      <c r="H506" s="298"/>
      <c r="I506" s="298"/>
      <c r="J506" s="377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</row>
    <row r="507" spans="1:26" ht="23.25" customHeight="1" x14ac:dyDescent="0.8">
      <c r="A507" s="298"/>
      <c r="B507" s="298"/>
      <c r="C507" s="298"/>
      <c r="D507" s="375"/>
      <c r="E507" s="376"/>
      <c r="F507" s="298"/>
      <c r="G507" s="376"/>
      <c r="H507" s="298"/>
      <c r="I507" s="298"/>
      <c r="J507" s="377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</row>
    <row r="508" spans="1:26" ht="23.25" customHeight="1" x14ac:dyDescent="0.8">
      <c r="A508" s="298"/>
      <c r="B508" s="298"/>
      <c r="C508" s="298"/>
      <c r="D508" s="375"/>
      <c r="E508" s="376"/>
      <c r="F508" s="298"/>
      <c r="G508" s="376"/>
      <c r="H508" s="298"/>
      <c r="I508" s="298"/>
      <c r="J508" s="377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</row>
    <row r="509" spans="1:26" ht="23.25" customHeight="1" x14ac:dyDescent="0.8">
      <c r="A509" s="298"/>
      <c r="B509" s="298"/>
      <c r="C509" s="298"/>
      <c r="D509" s="375"/>
      <c r="E509" s="376"/>
      <c r="F509" s="298"/>
      <c r="G509" s="376"/>
      <c r="H509" s="298"/>
      <c r="I509" s="298"/>
      <c r="J509" s="377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</row>
    <row r="510" spans="1:26" ht="23.25" customHeight="1" x14ac:dyDescent="0.8">
      <c r="A510" s="298"/>
      <c r="B510" s="298"/>
      <c r="C510" s="298"/>
      <c r="D510" s="375"/>
      <c r="E510" s="376"/>
      <c r="F510" s="298"/>
      <c r="G510" s="376"/>
      <c r="H510" s="298"/>
      <c r="I510" s="298"/>
      <c r="J510" s="377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</row>
    <row r="511" spans="1:26" ht="23.25" customHeight="1" x14ac:dyDescent="0.8">
      <c r="A511" s="298"/>
      <c r="B511" s="298"/>
      <c r="C511" s="298"/>
      <c r="D511" s="375"/>
      <c r="E511" s="376"/>
      <c r="F511" s="298"/>
      <c r="G511" s="376"/>
      <c r="H511" s="298"/>
      <c r="I511" s="298"/>
      <c r="J511" s="377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</row>
    <row r="512" spans="1:26" ht="23.25" customHeight="1" x14ac:dyDescent="0.8">
      <c r="A512" s="298"/>
      <c r="B512" s="298"/>
      <c r="C512" s="298"/>
      <c r="D512" s="375"/>
      <c r="E512" s="376"/>
      <c r="F512" s="298"/>
      <c r="G512" s="376"/>
      <c r="H512" s="298"/>
      <c r="I512" s="298"/>
      <c r="J512" s="377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</row>
    <row r="513" spans="1:26" ht="23.25" customHeight="1" x14ac:dyDescent="0.8">
      <c r="A513" s="298"/>
      <c r="B513" s="298"/>
      <c r="C513" s="298"/>
      <c r="D513" s="375"/>
      <c r="E513" s="376"/>
      <c r="F513" s="298"/>
      <c r="G513" s="376"/>
      <c r="H513" s="298"/>
      <c r="I513" s="298"/>
      <c r="J513" s="377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</row>
    <row r="514" spans="1:26" ht="23.25" customHeight="1" x14ac:dyDescent="0.8">
      <c r="A514" s="298"/>
      <c r="B514" s="298"/>
      <c r="C514" s="298"/>
      <c r="D514" s="375"/>
      <c r="E514" s="376"/>
      <c r="F514" s="298"/>
      <c r="G514" s="376"/>
      <c r="H514" s="298"/>
      <c r="I514" s="298"/>
      <c r="J514" s="377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</row>
    <row r="515" spans="1:26" ht="23.25" customHeight="1" x14ac:dyDescent="0.8">
      <c r="A515" s="298"/>
      <c r="B515" s="298"/>
      <c r="C515" s="298"/>
      <c r="D515" s="375"/>
      <c r="E515" s="376"/>
      <c r="F515" s="298"/>
      <c r="G515" s="376"/>
      <c r="H515" s="298"/>
      <c r="I515" s="298"/>
      <c r="J515" s="377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</row>
    <row r="516" spans="1:26" ht="23.25" customHeight="1" x14ac:dyDescent="0.8">
      <c r="A516" s="298"/>
      <c r="B516" s="298"/>
      <c r="C516" s="298"/>
      <c r="D516" s="375"/>
      <c r="E516" s="376"/>
      <c r="F516" s="298"/>
      <c r="G516" s="376"/>
      <c r="H516" s="298"/>
      <c r="I516" s="298"/>
      <c r="J516" s="377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</row>
    <row r="517" spans="1:26" ht="23.25" customHeight="1" x14ac:dyDescent="0.8">
      <c r="A517" s="298"/>
      <c r="B517" s="298"/>
      <c r="C517" s="298"/>
      <c r="D517" s="375"/>
      <c r="E517" s="376"/>
      <c r="F517" s="298"/>
      <c r="G517" s="376"/>
      <c r="H517" s="298"/>
      <c r="I517" s="298"/>
      <c r="J517" s="377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</row>
    <row r="518" spans="1:26" ht="23.25" customHeight="1" x14ac:dyDescent="0.8">
      <c r="A518" s="298"/>
      <c r="B518" s="298"/>
      <c r="C518" s="298"/>
      <c r="D518" s="375"/>
      <c r="E518" s="376"/>
      <c r="F518" s="298"/>
      <c r="G518" s="376"/>
      <c r="H518" s="298"/>
      <c r="I518" s="298"/>
      <c r="J518" s="377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</row>
    <row r="519" spans="1:26" ht="23.25" customHeight="1" x14ac:dyDescent="0.8">
      <c r="A519" s="298"/>
      <c r="B519" s="298"/>
      <c r="C519" s="298"/>
      <c r="D519" s="375"/>
      <c r="E519" s="376"/>
      <c r="F519" s="298"/>
      <c r="G519" s="376"/>
      <c r="H519" s="298"/>
      <c r="I519" s="298"/>
      <c r="J519" s="377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</row>
    <row r="520" spans="1:26" ht="23.25" customHeight="1" x14ac:dyDescent="0.8">
      <c r="A520" s="298"/>
      <c r="B520" s="298"/>
      <c r="C520" s="298"/>
      <c r="D520" s="375"/>
      <c r="E520" s="376"/>
      <c r="F520" s="298"/>
      <c r="G520" s="376"/>
      <c r="H520" s="298"/>
      <c r="I520" s="298"/>
      <c r="J520" s="377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</row>
    <row r="521" spans="1:26" ht="23.25" customHeight="1" x14ac:dyDescent="0.8">
      <c r="A521" s="298"/>
      <c r="B521" s="298"/>
      <c r="C521" s="298"/>
      <c r="D521" s="375"/>
      <c r="E521" s="376"/>
      <c r="F521" s="298"/>
      <c r="G521" s="376"/>
      <c r="H521" s="298"/>
      <c r="I521" s="298"/>
      <c r="J521" s="377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</row>
    <row r="522" spans="1:26" ht="23.25" customHeight="1" x14ac:dyDescent="0.8">
      <c r="A522" s="298"/>
      <c r="B522" s="298"/>
      <c r="C522" s="298"/>
      <c r="D522" s="375"/>
      <c r="E522" s="376"/>
      <c r="F522" s="298"/>
      <c r="G522" s="376"/>
      <c r="H522" s="298"/>
      <c r="I522" s="298"/>
      <c r="J522" s="377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</row>
    <row r="523" spans="1:26" ht="23.25" customHeight="1" x14ac:dyDescent="0.8">
      <c r="A523" s="298"/>
      <c r="B523" s="298"/>
      <c r="C523" s="298"/>
      <c r="D523" s="375"/>
      <c r="E523" s="376"/>
      <c r="F523" s="298"/>
      <c r="G523" s="376"/>
      <c r="H523" s="298"/>
      <c r="I523" s="298"/>
      <c r="J523" s="377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</row>
    <row r="524" spans="1:26" ht="23.25" customHeight="1" x14ac:dyDescent="0.8">
      <c r="A524" s="298"/>
      <c r="B524" s="298"/>
      <c r="C524" s="298"/>
      <c r="D524" s="375"/>
      <c r="E524" s="376"/>
      <c r="F524" s="298"/>
      <c r="G524" s="376"/>
      <c r="H524" s="298"/>
      <c r="I524" s="298"/>
      <c r="J524" s="377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</row>
    <row r="525" spans="1:26" ht="23.25" customHeight="1" x14ac:dyDescent="0.8">
      <c r="A525" s="298"/>
      <c r="B525" s="298"/>
      <c r="C525" s="298"/>
      <c r="D525" s="375"/>
      <c r="E525" s="376"/>
      <c r="F525" s="298"/>
      <c r="G525" s="376"/>
      <c r="H525" s="298"/>
      <c r="I525" s="298"/>
      <c r="J525" s="377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</row>
    <row r="526" spans="1:26" ht="23.25" customHeight="1" x14ac:dyDescent="0.8">
      <c r="A526" s="298"/>
      <c r="B526" s="298"/>
      <c r="C526" s="298"/>
      <c r="D526" s="375"/>
      <c r="E526" s="376"/>
      <c r="F526" s="298"/>
      <c r="G526" s="376"/>
      <c r="H526" s="298"/>
      <c r="I526" s="298"/>
      <c r="J526" s="377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</row>
    <row r="527" spans="1:26" ht="23.25" customHeight="1" x14ac:dyDescent="0.8">
      <c r="A527" s="298"/>
      <c r="B527" s="298"/>
      <c r="C527" s="298"/>
      <c r="D527" s="375"/>
      <c r="E527" s="376"/>
      <c r="F527" s="298"/>
      <c r="G527" s="376"/>
      <c r="H527" s="298"/>
      <c r="I527" s="298"/>
      <c r="J527" s="377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</row>
    <row r="528" spans="1:26" ht="23.25" customHeight="1" x14ac:dyDescent="0.8">
      <c r="A528" s="298"/>
      <c r="B528" s="298"/>
      <c r="C528" s="298"/>
      <c r="D528" s="375"/>
      <c r="E528" s="376"/>
      <c r="F528" s="298"/>
      <c r="G528" s="376"/>
      <c r="H528" s="298"/>
      <c r="I528" s="298"/>
      <c r="J528" s="377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</row>
    <row r="529" spans="1:26" ht="23.25" customHeight="1" x14ac:dyDescent="0.8">
      <c r="A529" s="298"/>
      <c r="B529" s="298"/>
      <c r="C529" s="298"/>
      <c r="D529" s="375"/>
      <c r="E529" s="376"/>
      <c r="F529" s="298"/>
      <c r="G529" s="376"/>
      <c r="H529" s="298"/>
      <c r="I529" s="298"/>
      <c r="J529" s="377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</row>
    <row r="530" spans="1:26" ht="23.25" customHeight="1" x14ac:dyDescent="0.8">
      <c r="A530" s="298"/>
      <c r="B530" s="298"/>
      <c r="C530" s="298"/>
      <c r="D530" s="375"/>
      <c r="E530" s="376"/>
      <c r="F530" s="298"/>
      <c r="G530" s="376"/>
      <c r="H530" s="298"/>
      <c r="I530" s="298"/>
      <c r="J530" s="377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</row>
    <row r="531" spans="1:26" ht="23.25" customHeight="1" x14ac:dyDescent="0.8">
      <c r="A531" s="298"/>
      <c r="B531" s="298"/>
      <c r="C531" s="298"/>
      <c r="D531" s="375"/>
      <c r="E531" s="376"/>
      <c r="F531" s="298"/>
      <c r="G531" s="376"/>
      <c r="H531" s="298"/>
      <c r="I531" s="298"/>
      <c r="J531" s="377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</row>
    <row r="532" spans="1:26" ht="23.25" customHeight="1" x14ac:dyDescent="0.8">
      <c r="A532" s="298"/>
      <c r="B532" s="298"/>
      <c r="C532" s="298"/>
      <c r="D532" s="375"/>
      <c r="E532" s="376"/>
      <c r="F532" s="298"/>
      <c r="G532" s="376"/>
      <c r="H532" s="298"/>
      <c r="I532" s="298"/>
      <c r="J532" s="377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</row>
    <row r="533" spans="1:26" ht="23.25" customHeight="1" x14ac:dyDescent="0.8">
      <c r="A533" s="298"/>
      <c r="B533" s="298"/>
      <c r="C533" s="298"/>
      <c r="D533" s="375"/>
      <c r="E533" s="376"/>
      <c r="F533" s="298"/>
      <c r="G533" s="376"/>
      <c r="H533" s="298"/>
      <c r="I533" s="298"/>
      <c r="J533" s="377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</row>
    <row r="534" spans="1:26" ht="23.25" customHeight="1" x14ac:dyDescent="0.8">
      <c r="A534" s="298"/>
      <c r="B534" s="298"/>
      <c r="C534" s="298"/>
      <c r="D534" s="375"/>
      <c r="E534" s="376"/>
      <c r="F534" s="298"/>
      <c r="G534" s="376"/>
      <c r="H534" s="298"/>
      <c r="I534" s="298"/>
      <c r="J534" s="377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</row>
    <row r="535" spans="1:26" ht="23.25" customHeight="1" x14ac:dyDescent="0.8">
      <c r="A535" s="298"/>
      <c r="B535" s="298"/>
      <c r="C535" s="298"/>
      <c r="D535" s="375"/>
      <c r="E535" s="376"/>
      <c r="F535" s="298"/>
      <c r="G535" s="376"/>
      <c r="H535" s="298"/>
      <c r="I535" s="298"/>
      <c r="J535" s="377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</row>
    <row r="536" spans="1:26" ht="23.25" customHeight="1" x14ac:dyDescent="0.8">
      <c r="A536" s="298"/>
      <c r="B536" s="298"/>
      <c r="C536" s="298"/>
      <c r="D536" s="375"/>
      <c r="E536" s="376"/>
      <c r="F536" s="298"/>
      <c r="G536" s="376"/>
      <c r="H536" s="298"/>
      <c r="I536" s="298"/>
      <c r="J536" s="377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</row>
    <row r="537" spans="1:26" ht="23.25" customHeight="1" x14ac:dyDescent="0.8">
      <c r="A537" s="298"/>
      <c r="B537" s="298"/>
      <c r="C537" s="298"/>
      <c r="D537" s="375"/>
      <c r="E537" s="376"/>
      <c r="F537" s="298"/>
      <c r="G537" s="376"/>
      <c r="H537" s="298"/>
      <c r="I537" s="298"/>
      <c r="J537" s="377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</row>
    <row r="538" spans="1:26" ht="23.25" customHeight="1" x14ac:dyDescent="0.8">
      <c r="A538" s="298"/>
      <c r="B538" s="298"/>
      <c r="C538" s="298"/>
      <c r="D538" s="375"/>
      <c r="E538" s="376"/>
      <c r="F538" s="298"/>
      <c r="G538" s="376"/>
      <c r="H538" s="298"/>
      <c r="I538" s="298"/>
      <c r="J538" s="377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</row>
    <row r="539" spans="1:26" ht="23.25" customHeight="1" x14ac:dyDescent="0.8">
      <c r="A539" s="298"/>
      <c r="B539" s="298"/>
      <c r="C539" s="298"/>
      <c r="D539" s="375"/>
      <c r="E539" s="376"/>
      <c r="F539" s="298"/>
      <c r="G539" s="376"/>
      <c r="H539" s="298"/>
      <c r="I539" s="298"/>
      <c r="J539" s="377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</row>
    <row r="540" spans="1:26" ht="23.25" customHeight="1" x14ac:dyDescent="0.8">
      <c r="A540" s="298"/>
      <c r="B540" s="298"/>
      <c r="C540" s="298"/>
      <c r="D540" s="375"/>
      <c r="E540" s="376"/>
      <c r="F540" s="298"/>
      <c r="G540" s="376"/>
      <c r="H540" s="298"/>
      <c r="I540" s="298"/>
      <c r="J540" s="377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</row>
    <row r="541" spans="1:26" ht="23.25" customHeight="1" x14ac:dyDescent="0.8">
      <c r="A541" s="298"/>
      <c r="B541" s="298"/>
      <c r="C541" s="298"/>
      <c r="D541" s="375"/>
      <c r="E541" s="376"/>
      <c r="F541" s="298"/>
      <c r="G541" s="376"/>
      <c r="H541" s="298"/>
      <c r="I541" s="298"/>
      <c r="J541" s="377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</row>
    <row r="542" spans="1:26" ht="23.25" customHeight="1" x14ac:dyDescent="0.8">
      <c r="A542" s="298"/>
      <c r="B542" s="298"/>
      <c r="C542" s="298"/>
      <c r="D542" s="375"/>
      <c r="E542" s="376"/>
      <c r="F542" s="298"/>
      <c r="G542" s="376"/>
      <c r="H542" s="298"/>
      <c r="I542" s="298"/>
      <c r="J542" s="377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</row>
    <row r="543" spans="1:26" ht="23.25" customHeight="1" x14ac:dyDescent="0.8">
      <c r="A543" s="298"/>
      <c r="B543" s="298"/>
      <c r="C543" s="298"/>
      <c r="D543" s="375"/>
      <c r="E543" s="376"/>
      <c r="F543" s="298"/>
      <c r="G543" s="376"/>
      <c r="H543" s="298"/>
      <c r="I543" s="298"/>
      <c r="J543" s="377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</row>
    <row r="544" spans="1:26" ht="23.25" customHeight="1" x14ac:dyDescent="0.8">
      <c r="A544" s="298"/>
      <c r="B544" s="298"/>
      <c r="C544" s="298"/>
      <c r="D544" s="375"/>
      <c r="E544" s="376"/>
      <c r="F544" s="298"/>
      <c r="G544" s="376"/>
      <c r="H544" s="298"/>
      <c r="I544" s="298"/>
      <c r="J544" s="377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</row>
    <row r="545" spans="1:26" ht="23.25" customHeight="1" x14ac:dyDescent="0.8">
      <c r="A545" s="298"/>
      <c r="B545" s="298"/>
      <c r="C545" s="298"/>
      <c r="D545" s="375"/>
      <c r="E545" s="376"/>
      <c r="F545" s="298"/>
      <c r="G545" s="376"/>
      <c r="H545" s="298"/>
      <c r="I545" s="298"/>
      <c r="J545" s="377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</row>
    <row r="546" spans="1:26" ht="23.25" customHeight="1" x14ac:dyDescent="0.8">
      <c r="A546" s="298"/>
      <c r="B546" s="298"/>
      <c r="C546" s="298"/>
      <c r="D546" s="375"/>
      <c r="E546" s="376"/>
      <c r="F546" s="298"/>
      <c r="G546" s="376"/>
      <c r="H546" s="298"/>
      <c r="I546" s="298"/>
      <c r="J546" s="377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</row>
    <row r="547" spans="1:26" ht="23.25" customHeight="1" x14ac:dyDescent="0.8">
      <c r="A547" s="298"/>
      <c r="B547" s="298"/>
      <c r="C547" s="298"/>
      <c r="D547" s="375"/>
      <c r="E547" s="376"/>
      <c r="F547" s="298"/>
      <c r="G547" s="376"/>
      <c r="H547" s="298"/>
      <c r="I547" s="298"/>
      <c r="J547" s="377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</row>
    <row r="548" spans="1:26" ht="23.25" customHeight="1" x14ac:dyDescent="0.8">
      <c r="A548" s="298"/>
      <c r="B548" s="298"/>
      <c r="C548" s="298"/>
      <c r="D548" s="375"/>
      <c r="E548" s="376"/>
      <c r="F548" s="298"/>
      <c r="G548" s="376"/>
      <c r="H548" s="298"/>
      <c r="I548" s="298"/>
      <c r="J548" s="377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</row>
    <row r="549" spans="1:26" ht="23.25" customHeight="1" x14ac:dyDescent="0.8">
      <c r="A549" s="298"/>
      <c r="B549" s="298"/>
      <c r="C549" s="298"/>
      <c r="D549" s="375"/>
      <c r="E549" s="376"/>
      <c r="F549" s="298"/>
      <c r="G549" s="376"/>
      <c r="H549" s="298"/>
      <c r="I549" s="298"/>
      <c r="J549" s="377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</row>
    <row r="550" spans="1:26" ht="23.25" customHeight="1" x14ac:dyDescent="0.8">
      <c r="A550" s="298"/>
      <c r="B550" s="298"/>
      <c r="C550" s="298"/>
      <c r="D550" s="375"/>
      <c r="E550" s="376"/>
      <c r="F550" s="298"/>
      <c r="G550" s="376"/>
      <c r="H550" s="298"/>
      <c r="I550" s="298"/>
      <c r="J550" s="377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</row>
    <row r="551" spans="1:26" ht="23.25" customHeight="1" x14ac:dyDescent="0.8">
      <c r="A551" s="298"/>
      <c r="B551" s="298"/>
      <c r="C551" s="298"/>
      <c r="D551" s="375"/>
      <c r="E551" s="376"/>
      <c r="F551" s="298"/>
      <c r="G551" s="376"/>
      <c r="H551" s="298"/>
      <c r="I551" s="298"/>
      <c r="J551" s="377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</row>
    <row r="552" spans="1:26" ht="23.25" customHeight="1" x14ac:dyDescent="0.8">
      <c r="A552" s="298"/>
      <c r="B552" s="298"/>
      <c r="C552" s="298"/>
      <c r="D552" s="375"/>
      <c r="E552" s="376"/>
      <c r="F552" s="298"/>
      <c r="G552" s="376"/>
      <c r="H552" s="298"/>
      <c r="I552" s="298"/>
      <c r="J552" s="377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</row>
    <row r="553" spans="1:26" ht="23.25" customHeight="1" x14ac:dyDescent="0.8">
      <c r="A553" s="298"/>
      <c r="B553" s="298"/>
      <c r="C553" s="298"/>
      <c r="D553" s="375"/>
      <c r="E553" s="376"/>
      <c r="F553" s="298"/>
      <c r="G553" s="376"/>
      <c r="H553" s="298"/>
      <c r="I553" s="298"/>
      <c r="J553" s="377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</row>
    <row r="554" spans="1:26" ht="23.25" customHeight="1" x14ac:dyDescent="0.8">
      <c r="A554" s="298"/>
      <c r="B554" s="298"/>
      <c r="C554" s="298"/>
      <c r="D554" s="375"/>
      <c r="E554" s="376"/>
      <c r="F554" s="298"/>
      <c r="G554" s="376"/>
      <c r="H554" s="298"/>
      <c r="I554" s="298"/>
      <c r="J554" s="377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</row>
    <row r="555" spans="1:26" ht="23.25" customHeight="1" x14ac:dyDescent="0.8">
      <c r="A555" s="298"/>
      <c r="B555" s="298"/>
      <c r="C555" s="298"/>
      <c r="D555" s="375"/>
      <c r="E555" s="376"/>
      <c r="F555" s="298"/>
      <c r="G555" s="376"/>
      <c r="H555" s="298"/>
      <c r="I555" s="298"/>
      <c r="J555" s="377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</row>
    <row r="556" spans="1:26" ht="23.25" customHeight="1" x14ac:dyDescent="0.8">
      <c r="A556" s="298"/>
      <c r="B556" s="298"/>
      <c r="C556" s="298"/>
      <c r="D556" s="375"/>
      <c r="E556" s="376"/>
      <c r="F556" s="298"/>
      <c r="G556" s="376"/>
      <c r="H556" s="298"/>
      <c r="I556" s="298"/>
      <c r="J556" s="377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</row>
    <row r="557" spans="1:26" ht="23.25" customHeight="1" x14ac:dyDescent="0.8">
      <c r="A557" s="298"/>
      <c r="B557" s="298"/>
      <c r="C557" s="298"/>
      <c r="D557" s="375"/>
      <c r="E557" s="376"/>
      <c r="F557" s="298"/>
      <c r="G557" s="376"/>
      <c r="H557" s="298"/>
      <c r="I557" s="298"/>
      <c r="J557" s="377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</row>
    <row r="558" spans="1:26" ht="23.25" customHeight="1" x14ac:dyDescent="0.8">
      <c r="A558" s="298"/>
      <c r="B558" s="298"/>
      <c r="C558" s="298"/>
      <c r="D558" s="375"/>
      <c r="E558" s="376"/>
      <c r="F558" s="298"/>
      <c r="G558" s="376"/>
      <c r="H558" s="298"/>
      <c r="I558" s="298"/>
      <c r="J558" s="377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</row>
    <row r="559" spans="1:26" ht="23.25" customHeight="1" x14ac:dyDescent="0.8">
      <c r="A559" s="298"/>
      <c r="B559" s="298"/>
      <c r="C559" s="298"/>
      <c r="D559" s="375"/>
      <c r="E559" s="376"/>
      <c r="F559" s="298"/>
      <c r="G559" s="376"/>
      <c r="H559" s="298"/>
      <c r="I559" s="298"/>
      <c r="J559" s="377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</row>
    <row r="560" spans="1:26" ht="23.25" customHeight="1" x14ac:dyDescent="0.8">
      <c r="A560" s="298"/>
      <c r="B560" s="298"/>
      <c r="C560" s="298"/>
      <c r="D560" s="375"/>
      <c r="E560" s="376"/>
      <c r="F560" s="298"/>
      <c r="G560" s="376"/>
      <c r="H560" s="298"/>
      <c r="I560" s="298"/>
      <c r="J560" s="377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</row>
    <row r="561" spans="1:26" ht="23.25" customHeight="1" x14ac:dyDescent="0.8">
      <c r="A561" s="298"/>
      <c r="B561" s="298"/>
      <c r="C561" s="298"/>
      <c r="D561" s="375"/>
      <c r="E561" s="376"/>
      <c r="F561" s="298"/>
      <c r="G561" s="376"/>
      <c r="H561" s="298"/>
      <c r="I561" s="298"/>
      <c r="J561" s="377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</row>
    <row r="562" spans="1:26" ht="23.25" customHeight="1" x14ac:dyDescent="0.8">
      <c r="A562" s="298"/>
      <c r="B562" s="298"/>
      <c r="C562" s="298"/>
      <c r="D562" s="375"/>
      <c r="E562" s="376"/>
      <c r="F562" s="298"/>
      <c r="G562" s="376"/>
      <c r="H562" s="298"/>
      <c r="I562" s="298"/>
      <c r="J562" s="377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</row>
    <row r="563" spans="1:26" ht="23.25" customHeight="1" x14ac:dyDescent="0.8">
      <c r="A563" s="298"/>
      <c r="B563" s="298"/>
      <c r="C563" s="298"/>
      <c r="D563" s="375"/>
      <c r="E563" s="376"/>
      <c r="F563" s="298"/>
      <c r="G563" s="376"/>
      <c r="H563" s="298"/>
      <c r="I563" s="298"/>
      <c r="J563" s="377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</row>
    <row r="564" spans="1:26" ht="23.25" customHeight="1" x14ac:dyDescent="0.8">
      <c r="A564" s="298"/>
      <c r="B564" s="298"/>
      <c r="C564" s="298"/>
      <c r="D564" s="375"/>
      <c r="E564" s="376"/>
      <c r="F564" s="298"/>
      <c r="G564" s="376"/>
      <c r="H564" s="298"/>
      <c r="I564" s="298"/>
      <c r="J564" s="377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</row>
    <row r="565" spans="1:26" ht="23.25" customHeight="1" x14ac:dyDescent="0.8">
      <c r="A565" s="298"/>
      <c r="B565" s="298"/>
      <c r="C565" s="298"/>
      <c r="D565" s="375"/>
      <c r="E565" s="376"/>
      <c r="F565" s="298"/>
      <c r="G565" s="376"/>
      <c r="H565" s="298"/>
      <c r="I565" s="298"/>
      <c r="J565" s="377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</row>
    <row r="566" spans="1:26" ht="23.25" customHeight="1" x14ac:dyDescent="0.8">
      <c r="A566" s="298"/>
      <c r="B566" s="298"/>
      <c r="C566" s="298"/>
      <c r="D566" s="375"/>
      <c r="E566" s="376"/>
      <c r="F566" s="298"/>
      <c r="G566" s="376"/>
      <c r="H566" s="298"/>
      <c r="I566" s="298"/>
      <c r="J566" s="377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</row>
    <row r="567" spans="1:26" ht="23.25" customHeight="1" x14ac:dyDescent="0.8">
      <c r="A567" s="298"/>
      <c r="B567" s="298"/>
      <c r="C567" s="298"/>
      <c r="D567" s="375"/>
      <c r="E567" s="376"/>
      <c r="F567" s="298"/>
      <c r="G567" s="376"/>
      <c r="H567" s="298"/>
      <c r="I567" s="298"/>
      <c r="J567" s="377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</row>
    <row r="568" spans="1:26" ht="23.25" customHeight="1" x14ac:dyDescent="0.8">
      <c r="A568" s="298"/>
      <c r="B568" s="298"/>
      <c r="C568" s="298"/>
      <c r="D568" s="375"/>
      <c r="E568" s="376"/>
      <c r="F568" s="298"/>
      <c r="G568" s="376"/>
      <c r="H568" s="298"/>
      <c r="I568" s="298"/>
      <c r="J568" s="377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</row>
    <row r="569" spans="1:26" ht="23.25" customHeight="1" x14ac:dyDescent="0.8">
      <c r="A569" s="298"/>
      <c r="B569" s="298"/>
      <c r="C569" s="298"/>
      <c r="D569" s="375"/>
      <c r="E569" s="376"/>
      <c r="F569" s="298"/>
      <c r="G569" s="376"/>
      <c r="H569" s="298"/>
      <c r="I569" s="298"/>
      <c r="J569" s="377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</row>
    <row r="570" spans="1:26" ht="23.25" customHeight="1" x14ac:dyDescent="0.8">
      <c r="A570" s="298"/>
      <c r="B570" s="298"/>
      <c r="C570" s="298"/>
      <c r="D570" s="375"/>
      <c r="E570" s="376"/>
      <c r="F570" s="298"/>
      <c r="G570" s="376"/>
      <c r="H570" s="298"/>
      <c r="I570" s="298"/>
      <c r="J570" s="377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</row>
    <row r="571" spans="1:26" ht="23.25" customHeight="1" x14ac:dyDescent="0.8">
      <c r="A571" s="298"/>
      <c r="B571" s="298"/>
      <c r="C571" s="298"/>
      <c r="D571" s="375"/>
      <c r="E571" s="376"/>
      <c r="F571" s="298"/>
      <c r="G571" s="376"/>
      <c r="H571" s="298"/>
      <c r="I571" s="298"/>
      <c r="J571" s="377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</row>
    <row r="572" spans="1:26" ht="23.25" customHeight="1" x14ac:dyDescent="0.8">
      <c r="A572" s="298"/>
      <c r="B572" s="298"/>
      <c r="C572" s="298"/>
      <c r="D572" s="375"/>
      <c r="E572" s="376"/>
      <c r="F572" s="298"/>
      <c r="G572" s="376"/>
      <c r="H572" s="298"/>
      <c r="I572" s="298"/>
      <c r="J572" s="377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</row>
    <row r="573" spans="1:26" ht="23.25" customHeight="1" x14ac:dyDescent="0.8">
      <c r="A573" s="298"/>
      <c r="B573" s="298"/>
      <c r="C573" s="298"/>
      <c r="D573" s="375"/>
      <c r="E573" s="376"/>
      <c r="F573" s="298"/>
      <c r="G573" s="376"/>
      <c r="H573" s="298"/>
      <c r="I573" s="298"/>
      <c r="J573" s="377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</row>
    <row r="574" spans="1:26" ht="23.25" customHeight="1" x14ac:dyDescent="0.8">
      <c r="A574" s="298"/>
      <c r="B574" s="298"/>
      <c r="C574" s="298"/>
      <c r="D574" s="375"/>
      <c r="E574" s="376"/>
      <c r="F574" s="298"/>
      <c r="G574" s="376"/>
      <c r="H574" s="298"/>
      <c r="I574" s="298"/>
      <c r="J574" s="377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</row>
    <row r="575" spans="1:26" ht="23.25" customHeight="1" x14ac:dyDescent="0.8">
      <c r="A575" s="298"/>
      <c r="B575" s="298"/>
      <c r="C575" s="298"/>
      <c r="D575" s="375"/>
      <c r="E575" s="376"/>
      <c r="F575" s="298"/>
      <c r="G575" s="376"/>
      <c r="H575" s="298"/>
      <c r="I575" s="298"/>
      <c r="J575" s="377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</row>
    <row r="576" spans="1:26" ht="23.25" customHeight="1" x14ac:dyDescent="0.8">
      <c r="A576" s="298"/>
      <c r="B576" s="298"/>
      <c r="C576" s="298"/>
      <c r="D576" s="375"/>
      <c r="E576" s="376"/>
      <c r="F576" s="298"/>
      <c r="G576" s="376"/>
      <c r="H576" s="298"/>
      <c r="I576" s="298"/>
      <c r="J576" s="377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</row>
    <row r="577" spans="1:26" ht="23.25" customHeight="1" x14ac:dyDescent="0.8">
      <c r="A577" s="298"/>
      <c r="B577" s="298"/>
      <c r="C577" s="298"/>
      <c r="D577" s="375"/>
      <c r="E577" s="376"/>
      <c r="F577" s="298"/>
      <c r="G577" s="376"/>
      <c r="H577" s="298"/>
      <c r="I577" s="298"/>
      <c r="J577" s="377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</row>
    <row r="578" spans="1:26" ht="23.25" customHeight="1" x14ac:dyDescent="0.8">
      <c r="A578" s="298"/>
      <c r="B578" s="298"/>
      <c r="C578" s="298"/>
      <c r="D578" s="375"/>
      <c r="E578" s="376"/>
      <c r="F578" s="298"/>
      <c r="G578" s="376"/>
      <c r="H578" s="298"/>
      <c r="I578" s="298"/>
      <c r="J578" s="377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</row>
    <row r="579" spans="1:26" ht="23.25" customHeight="1" x14ac:dyDescent="0.8">
      <c r="A579" s="298"/>
      <c r="B579" s="298"/>
      <c r="C579" s="298"/>
      <c r="D579" s="375"/>
      <c r="E579" s="376"/>
      <c r="F579" s="298"/>
      <c r="G579" s="376"/>
      <c r="H579" s="298"/>
      <c r="I579" s="298"/>
      <c r="J579" s="377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</row>
    <row r="580" spans="1:26" ht="23.25" customHeight="1" x14ac:dyDescent="0.8">
      <c r="A580" s="298"/>
      <c r="B580" s="298"/>
      <c r="C580" s="298"/>
      <c r="D580" s="375"/>
      <c r="E580" s="376"/>
      <c r="F580" s="298"/>
      <c r="G580" s="376"/>
      <c r="H580" s="298"/>
      <c r="I580" s="298"/>
      <c r="J580" s="377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</row>
    <row r="581" spans="1:26" ht="23.25" customHeight="1" x14ac:dyDescent="0.8">
      <c r="A581" s="298"/>
      <c r="B581" s="298"/>
      <c r="C581" s="298"/>
      <c r="D581" s="375"/>
      <c r="E581" s="376"/>
      <c r="F581" s="298"/>
      <c r="G581" s="376"/>
      <c r="H581" s="298"/>
      <c r="I581" s="298"/>
      <c r="J581" s="377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</row>
    <row r="582" spans="1:26" ht="23.25" customHeight="1" x14ac:dyDescent="0.8">
      <c r="A582" s="298"/>
      <c r="B582" s="298"/>
      <c r="C582" s="298"/>
      <c r="D582" s="375"/>
      <c r="E582" s="376"/>
      <c r="F582" s="298"/>
      <c r="G582" s="376"/>
      <c r="H582" s="298"/>
      <c r="I582" s="298"/>
      <c r="J582" s="377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</row>
    <row r="583" spans="1:26" ht="23.25" customHeight="1" x14ac:dyDescent="0.8">
      <c r="A583" s="298"/>
      <c r="B583" s="298"/>
      <c r="C583" s="298"/>
      <c r="D583" s="375"/>
      <c r="E583" s="376"/>
      <c r="F583" s="298"/>
      <c r="G583" s="376"/>
      <c r="H583" s="298"/>
      <c r="I583" s="298"/>
      <c r="J583" s="377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</row>
    <row r="584" spans="1:26" ht="23.25" customHeight="1" x14ac:dyDescent="0.8">
      <c r="A584" s="298"/>
      <c r="B584" s="298"/>
      <c r="C584" s="298"/>
      <c r="D584" s="375"/>
      <c r="E584" s="376"/>
      <c r="F584" s="298"/>
      <c r="G584" s="376"/>
      <c r="H584" s="298"/>
      <c r="I584" s="298"/>
      <c r="J584" s="377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</row>
    <row r="585" spans="1:26" ht="23.25" customHeight="1" x14ac:dyDescent="0.8">
      <c r="A585" s="298"/>
      <c r="B585" s="298"/>
      <c r="C585" s="298"/>
      <c r="D585" s="375"/>
      <c r="E585" s="376"/>
      <c r="F585" s="298"/>
      <c r="G585" s="376"/>
      <c r="H585" s="298"/>
      <c r="I585" s="298"/>
      <c r="J585" s="377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</row>
    <row r="586" spans="1:26" ht="23.25" customHeight="1" x14ac:dyDescent="0.8">
      <c r="A586" s="298"/>
      <c r="B586" s="298"/>
      <c r="C586" s="298"/>
      <c r="D586" s="375"/>
      <c r="E586" s="376"/>
      <c r="F586" s="298"/>
      <c r="G586" s="376"/>
      <c r="H586" s="298"/>
      <c r="I586" s="298"/>
      <c r="J586" s="377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</row>
    <row r="587" spans="1:26" ht="23.25" customHeight="1" x14ac:dyDescent="0.8">
      <c r="A587" s="298"/>
      <c r="B587" s="298"/>
      <c r="C587" s="298"/>
      <c r="D587" s="375"/>
      <c r="E587" s="376"/>
      <c r="F587" s="298"/>
      <c r="G587" s="376"/>
      <c r="H587" s="298"/>
      <c r="I587" s="298"/>
      <c r="J587" s="377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</row>
    <row r="588" spans="1:26" ht="23.25" customHeight="1" x14ac:dyDescent="0.8">
      <c r="A588" s="298"/>
      <c r="B588" s="298"/>
      <c r="C588" s="298"/>
      <c r="D588" s="375"/>
      <c r="E588" s="376"/>
      <c r="F588" s="298"/>
      <c r="G588" s="376"/>
      <c r="H588" s="298"/>
      <c r="I588" s="298"/>
      <c r="J588" s="377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</row>
    <row r="589" spans="1:26" ht="23.25" customHeight="1" x14ac:dyDescent="0.8">
      <c r="A589" s="298"/>
      <c r="B589" s="298"/>
      <c r="C589" s="298"/>
      <c r="D589" s="375"/>
      <c r="E589" s="376"/>
      <c r="F589" s="298"/>
      <c r="G589" s="376"/>
      <c r="H589" s="298"/>
      <c r="I589" s="298"/>
      <c r="J589" s="377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</row>
    <row r="590" spans="1:26" ht="23.25" customHeight="1" x14ac:dyDescent="0.8">
      <c r="A590" s="298"/>
      <c r="B590" s="298"/>
      <c r="C590" s="298"/>
      <c r="D590" s="375"/>
      <c r="E590" s="376"/>
      <c r="F590" s="298"/>
      <c r="G590" s="376"/>
      <c r="H590" s="298"/>
      <c r="I590" s="298"/>
      <c r="J590" s="377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</row>
    <row r="591" spans="1:26" ht="23.25" customHeight="1" x14ac:dyDescent="0.8">
      <c r="A591" s="298"/>
      <c r="B591" s="298"/>
      <c r="C591" s="298"/>
      <c r="D591" s="375"/>
      <c r="E591" s="376"/>
      <c r="F591" s="298"/>
      <c r="G591" s="376"/>
      <c r="H591" s="298"/>
      <c r="I591" s="298"/>
      <c r="J591" s="377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</row>
    <row r="592" spans="1:26" ht="23.25" customHeight="1" x14ac:dyDescent="0.8">
      <c r="A592" s="298"/>
      <c r="B592" s="298"/>
      <c r="C592" s="298"/>
      <c r="D592" s="375"/>
      <c r="E592" s="376"/>
      <c r="F592" s="298"/>
      <c r="G592" s="376"/>
      <c r="H592" s="298"/>
      <c r="I592" s="298"/>
      <c r="J592" s="377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</row>
    <row r="593" spans="1:26" ht="23.25" customHeight="1" x14ac:dyDescent="0.8">
      <c r="A593" s="298"/>
      <c r="B593" s="298"/>
      <c r="C593" s="298"/>
      <c r="D593" s="375"/>
      <c r="E593" s="376"/>
      <c r="F593" s="298"/>
      <c r="G593" s="376"/>
      <c r="H593" s="298"/>
      <c r="I593" s="298"/>
      <c r="J593" s="377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</row>
    <row r="594" spans="1:26" ht="23.25" customHeight="1" x14ac:dyDescent="0.8">
      <c r="A594" s="298"/>
      <c r="B594" s="298"/>
      <c r="C594" s="298"/>
      <c r="D594" s="375"/>
      <c r="E594" s="376"/>
      <c r="F594" s="298"/>
      <c r="G594" s="376"/>
      <c r="H594" s="298"/>
      <c r="I594" s="298"/>
      <c r="J594" s="377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</row>
    <row r="595" spans="1:26" ht="23.25" customHeight="1" x14ac:dyDescent="0.8">
      <c r="A595" s="298"/>
      <c r="B595" s="298"/>
      <c r="C595" s="298"/>
      <c r="D595" s="375"/>
      <c r="E595" s="376"/>
      <c r="F595" s="298"/>
      <c r="G595" s="376"/>
      <c r="H595" s="298"/>
      <c r="I595" s="298"/>
      <c r="J595" s="377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</row>
    <row r="596" spans="1:26" ht="23.25" customHeight="1" x14ac:dyDescent="0.8">
      <c r="A596" s="298"/>
      <c r="B596" s="298"/>
      <c r="C596" s="298"/>
      <c r="D596" s="375"/>
      <c r="E596" s="376"/>
      <c r="F596" s="298"/>
      <c r="G596" s="376"/>
      <c r="H596" s="298"/>
      <c r="I596" s="298"/>
      <c r="J596" s="377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</row>
    <row r="597" spans="1:26" ht="23.25" customHeight="1" x14ac:dyDescent="0.8">
      <c r="A597" s="298"/>
      <c r="B597" s="298"/>
      <c r="C597" s="298"/>
      <c r="D597" s="375"/>
      <c r="E597" s="376"/>
      <c r="F597" s="298"/>
      <c r="G597" s="376"/>
      <c r="H597" s="298"/>
      <c r="I597" s="298"/>
      <c r="J597" s="377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</row>
    <row r="598" spans="1:26" ht="23.25" customHeight="1" x14ac:dyDescent="0.8">
      <c r="A598" s="298"/>
      <c r="B598" s="298"/>
      <c r="C598" s="298"/>
      <c r="D598" s="375"/>
      <c r="E598" s="376"/>
      <c r="F598" s="298"/>
      <c r="G598" s="376"/>
      <c r="H598" s="298"/>
      <c r="I598" s="298"/>
      <c r="J598" s="377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</row>
    <row r="599" spans="1:26" ht="23.25" customHeight="1" x14ac:dyDescent="0.8">
      <c r="A599" s="298"/>
      <c r="B599" s="298"/>
      <c r="C599" s="298"/>
      <c r="D599" s="375"/>
      <c r="E599" s="376"/>
      <c r="F599" s="298"/>
      <c r="G599" s="376"/>
      <c r="H599" s="298"/>
      <c r="I599" s="298"/>
      <c r="J599" s="377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</row>
    <row r="600" spans="1:26" ht="23.25" customHeight="1" x14ac:dyDescent="0.8">
      <c r="A600" s="298"/>
      <c r="B600" s="298"/>
      <c r="C600" s="298"/>
      <c r="D600" s="375"/>
      <c r="E600" s="376"/>
      <c r="F600" s="298"/>
      <c r="G600" s="376"/>
      <c r="H600" s="298"/>
      <c r="I600" s="298"/>
      <c r="J600" s="377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</row>
    <row r="601" spans="1:26" ht="23.25" customHeight="1" x14ac:dyDescent="0.8">
      <c r="A601" s="298"/>
      <c r="B601" s="298"/>
      <c r="C601" s="298"/>
      <c r="D601" s="375"/>
      <c r="E601" s="376"/>
      <c r="F601" s="298"/>
      <c r="G601" s="376"/>
      <c r="H601" s="298"/>
      <c r="I601" s="298"/>
      <c r="J601" s="377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</row>
    <row r="602" spans="1:26" ht="23.25" customHeight="1" x14ac:dyDescent="0.8">
      <c r="A602" s="298"/>
      <c r="B602" s="298"/>
      <c r="C602" s="298"/>
      <c r="D602" s="375"/>
      <c r="E602" s="376"/>
      <c r="F602" s="298"/>
      <c r="G602" s="376"/>
      <c r="H602" s="298"/>
      <c r="I602" s="298"/>
      <c r="J602" s="377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</row>
    <row r="603" spans="1:26" ht="23.25" customHeight="1" x14ac:dyDescent="0.8">
      <c r="A603" s="298"/>
      <c r="B603" s="298"/>
      <c r="C603" s="298"/>
      <c r="D603" s="375"/>
      <c r="E603" s="376"/>
      <c r="F603" s="298"/>
      <c r="G603" s="376"/>
      <c r="H603" s="298"/>
      <c r="I603" s="298"/>
      <c r="J603" s="377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</row>
    <row r="604" spans="1:26" ht="23.25" customHeight="1" x14ac:dyDescent="0.8">
      <c r="A604" s="298"/>
      <c r="B604" s="298"/>
      <c r="C604" s="298"/>
      <c r="D604" s="375"/>
      <c r="E604" s="376"/>
      <c r="F604" s="298"/>
      <c r="G604" s="376"/>
      <c r="H604" s="298"/>
      <c r="I604" s="298"/>
      <c r="J604" s="377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</row>
    <row r="605" spans="1:26" ht="23.25" customHeight="1" x14ac:dyDescent="0.8">
      <c r="A605" s="298"/>
      <c r="B605" s="298"/>
      <c r="C605" s="298"/>
      <c r="D605" s="375"/>
      <c r="E605" s="376"/>
      <c r="F605" s="298"/>
      <c r="G605" s="376"/>
      <c r="H605" s="298"/>
      <c r="I605" s="298"/>
      <c r="J605" s="377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</row>
    <row r="606" spans="1:26" ht="23.25" customHeight="1" x14ac:dyDescent="0.8">
      <c r="A606" s="298"/>
      <c r="B606" s="298"/>
      <c r="C606" s="298"/>
      <c r="D606" s="375"/>
      <c r="E606" s="376"/>
      <c r="F606" s="298"/>
      <c r="G606" s="376"/>
      <c r="H606" s="298"/>
      <c r="I606" s="298"/>
      <c r="J606" s="377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</row>
    <row r="607" spans="1:26" ht="23.25" customHeight="1" x14ac:dyDescent="0.8">
      <c r="A607" s="298"/>
      <c r="B607" s="298"/>
      <c r="C607" s="298"/>
      <c r="D607" s="375"/>
      <c r="E607" s="376"/>
      <c r="F607" s="298"/>
      <c r="G607" s="376"/>
      <c r="H607" s="298"/>
      <c r="I607" s="298"/>
      <c r="J607" s="377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</row>
    <row r="608" spans="1:26" ht="23.25" customHeight="1" x14ac:dyDescent="0.8">
      <c r="A608" s="298"/>
      <c r="B608" s="298"/>
      <c r="C608" s="298"/>
      <c r="D608" s="375"/>
      <c r="E608" s="376"/>
      <c r="F608" s="298"/>
      <c r="G608" s="376"/>
      <c r="H608" s="298"/>
      <c r="I608" s="298"/>
      <c r="J608" s="377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</row>
    <row r="609" spans="1:26" ht="23.25" customHeight="1" x14ac:dyDescent="0.8">
      <c r="A609" s="298"/>
      <c r="B609" s="298"/>
      <c r="C609" s="298"/>
      <c r="D609" s="375"/>
      <c r="E609" s="376"/>
      <c r="F609" s="298"/>
      <c r="G609" s="376"/>
      <c r="H609" s="298"/>
      <c r="I609" s="298"/>
      <c r="J609" s="377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</row>
    <row r="610" spans="1:26" ht="23.25" customHeight="1" x14ac:dyDescent="0.8">
      <c r="A610" s="298"/>
      <c r="B610" s="298"/>
      <c r="C610" s="298"/>
      <c r="D610" s="375"/>
      <c r="E610" s="376"/>
      <c r="F610" s="298"/>
      <c r="G610" s="376"/>
      <c r="H610" s="298"/>
      <c r="I610" s="298"/>
      <c r="J610" s="377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</row>
    <row r="611" spans="1:26" ht="23.25" customHeight="1" x14ac:dyDescent="0.8">
      <c r="A611" s="298"/>
      <c r="B611" s="298"/>
      <c r="C611" s="298"/>
      <c r="D611" s="375"/>
      <c r="E611" s="376"/>
      <c r="F611" s="298"/>
      <c r="G611" s="376"/>
      <c r="H611" s="298"/>
      <c r="I611" s="298"/>
      <c r="J611" s="377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</row>
    <row r="612" spans="1:26" ht="23.25" customHeight="1" x14ac:dyDescent="0.8">
      <c r="A612" s="298"/>
      <c r="B612" s="298"/>
      <c r="C612" s="298"/>
      <c r="D612" s="375"/>
      <c r="E612" s="376"/>
      <c r="F612" s="298"/>
      <c r="G612" s="376"/>
      <c r="H612" s="298"/>
      <c r="I612" s="298"/>
      <c r="J612" s="377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</row>
    <row r="613" spans="1:26" ht="23.25" customHeight="1" x14ac:dyDescent="0.8">
      <c r="A613" s="298"/>
      <c r="B613" s="298"/>
      <c r="C613" s="298"/>
      <c r="D613" s="375"/>
      <c r="E613" s="376"/>
      <c r="F613" s="298"/>
      <c r="G613" s="376"/>
      <c r="H613" s="298"/>
      <c r="I613" s="298"/>
      <c r="J613" s="377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</row>
    <row r="614" spans="1:26" ht="23.25" customHeight="1" x14ac:dyDescent="0.8">
      <c r="A614" s="298"/>
      <c r="B614" s="298"/>
      <c r="C614" s="298"/>
      <c r="D614" s="375"/>
      <c r="E614" s="376"/>
      <c r="F614" s="298"/>
      <c r="G614" s="376"/>
      <c r="H614" s="298"/>
      <c r="I614" s="298"/>
      <c r="J614" s="377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</row>
    <row r="615" spans="1:26" ht="23.25" customHeight="1" x14ac:dyDescent="0.8">
      <c r="A615" s="298"/>
      <c r="B615" s="298"/>
      <c r="C615" s="298"/>
      <c r="D615" s="375"/>
      <c r="E615" s="376"/>
      <c r="F615" s="298"/>
      <c r="G615" s="376"/>
      <c r="H615" s="298"/>
      <c r="I615" s="298"/>
      <c r="J615" s="377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</row>
    <row r="616" spans="1:26" ht="23.25" customHeight="1" x14ac:dyDescent="0.8">
      <c r="A616" s="298"/>
      <c r="B616" s="298"/>
      <c r="C616" s="298"/>
      <c r="D616" s="375"/>
      <c r="E616" s="376"/>
      <c r="F616" s="298"/>
      <c r="G616" s="376"/>
      <c r="H616" s="298"/>
      <c r="I616" s="298"/>
      <c r="J616" s="377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</row>
    <row r="617" spans="1:26" ht="23.25" customHeight="1" x14ac:dyDescent="0.8">
      <c r="A617" s="298"/>
      <c r="B617" s="298"/>
      <c r="C617" s="298"/>
      <c r="D617" s="375"/>
      <c r="E617" s="376"/>
      <c r="F617" s="298"/>
      <c r="G617" s="376"/>
      <c r="H617" s="298"/>
      <c r="I617" s="298"/>
      <c r="J617" s="377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</row>
    <row r="618" spans="1:26" ht="23.25" customHeight="1" x14ac:dyDescent="0.8">
      <c r="A618" s="298"/>
      <c r="B618" s="298"/>
      <c r="C618" s="298"/>
      <c r="D618" s="375"/>
      <c r="E618" s="376"/>
      <c r="F618" s="298"/>
      <c r="G618" s="376"/>
      <c r="H618" s="298"/>
      <c r="I618" s="298"/>
      <c r="J618" s="377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</row>
    <row r="619" spans="1:26" ht="23.25" customHeight="1" x14ac:dyDescent="0.8">
      <c r="A619" s="298"/>
      <c r="B619" s="298"/>
      <c r="C619" s="298"/>
      <c r="D619" s="375"/>
      <c r="E619" s="376"/>
      <c r="F619" s="298"/>
      <c r="G619" s="376"/>
      <c r="H619" s="298"/>
      <c r="I619" s="298"/>
      <c r="J619" s="377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</row>
    <row r="620" spans="1:26" ht="23.25" customHeight="1" x14ac:dyDescent="0.8">
      <c r="A620" s="298"/>
      <c r="B620" s="298"/>
      <c r="C620" s="298"/>
      <c r="D620" s="375"/>
      <c r="E620" s="376"/>
      <c r="F620" s="298"/>
      <c r="G620" s="376"/>
      <c r="H620" s="298"/>
      <c r="I620" s="298"/>
      <c r="J620" s="377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</row>
    <row r="621" spans="1:26" ht="23.25" customHeight="1" x14ac:dyDescent="0.8">
      <c r="A621" s="298"/>
      <c r="B621" s="298"/>
      <c r="C621" s="298"/>
      <c r="D621" s="375"/>
      <c r="E621" s="376"/>
      <c r="F621" s="298"/>
      <c r="G621" s="376"/>
      <c r="H621" s="298"/>
      <c r="I621" s="298"/>
      <c r="J621" s="377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</row>
    <row r="622" spans="1:26" ht="23.25" customHeight="1" x14ac:dyDescent="0.8">
      <c r="A622" s="298"/>
      <c r="B622" s="298"/>
      <c r="C622" s="298"/>
      <c r="D622" s="375"/>
      <c r="E622" s="376"/>
      <c r="F622" s="298"/>
      <c r="G622" s="376"/>
      <c r="H622" s="298"/>
      <c r="I622" s="298"/>
      <c r="J622" s="377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</row>
    <row r="623" spans="1:26" ht="23.25" customHeight="1" x14ac:dyDescent="0.8">
      <c r="A623" s="298"/>
      <c r="B623" s="298"/>
      <c r="C623" s="298"/>
      <c r="D623" s="375"/>
      <c r="E623" s="376"/>
      <c r="F623" s="298"/>
      <c r="G623" s="376"/>
      <c r="H623" s="298"/>
      <c r="I623" s="298"/>
      <c r="J623" s="377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</row>
    <row r="624" spans="1:26" ht="23.25" customHeight="1" x14ac:dyDescent="0.8">
      <c r="A624" s="298"/>
      <c r="B624" s="298"/>
      <c r="C624" s="298"/>
      <c r="D624" s="375"/>
      <c r="E624" s="376"/>
      <c r="F624" s="298"/>
      <c r="G624" s="376"/>
      <c r="H624" s="298"/>
      <c r="I624" s="298"/>
      <c r="J624" s="377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</row>
    <row r="625" spans="1:26" ht="23.25" customHeight="1" x14ac:dyDescent="0.8">
      <c r="A625" s="298"/>
      <c r="B625" s="298"/>
      <c r="C625" s="298"/>
      <c r="D625" s="375"/>
      <c r="E625" s="376"/>
      <c r="F625" s="298"/>
      <c r="G625" s="376"/>
      <c r="H625" s="298"/>
      <c r="I625" s="298"/>
      <c r="J625" s="377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</row>
    <row r="626" spans="1:26" ht="23.25" customHeight="1" x14ac:dyDescent="0.8">
      <c r="A626" s="298"/>
      <c r="B626" s="298"/>
      <c r="C626" s="298"/>
      <c r="D626" s="375"/>
      <c r="E626" s="376"/>
      <c r="F626" s="298"/>
      <c r="G626" s="376"/>
      <c r="H626" s="298"/>
      <c r="I626" s="298"/>
      <c r="J626" s="377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</row>
    <row r="627" spans="1:26" ht="23.25" customHeight="1" x14ac:dyDescent="0.8">
      <c r="A627" s="298"/>
      <c r="B627" s="298"/>
      <c r="C627" s="298"/>
      <c r="D627" s="375"/>
      <c r="E627" s="376"/>
      <c r="F627" s="298"/>
      <c r="G627" s="376"/>
      <c r="H627" s="298"/>
      <c r="I627" s="298"/>
      <c r="J627" s="377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</row>
    <row r="628" spans="1:26" ht="23.25" customHeight="1" x14ac:dyDescent="0.8">
      <c r="A628" s="298"/>
      <c r="B628" s="298"/>
      <c r="C628" s="298"/>
      <c r="D628" s="375"/>
      <c r="E628" s="376"/>
      <c r="F628" s="298"/>
      <c r="G628" s="376"/>
      <c r="H628" s="298"/>
      <c r="I628" s="298"/>
      <c r="J628" s="377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</row>
    <row r="629" spans="1:26" ht="23.25" customHeight="1" x14ac:dyDescent="0.8">
      <c r="A629" s="298"/>
      <c r="B629" s="298"/>
      <c r="C629" s="298"/>
      <c r="D629" s="375"/>
      <c r="E629" s="376"/>
      <c r="F629" s="298"/>
      <c r="G629" s="376"/>
      <c r="H629" s="298"/>
      <c r="I629" s="298"/>
      <c r="J629" s="377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</row>
    <row r="630" spans="1:26" ht="23.25" customHeight="1" x14ac:dyDescent="0.8">
      <c r="A630" s="298"/>
      <c r="B630" s="298"/>
      <c r="C630" s="298"/>
      <c r="D630" s="375"/>
      <c r="E630" s="376"/>
      <c r="F630" s="298"/>
      <c r="G630" s="376"/>
      <c r="H630" s="298"/>
      <c r="I630" s="298"/>
      <c r="J630" s="377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</row>
    <row r="631" spans="1:26" ht="23.25" customHeight="1" x14ac:dyDescent="0.8">
      <c r="A631" s="298"/>
      <c r="B631" s="298"/>
      <c r="C631" s="298"/>
      <c r="D631" s="375"/>
      <c r="E631" s="376"/>
      <c r="F631" s="298"/>
      <c r="G631" s="376"/>
      <c r="H631" s="298"/>
      <c r="I631" s="298"/>
      <c r="J631" s="377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</row>
    <row r="632" spans="1:26" ht="23.25" customHeight="1" x14ac:dyDescent="0.8">
      <c r="A632" s="298"/>
      <c r="B632" s="298"/>
      <c r="C632" s="298"/>
      <c r="D632" s="375"/>
      <c r="E632" s="376"/>
      <c r="F632" s="298"/>
      <c r="G632" s="376"/>
      <c r="H632" s="298"/>
      <c r="I632" s="298"/>
      <c r="J632" s="377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</row>
    <row r="633" spans="1:26" ht="23.25" customHeight="1" x14ac:dyDescent="0.8">
      <c r="A633" s="298"/>
      <c r="B633" s="298"/>
      <c r="C633" s="298"/>
      <c r="D633" s="375"/>
      <c r="E633" s="376"/>
      <c r="F633" s="298"/>
      <c r="G633" s="376"/>
      <c r="H633" s="298"/>
      <c r="I633" s="298"/>
      <c r="J633" s="377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</row>
    <row r="634" spans="1:26" ht="23.25" customHeight="1" x14ac:dyDescent="0.8">
      <c r="A634" s="298"/>
      <c r="B634" s="298"/>
      <c r="C634" s="298"/>
      <c r="D634" s="375"/>
      <c r="E634" s="376"/>
      <c r="F634" s="298"/>
      <c r="G634" s="376"/>
      <c r="H634" s="298"/>
      <c r="I634" s="298"/>
      <c r="J634" s="377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</row>
    <row r="635" spans="1:26" ht="23.25" customHeight="1" x14ac:dyDescent="0.8">
      <c r="A635" s="298"/>
      <c r="B635" s="298"/>
      <c r="C635" s="298"/>
      <c r="D635" s="375"/>
      <c r="E635" s="376"/>
      <c r="F635" s="298"/>
      <c r="G635" s="376"/>
      <c r="H635" s="298"/>
      <c r="I635" s="298"/>
      <c r="J635" s="377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</row>
    <row r="636" spans="1:26" ht="23.25" customHeight="1" x14ac:dyDescent="0.8">
      <c r="A636" s="298"/>
      <c r="B636" s="298"/>
      <c r="C636" s="298"/>
      <c r="D636" s="375"/>
      <c r="E636" s="376"/>
      <c r="F636" s="298"/>
      <c r="G636" s="376"/>
      <c r="H636" s="298"/>
      <c r="I636" s="298"/>
      <c r="J636" s="377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</row>
    <row r="637" spans="1:26" ht="23.25" customHeight="1" x14ac:dyDescent="0.8">
      <c r="A637" s="298"/>
      <c r="B637" s="298"/>
      <c r="C637" s="298"/>
      <c r="D637" s="375"/>
      <c r="E637" s="376"/>
      <c r="F637" s="298"/>
      <c r="G637" s="376"/>
      <c r="H637" s="298"/>
      <c r="I637" s="298"/>
      <c r="J637" s="377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</row>
    <row r="638" spans="1:26" ht="23.25" customHeight="1" x14ac:dyDescent="0.8">
      <c r="A638" s="298"/>
      <c r="B638" s="298"/>
      <c r="C638" s="298"/>
      <c r="D638" s="375"/>
      <c r="E638" s="376"/>
      <c r="F638" s="298"/>
      <c r="G638" s="376"/>
      <c r="H638" s="298"/>
      <c r="I638" s="298"/>
      <c r="J638" s="377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</row>
    <row r="639" spans="1:26" ht="23.25" customHeight="1" x14ac:dyDescent="0.8">
      <c r="A639" s="298"/>
      <c r="B639" s="298"/>
      <c r="C639" s="298"/>
      <c r="D639" s="375"/>
      <c r="E639" s="376"/>
      <c r="F639" s="298"/>
      <c r="G639" s="376"/>
      <c r="H639" s="298"/>
      <c r="I639" s="298"/>
      <c r="J639" s="377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</row>
    <row r="640" spans="1:26" ht="23.25" customHeight="1" x14ac:dyDescent="0.8">
      <c r="A640" s="298"/>
      <c r="B640" s="298"/>
      <c r="C640" s="298"/>
      <c r="D640" s="375"/>
      <c r="E640" s="376"/>
      <c r="F640" s="298"/>
      <c r="G640" s="376"/>
      <c r="H640" s="298"/>
      <c r="I640" s="298"/>
      <c r="J640" s="377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</row>
    <row r="641" spans="1:26" ht="23.25" customHeight="1" x14ac:dyDescent="0.8">
      <c r="A641" s="298"/>
      <c r="B641" s="298"/>
      <c r="C641" s="298"/>
      <c r="D641" s="375"/>
      <c r="E641" s="376"/>
      <c r="F641" s="298"/>
      <c r="G641" s="376"/>
      <c r="H641" s="298"/>
      <c r="I641" s="298"/>
      <c r="J641" s="377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</row>
    <row r="642" spans="1:26" ht="23.25" customHeight="1" x14ac:dyDescent="0.8">
      <c r="A642" s="298"/>
      <c r="B642" s="298"/>
      <c r="C642" s="298"/>
      <c r="D642" s="375"/>
      <c r="E642" s="376"/>
      <c r="F642" s="298"/>
      <c r="G642" s="376"/>
      <c r="H642" s="298"/>
      <c r="I642" s="298"/>
      <c r="J642" s="377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</row>
    <row r="643" spans="1:26" ht="23.25" customHeight="1" x14ac:dyDescent="0.8">
      <c r="A643" s="298"/>
      <c r="B643" s="298"/>
      <c r="C643" s="298"/>
      <c r="D643" s="375"/>
      <c r="E643" s="376"/>
      <c r="F643" s="298"/>
      <c r="G643" s="376"/>
      <c r="H643" s="298"/>
      <c r="I643" s="298"/>
      <c r="J643" s="377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</row>
    <row r="644" spans="1:26" ht="23.25" customHeight="1" x14ac:dyDescent="0.8">
      <c r="A644" s="298"/>
      <c r="B644" s="298"/>
      <c r="C644" s="298"/>
      <c r="D644" s="375"/>
      <c r="E644" s="376"/>
      <c r="F644" s="298"/>
      <c r="G644" s="376"/>
      <c r="H644" s="298"/>
      <c r="I644" s="298"/>
      <c r="J644" s="377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</row>
    <row r="645" spans="1:26" ht="23.25" customHeight="1" x14ac:dyDescent="0.8">
      <c r="A645" s="298"/>
      <c r="B645" s="298"/>
      <c r="C645" s="298"/>
      <c r="D645" s="375"/>
      <c r="E645" s="376"/>
      <c r="F645" s="298"/>
      <c r="G645" s="376"/>
      <c r="H645" s="298"/>
      <c r="I645" s="298"/>
      <c r="J645" s="377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</row>
    <row r="646" spans="1:26" ht="23.25" customHeight="1" x14ac:dyDescent="0.8">
      <c r="A646" s="298"/>
      <c r="B646" s="298"/>
      <c r="C646" s="298"/>
      <c r="D646" s="375"/>
      <c r="E646" s="376"/>
      <c r="F646" s="298"/>
      <c r="G646" s="376"/>
      <c r="H646" s="298"/>
      <c r="I646" s="298"/>
      <c r="J646" s="377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</row>
    <row r="647" spans="1:26" ht="23.25" customHeight="1" x14ac:dyDescent="0.8">
      <c r="A647" s="298"/>
      <c r="B647" s="298"/>
      <c r="C647" s="298"/>
      <c r="D647" s="375"/>
      <c r="E647" s="376"/>
      <c r="F647" s="298"/>
      <c r="G647" s="376"/>
      <c r="H647" s="298"/>
      <c r="I647" s="298"/>
      <c r="J647" s="377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</row>
    <row r="648" spans="1:26" ht="23.25" customHeight="1" x14ac:dyDescent="0.8">
      <c r="A648" s="298"/>
      <c r="B648" s="298"/>
      <c r="C648" s="298"/>
      <c r="D648" s="375"/>
      <c r="E648" s="376"/>
      <c r="F648" s="298"/>
      <c r="G648" s="376"/>
      <c r="H648" s="298"/>
      <c r="I648" s="298"/>
      <c r="J648" s="377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</row>
    <row r="649" spans="1:26" ht="23.25" customHeight="1" x14ac:dyDescent="0.8">
      <c r="A649" s="298"/>
      <c r="B649" s="298"/>
      <c r="C649" s="298"/>
      <c r="D649" s="375"/>
      <c r="E649" s="376"/>
      <c r="F649" s="298"/>
      <c r="G649" s="376"/>
      <c r="H649" s="298"/>
      <c r="I649" s="298"/>
      <c r="J649" s="377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</row>
    <row r="650" spans="1:26" ht="23.25" customHeight="1" x14ac:dyDescent="0.8">
      <c r="A650" s="298"/>
      <c r="B650" s="298"/>
      <c r="C650" s="298"/>
      <c r="D650" s="375"/>
      <c r="E650" s="376"/>
      <c r="F650" s="298"/>
      <c r="G650" s="376"/>
      <c r="H650" s="298"/>
      <c r="I650" s="298"/>
      <c r="J650" s="377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</row>
    <row r="651" spans="1:26" ht="23.25" customHeight="1" x14ac:dyDescent="0.8">
      <c r="A651" s="298"/>
      <c r="B651" s="298"/>
      <c r="C651" s="298"/>
      <c r="D651" s="375"/>
      <c r="E651" s="376"/>
      <c r="F651" s="298"/>
      <c r="G651" s="376"/>
      <c r="H651" s="298"/>
      <c r="I651" s="298"/>
      <c r="J651" s="377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</row>
    <row r="652" spans="1:26" ht="23.25" customHeight="1" x14ac:dyDescent="0.8">
      <c r="A652" s="298"/>
      <c r="B652" s="298"/>
      <c r="C652" s="298"/>
      <c r="D652" s="375"/>
      <c r="E652" s="376"/>
      <c r="F652" s="298"/>
      <c r="G652" s="376"/>
      <c r="H652" s="298"/>
      <c r="I652" s="298"/>
      <c r="J652" s="377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</row>
    <row r="653" spans="1:26" ht="23.25" customHeight="1" x14ac:dyDescent="0.8">
      <c r="A653" s="298"/>
      <c r="B653" s="298"/>
      <c r="C653" s="298"/>
      <c r="D653" s="375"/>
      <c r="E653" s="376"/>
      <c r="F653" s="298"/>
      <c r="G653" s="376"/>
      <c r="H653" s="298"/>
      <c r="I653" s="298"/>
      <c r="J653" s="377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</row>
    <row r="654" spans="1:26" ht="23.25" customHeight="1" x14ac:dyDescent="0.8">
      <c r="A654" s="298"/>
      <c r="B654" s="298"/>
      <c r="C654" s="298"/>
      <c r="D654" s="375"/>
      <c r="E654" s="376"/>
      <c r="F654" s="298"/>
      <c r="G654" s="376"/>
      <c r="H654" s="298"/>
      <c r="I654" s="298"/>
      <c r="J654" s="377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</row>
    <row r="655" spans="1:26" ht="23.25" customHeight="1" x14ac:dyDescent="0.8">
      <c r="A655" s="298"/>
      <c r="B655" s="298"/>
      <c r="C655" s="298"/>
      <c r="D655" s="375"/>
      <c r="E655" s="376"/>
      <c r="F655" s="298"/>
      <c r="G655" s="376"/>
      <c r="H655" s="298"/>
      <c r="I655" s="298"/>
      <c r="J655" s="377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</row>
    <row r="656" spans="1:26" ht="23.25" customHeight="1" x14ac:dyDescent="0.8">
      <c r="A656" s="298"/>
      <c r="B656" s="298"/>
      <c r="C656" s="298"/>
      <c r="D656" s="375"/>
      <c r="E656" s="376"/>
      <c r="F656" s="298"/>
      <c r="G656" s="376"/>
      <c r="H656" s="298"/>
      <c r="I656" s="298"/>
      <c r="J656" s="377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</row>
    <row r="657" spans="1:26" ht="23.25" customHeight="1" x14ac:dyDescent="0.8">
      <c r="A657" s="298"/>
      <c r="B657" s="298"/>
      <c r="C657" s="298"/>
      <c r="D657" s="375"/>
      <c r="E657" s="376"/>
      <c r="F657" s="298"/>
      <c r="G657" s="376"/>
      <c r="H657" s="298"/>
      <c r="I657" s="298"/>
      <c r="J657" s="377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</row>
    <row r="658" spans="1:26" ht="23.25" customHeight="1" x14ac:dyDescent="0.8">
      <c r="A658" s="298"/>
      <c r="B658" s="298"/>
      <c r="C658" s="298"/>
      <c r="D658" s="375"/>
      <c r="E658" s="376"/>
      <c r="F658" s="298"/>
      <c r="G658" s="376"/>
      <c r="H658" s="298"/>
      <c r="I658" s="298"/>
      <c r="J658" s="377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</row>
    <row r="659" spans="1:26" ht="23.25" customHeight="1" x14ac:dyDescent="0.8">
      <c r="A659" s="298"/>
      <c r="B659" s="298"/>
      <c r="C659" s="298"/>
      <c r="D659" s="375"/>
      <c r="E659" s="376"/>
      <c r="F659" s="298"/>
      <c r="G659" s="376"/>
      <c r="H659" s="298"/>
      <c r="I659" s="298"/>
      <c r="J659" s="377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</row>
    <row r="660" spans="1:26" ht="23.25" customHeight="1" x14ac:dyDescent="0.8">
      <c r="A660" s="298"/>
      <c r="B660" s="298"/>
      <c r="C660" s="298"/>
      <c r="D660" s="375"/>
      <c r="E660" s="376"/>
      <c r="F660" s="298"/>
      <c r="G660" s="376"/>
      <c r="H660" s="298"/>
      <c r="I660" s="298"/>
      <c r="J660" s="377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</row>
    <row r="661" spans="1:26" ht="23.25" customHeight="1" x14ac:dyDescent="0.8">
      <c r="A661" s="298"/>
      <c r="B661" s="298"/>
      <c r="C661" s="298"/>
      <c r="D661" s="375"/>
      <c r="E661" s="376"/>
      <c r="F661" s="298"/>
      <c r="G661" s="376"/>
      <c r="H661" s="298"/>
      <c r="I661" s="298"/>
      <c r="J661" s="377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</row>
    <row r="662" spans="1:26" ht="23.25" customHeight="1" x14ac:dyDescent="0.8">
      <c r="A662" s="298"/>
      <c r="B662" s="298"/>
      <c r="C662" s="298"/>
      <c r="D662" s="375"/>
      <c r="E662" s="376"/>
      <c r="F662" s="298"/>
      <c r="G662" s="376"/>
      <c r="H662" s="298"/>
      <c r="I662" s="298"/>
      <c r="J662" s="377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</row>
    <row r="663" spans="1:26" ht="23.25" customHeight="1" x14ac:dyDescent="0.8">
      <c r="A663" s="298"/>
      <c r="B663" s="298"/>
      <c r="C663" s="298"/>
      <c r="D663" s="375"/>
      <c r="E663" s="376"/>
      <c r="F663" s="298"/>
      <c r="G663" s="376"/>
      <c r="H663" s="298"/>
      <c r="I663" s="298"/>
      <c r="J663" s="377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</row>
    <row r="664" spans="1:26" ht="23.25" customHeight="1" x14ac:dyDescent="0.8">
      <c r="A664" s="298"/>
      <c r="B664" s="298"/>
      <c r="C664" s="298"/>
      <c r="D664" s="375"/>
      <c r="E664" s="376"/>
      <c r="F664" s="298"/>
      <c r="G664" s="376"/>
      <c r="H664" s="298"/>
      <c r="I664" s="298"/>
      <c r="J664" s="377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</row>
    <row r="665" spans="1:26" ht="23.25" customHeight="1" x14ac:dyDescent="0.8">
      <c r="A665" s="298"/>
      <c r="B665" s="298"/>
      <c r="C665" s="298"/>
      <c r="D665" s="375"/>
      <c r="E665" s="376"/>
      <c r="F665" s="298"/>
      <c r="G665" s="376"/>
      <c r="H665" s="298"/>
      <c r="I665" s="298"/>
      <c r="J665" s="377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</row>
    <row r="666" spans="1:26" ht="23.25" customHeight="1" x14ac:dyDescent="0.8">
      <c r="A666" s="298"/>
      <c r="B666" s="298"/>
      <c r="C666" s="298"/>
      <c r="D666" s="375"/>
      <c r="E666" s="376"/>
      <c r="F666" s="298"/>
      <c r="G666" s="376"/>
      <c r="H666" s="298"/>
      <c r="I666" s="298"/>
      <c r="J666" s="377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</row>
    <row r="667" spans="1:26" ht="23.25" customHeight="1" x14ac:dyDescent="0.8">
      <c r="A667" s="298"/>
      <c r="B667" s="298"/>
      <c r="C667" s="298"/>
      <c r="D667" s="375"/>
      <c r="E667" s="376"/>
      <c r="F667" s="298"/>
      <c r="G667" s="376"/>
      <c r="H667" s="298"/>
      <c r="I667" s="298"/>
      <c r="J667" s="377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</row>
    <row r="668" spans="1:26" ht="23.25" customHeight="1" x14ac:dyDescent="0.8">
      <c r="A668" s="298"/>
      <c r="B668" s="298"/>
      <c r="C668" s="298"/>
      <c r="D668" s="375"/>
      <c r="E668" s="376"/>
      <c r="F668" s="298"/>
      <c r="G668" s="376"/>
      <c r="H668" s="298"/>
      <c r="I668" s="298"/>
      <c r="J668" s="377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</row>
    <row r="669" spans="1:26" ht="23.25" customHeight="1" x14ac:dyDescent="0.8">
      <c r="A669" s="298"/>
      <c r="B669" s="298"/>
      <c r="C669" s="298"/>
      <c r="D669" s="375"/>
      <c r="E669" s="376"/>
      <c r="F669" s="298"/>
      <c r="G669" s="376"/>
      <c r="H669" s="298"/>
      <c r="I669" s="298"/>
      <c r="J669" s="377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</row>
    <row r="670" spans="1:26" ht="23.25" customHeight="1" x14ac:dyDescent="0.8">
      <c r="A670" s="298"/>
      <c r="B670" s="298"/>
      <c r="C670" s="298"/>
      <c r="D670" s="375"/>
      <c r="E670" s="376"/>
      <c r="F670" s="298"/>
      <c r="G670" s="376"/>
      <c r="H670" s="298"/>
      <c r="I670" s="298"/>
      <c r="J670" s="377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</row>
    <row r="671" spans="1:26" ht="23.25" customHeight="1" x14ac:dyDescent="0.8">
      <c r="A671" s="298"/>
      <c r="B671" s="298"/>
      <c r="C671" s="298"/>
      <c r="D671" s="375"/>
      <c r="E671" s="376"/>
      <c r="F671" s="298"/>
      <c r="G671" s="376"/>
      <c r="H671" s="298"/>
      <c r="I671" s="298"/>
      <c r="J671" s="377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</row>
    <row r="672" spans="1:26" ht="23.25" customHeight="1" x14ac:dyDescent="0.8">
      <c r="A672" s="298"/>
      <c r="B672" s="298"/>
      <c r="C672" s="298"/>
      <c r="D672" s="375"/>
      <c r="E672" s="376"/>
      <c r="F672" s="298"/>
      <c r="G672" s="376"/>
      <c r="H672" s="298"/>
      <c r="I672" s="298"/>
      <c r="J672" s="377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</row>
    <row r="673" spans="1:26" ht="23.25" customHeight="1" x14ac:dyDescent="0.8">
      <c r="A673" s="298"/>
      <c r="B673" s="298"/>
      <c r="C673" s="298"/>
      <c r="D673" s="375"/>
      <c r="E673" s="376"/>
      <c r="F673" s="298"/>
      <c r="G673" s="376"/>
      <c r="H673" s="298"/>
      <c r="I673" s="298"/>
      <c r="J673" s="377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</row>
    <row r="674" spans="1:26" ht="23.25" customHeight="1" x14ac:dyDescent="0.8">
      <c r="A674" s="298"/>
      <c r="B674" s="298"/>
      <c r="C674" s="298"/>
      <c r="D674" s="375"/>
      <c r="E674" s="376"/>
      <c r="F674" s="298"/>
      <c r="G674" s="376"/>
      <c r="H674" s="298"/>
      <c r="I674" s="298"/>
      <c r="J674" s="377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</row>
    <row r="675" spans="1:26" ht="23.25" customHeight="1" x14ac:dyDescent="0.8">
      <c r="A675" s="298"/>
      <c r="B675" s="298"/>
      <c r="C675" s="298"/>
      <c r="D675" s="375"/>
      <c r="E675" s="376"/>
      <c r="F675" s="298"/>
      <c r="G675" s="376"/>
      <c r="H675" s="298"/>
      <c r="I675" s="298"/>
      <c r="J675" s="377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</row>
    <row r="676" spans="1:26" ht="23.25" customHeight="1" x14ac:dyDescent="0.8">
      <c r="A676" s="298"/>
      <c r="B676" s="298"/>
      <c r="C676" s="298"/>
      <c r="D676" s="375"/>
      <c r="E676" s="376"/>
      <c r="F676" s="298"/>
      <c r="G676" s="376"/>
      <c r="H676" s="298"/>
      <c r="I676" s="298"/>
      <c r="J676" s="377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</row>
    <row r="677" spans="1:26" ht="23.25" customHeight="1" x14ac:dyDescent="0.8">
      <c r="A677" s="298"/>
      <c r="B677" s="298"/>
      <c r="C677" s="298"/>
      <c r="D677" s="375"/>
      <c r="E677" s="376"/>
      <c r="F677" s="298"/>
      <c r="G677" s="376"/>
      <c r="H677" s="298"/>
      <c r="I677" s="298"/>
      <c r="J677" s="377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</row>
    <row r="678" spans="1:26" ht="23.25" customHeight="1" x14ac:dyDescent="0.8">
      <c r="A678" s="298"/>
      <c r="B678" s="298"/>
      <c r="C678" s="298"/>
      <c r="D678" s="375"/>
      <c r="E678" s="376"/>
      <c r="F678" s="298"/>
      <c r="G678" s="376"/>
      <c r="H678" s="298"/>
      <c r="I678" s="298"/>
      <c r="J678" s="377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</row>
    <row r="679" spans="1:26" ht="23.25" customHeight="1" x14ac:dyDescent="0.8">
      <c r="A679" s="298"/>
      <c r="B679" s="298"/>
      <c r="C679" s="298"/>
      <c r="D679" s="375"/>
      <c r="E679" s="376"/>
      <c r="F679" s="298"/>
      <c r="G679" s="376"/>
      <c r="H679" s="298"/>
      <c r="I679" s="298"/>
      <c r="J679" s="377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</row>
    <row r="680" spans="1:26" ht="23.25" customHeight="1" x14ac:dyDescent="0.8">
      <c r="A680" s="298"/>
      <c r="B680" s="298"/>
      <c r="C680" s="298"/>
      <c r="D680" s="375"/>
      <c r="E680" s="376"/>
      <c r="F680" s="298"/>
      <c r="G680" s="376"/>
      <c r="H680" s="298"/>
      <c r="I680" s="298"/>
      <c r="J680" s="377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</row>
    <row r="681" spans="1:26" ht="23.25" customHeight="1" x14ac:dyDescent="0.8">
      <c r="A681" s="298"/>
      <c r="B681" s="298"/>
      <c r="C681" s="298"/>
      <c r="D681" s="375"/>
      <c r="E681" s="376"/>
      <c r="F681" s="298"/>
      <c r="G681" s="376"/>
      <c r="H681" s="298"/>
      <c r="I681" s="298"/>
      <c r="J681" s="377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</row>
    <row r="682" spans="1:26" ht="23.25" customHeight="1" x14ac:dyDescent="0.8">
      <c r="A682" s="298"/>
      <c r="B682" s="298"/>
      <c r="C682" s="298"/>
      <c r="D682" s="375"/>
      <c r="E682" s="376"/>
      <c r="F682" s="298"/>
      <c r="G682" s="376"/>
      <c r="H682" s="298"/>
      <c r="I682" s="298"/>
      <c r="J682" s="377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</row>
    <row r="683" spans="1:26" ht="23.25" customHeight="1" x14ac:dyDescent="0.8">
      <c r="A683" s="298"/>
      <c r="B683" s="298"/>
      <c r="C683" s="298"/>
      <c r="D683" s="375"/>
      <c r="E683" s="376"/>
      <c r="F683" s="298"/>
      <c r="G683" s="376"/>
      <c r="H683" s="298"/>
      <c r="I683" s="298"/>
      <c r="J683" s="377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</row>
    <row r="684" spans="1:26" ht="23.25" customHeight="1" x14ac:dyDescent="0.8">
      <c r="A684" s="298"/>
      <c r="B684" s="298"/>
      <c r="C684" s="298"/>
      <c r="D684" s="375"/>
      <c r="E684" s="376"/>
      <c r="F684" s="298"/>
      <c r="G684" s="376"/>
      <c r="H684" s="298"/>
      <c r="I684" s="298"/>
      <c r="J684" s="377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</row>
    <row r="685" spans="1:26" ht="23.25" customHeight="1" x14ac:dyDescent="0.8">
      <c r="A685" s="298"/>
      <c r="B685" s="298"/>
      <c r="C685" s="298"/>
      <c r="D685" s="375"/>
      <c r="E685" s="376"/>
      <c r="F685" s="298"/>
      <c r="G685" s="376"/>
      <c r="H685" s="298"/>
      <c r="I685" s="298"/>
      <c r="J685" s="377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</row>
    <row r="686" spans="1:26" ht="23.25" customHeight="1" x14ac:dyDescent="0.8">
      <c r="A686" s="298"/>
      <c r="B686" s="298"/>
      <c r="C686" s="298"/>
      <c r="D686" s="375"/>
      <c r="E686" s="376"/>
      <c r="F686" s="298"/>
      <c r="G686" s="376"/>
      <c r="H686" s="298"/>
      <c r="I686" s="298"/>
      <c r="J686" s="377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</row>
    <row r="687" spans="1:26" ht="23.25" customHeight="1" x14ac:dyDescent="0.8">
      <c r="A687" s="298"/>
      <c r="B687" s="298"/>
      <c r="C687" s="298"/>
      <c r="D687" s="375"/>
      <c r="E687" s="376"/>
      <c r="F687" s="298"/>
      <c r="G687" s="376"/>
      <c r="H687" s="298"/>
      <c r="I687" s="298"/>
      <c r="J687" s="377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</row>
    <row r="688" spans="1:26" ht="23.25" customHeight="1" x14ac:dyDescent="0.8">
      <c r="A688" s="298"/>
      <c r="B688" s="298"/>
      <c r="C688" s="298"/>
      <c r="D688" s="375"/>
      <c r="E688" s="376"/>
      <c r="F688" s="298"/>
      <c r="G688" s="376"/>
      <c r="H688" s="298"/>
      <c r="I688" s="298"/>
      <c r="J688" s="377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</row>
    <row r="689" spans="1:26" ht="23.25" customHeight="1" x14ac:dyDescent="0.8">
      <c r="A689" s="298"/>
      <c r="B689" s="298"/>
      <c r="C689" s="298"/>
      <c r="D689" s="375"/>
      <c r="E689" s="376"/>
      <c r="F689" s="298"/>
      <c r="G689" s="376"/>
      <c r="H689" s="298"/>
      <c r="I689" s="298"/>
      <c r="J689" s="377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</row>
    <row r="690" spans="1:26" ht="23.25" customHeight="1" x14ac:dyDescent="0.8">
      <c r="A690" s="298"/>
      <c r="B690" s="298"/>
      <c r="C690" s="298"/>
      <c r="D690" s="375"/>
      <c r="E690" s="376"/>
      <c r="F690" s="298"/>
      <c r="G690" s="376"/>
      <c r="H690" s="298"/>
      <c r="I690" s="298"/>
      <c r="J690" s="377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</row>
    <row r="691" spans="1:26" ht="23.25" customHeight="1" x14ac:dyDescent="0.8">
      <c r="A691" s="298"/>
      <c r="B691" s="298"/>
      <c r="C691" s="298"/>
      <c r="D691" s="375"/>
      <c r="E691" s="376"/>
      <c r="F691" s="298"/>
      <c r="G691" s="376"/>
      <c r="H691" s="298"/>
      <c r="I691" s="298"/>
      <c r="J691" s="377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</row>
    <row r="692" spans="1:26" ht="23.25" customHeight="1" x14ac:dyDescent="0.8">
      <c r="A692" s="298"/>
      <c r="B692" s="298"/>
      <c r="C692" s="298"/>
      <c r="D692" s="375"/>
      <c r="E692" s="376"/>
      <c r="F692" s="298"/>
      <c r="G692" s="376"/>
      <c r="H692" s="298"/>
      <c r="I692" s="298"/>
      <c r="J692" s="377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</row>
    <row r="693" spans="1:26" ht="23.25" customHeight="1" x14ac:dyDescent="0.8">
      <c r="A693" s="298"/>
      <c r="B693" s="298"/>
      <c r="C693" s="298"/>
      <c r="D693" s="375"/>
      <c r="E693" s="376"/>
      <c r="F693" s="298"/>
      <c r="G693" s="376"/>
      <c r="H693" s="298"/>
      <c r="I693" s="298"/>
      <c r="J693" s="377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</row>
    <row r="694" spans="1:26" ht="23.25" customHeight="1" x14ac:dyDescent="0.8">
      <c r="A694" s="298"/>
      <c r="B694" s="298"/>
      <c r="C694" s="298"/>
      <c r="D694" s="375"/>
      <c r="E694" s="376"/>
      <c r="F694" s="298"/>
      <c r="G694" s="376"/>
      <c r="H694" s="298"/>
      <c r="I694" s="298"/>
      <c r="J694" s="377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</row>
    <row r="695" spans="1:26" ht="23.25" customHeight="1" x14ac:dyDescent="0.8">
      <c r="A695" s="298"/>
      <c r="B695" s="298"/>
      <c r="C695" s="298"/>
      <c r="D695" s="375"/>
      <c r="E695" s="376"/>
      <c r="F695" s="298"/>
      <c r="G695" s="376"/>
      <c r="H695" s="298"/>
      <c r="I695" s="298"/>
      <c r="J695" s="377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</row>
    <row r="696" spans="1:26" ht="23.25" customHeight="1" x14ac:dyDescent="0.8">
      <c r="A696" s="298"/>
      <c r="B696" s="298"/>
      <c r="C696" s="298"/>
      <c r="D696" s="375"/>
      <c r="E696" s="376"/>
      <c r="F696" s="298"/>
      <c r="G696" s="376"/>
      <c r="H696" s="298"/>
      <c r="I696" s="298"/>
      <c r="J696" s="377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</row>
    <row r="697" spans="1:26" ht="23.25" customHeight="1" x14ac:dyDescent="0.8">
      <c r="A697" s="298"/>
      <c r="B697" s="298"/>
      <c r="C697" s="298"/>
      <c r="D697" s="375"/>
      <c r="E697" s="376"/>
      <c r="F697" s="298"/>
      <c r="G697" s="376"/>
      <c r="H697" s="298"/>
      <c r="I697" s="298"/>
      <c r="J697" s="377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</row>
    <row r="698" spans="1:26" ht="23.25" customHeight="1" x14ac:dyDescent="0.8">
      <c r="A698" s="298"/>
      <c r="B698" s="298"/>
      <c r="C698" s="298"/>
      <c r="D698" s="375"/>
      <c r="E698" s="376"/>
      <c r="F698" s="298"/>
      <c r="G698" s="376"/>
      <c r="H698" s="298"/>
      <c r="I698" s="298"/>
      <c r="J698" s="377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</row>
    <row r="699" spans="1:26" ht="23.25" customHeight="1" x14ac:dyDescent="0.8">
      <c r="A699" s="298"/>
      <c r="B699" s="298"/>
      <c r="C699" s="298"/>
      <c r="D699" s="375"/>
      <c r="E699" s="376"/>
      <c r="F699" s="298"/>
      <c r="G699" s="376"/>
      <c r="H699" s="298"/>
      <c r="I699" s="298"/>
      <c r="J699" s="377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</row>
    <row r="700" spans="1:26" ht="23.25" customHeight="1" x14ac:dyDescent="0.8">
      <c r="A700" s="298"/>
      <c r="B700" s="298"/>
      <c r="C700" s="298"/>
      <c r="D700" s="375"/>
      <c r="E700" s="376"/>
      <c r="F700" s="298"/>
      <c r="G700" s="376"/>
      <c r="H700" s="298"/>
      <c r="I700" s="298"/>
      <c r="J700" s="377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</row>
    <row r="701" spans="1:26" ht="23.25" customHeight="1" x14ac:dyDescent="0.8">
      <c r="A701" s="298"/>
      <c r="B701" s="298"/>
      <c r="C701" s="298"/>
      <c r="D701" s="375"/>
      <c r="E701" s="376"/>
      <c r="F701" s="298"/>
      <c r="G701" s="376"/>
      <c r="H701" s="298"/>
      <c r="I701" s="298"/>
      <c r="J701" s="377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</row>
    <row r="702" spans="1:26" ht="23.25" customHeight="1" x14ac:dyDescent="0.8">
      <c r="A702" s="298"/>
      <c r="B702" s="298"/>
      <c r="C702" s="298"/>
      <c r="D702" s="375"/>
      <c r="E702" s="376"/>
      <c r="F702" s="298"/>
      <c r="G702" s="376"/>
      <c r="H702" s="298"/>
      <c r="I702" s="298"/>
      <c r="J702" s="377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</row>
    <row r="703" spans="1:26" ht="23.25" customHeight="1" x14ac:dyDescent="0.8">
      <c r="A703" s="298"/>
      <c r="B703" s="298"/>
      <c r="C703" s="298"/>
      <c r="D703" s="375"/>
      <c r="E703" s="376"/>
      <c r="F703" s="298"/>
      <c r="G703" s="376"/>
      <c r="H703" s="298"/>
      <c r="I703" s="298"/>
      <c r="J703" s="377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</row>
    <row r="704" spans="1:26" ht="23.25" customHeight="1" x14ac:dyDescent="0.8">
      <c r="A704" s="298"/>
      <c r="B704" s="298"/>
      <c r="C704" s="298"/>
      <c r="D704" s="375"/>
      <c r="E704" s="376"/>
      <c r="F704" s="298"/>
      <c r="G704" s="376"/>
      <c r="H704" s="298"/>
      <c r="I704" s="298"/>
      <c r="J704" s="377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</row>
    <row r="705" spans="1:26" ht="23.25" customHeight="1" x14ac:dyDescent="0.8">
      <c r="A705" s="298"/>
      <c r="B705" s="298"/>
      <c r="C705" s="298"/>
      <c r="D705" s="375"/>
      <c r="E705" s="376"/>
      <c r="F705" s="298"/>
      <c r="G705" s="376"/>
      <c r="H705" s="298"/>
      <c r="I705" s="298"/>
      <c r="J705" s="377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</row>
    <row r="706" spans="1:26" ht="23.25" customHeight="1" x14ac:dyDescent="0.8">
      <c r="A706" s="298"/>
      <c r="B706" s="298"/>
      <c r="C706" s="298"/>
      <c r="D706" s="375"/>
      <c r="E706" s="376"/>
      <c r="F706" s="298"/>
      <c r="G706" s="376"/>
      <c r="H706" s="298"/>
      <c r="I706" s="298"/>
      <c r="J706" s="377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</row>
    <row r="707" spans="1:26" ht="23.25" customHeight="1" x14ac:dyDescent="0.8">
      <c r="A707" s="298"/>
      <c r="B707" s="298"/>
      <c r="C707" s="298"/>
      <c r="D707" s="375"/>
      <c r="E707" s="376"/>
      <c r="F707" s="298"/>
      <c r="G707" s="376"/>
      <c r="H707" s="298"/>
      <c r="I707" s="298"/>
      <c r="J707" s="377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</row>
    <row r="708" spans="1:26" ht="23.25" customHeight="1" x14ac:dyDescent="0.8">
      <c r="A708" s="298"/>
      <c r="B708" s="298"/>
      <c r="C708" s="298"/>
      <c r="D708" s="375"/>
      <c r="E708" s="376"/>
      <c r="F708" s="298"/>
      <c r="G708" s="376"/>
      <c r="H708" s="298"/>
      <c r="I708" s="298"/>
      <c r="J708" s="377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</row>
    <row r="709" spans="1:26" ht="23.25" customHeight="1" x14ac:dyDescent="0.8">
      <c r="A709" s="298"/>
      <c r="B709" s="298"/>
      <c r="C709" s="298"/>
      <c r="D709" s="375"/>
      <c r="E709" s="376"/>
      <c r="F709" s="298"/>
      <c r="G709" s="376"/>
      <c r="H709" s="298"/>
      <c r="I709" s="298"/>
      <c r="J709" s="377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</row>
    <row r="710" spans="1:26" ht="23.25" customHeight="1" x14ac:dyDescent="0.8">
      <c r="A710" s="298"/>
      <c r="B710" s="298"/>
      <c r="C710" s="298"/>
      <c r="D710" s="375"/>
      <c r="E710" s="376"/>
      <c r="F710" s="298"/>
      <c r="G710" s="376"/>
      <c r="H710" s="298"/>
      <c r="I710" s="298"/>
      <c r="J710" s="377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</row>
    <row r="711" spans="1:26" ht="23.25" customHeight="1" x14ac:dyDescent="0.8">
      <c r="A711" s="298"/>
      <c r="B711" s="298"/>
      <c r="C711" s="298"/>
      <c r="D711" s="375"/>
      <c r="E711" s="376"/>
      <c r="F711" s="298"/>
      <c r="G711" s="376"/>
      <c r="H711" s="298"/>
      <c r="I711" s="298"/>
      <c r="J711" s="377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</row>
    <row r="712" spans="1:26" ht="23.25" customHeight="1" x14ac:dyDescent="0.8">
      <c r="A712" s="298"/>
      <c r="B712" s="298"/>
      <c r="C712" s="298"/>
      <c r="D712" s="375"/>
      <c r="E712" s="376"/>
      <c r="F712" s="298"/>
      <c r="G712" s="376"/>
      <c r="H712" s="298"/>
      <c r="I712" s="298"/>
      <c r="J712" s="377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</row>
    <row r="713" spans="1:26" ht="23.25" customHeight="1" x14ac:dyDescent="0.8">
      <c r="A713" s="298"/>
      <c r="B713" s="298"/>
      <c r="C713" s="298"/>
      <c r="D713" s="375"/>
      <c r="E713" s="376"/>
      <c r="F713" s="298"/>
      <c r="G713" s="376"/>
      <c r="H713" s="298"/>
      <c r="I713" s="298"/>
      <c r="J713" s="377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</row>
    <row r="714" spans="1:26" ht="23.25" customHeight="1" x14ac:dyDescent="0.8">
      <c r="A714" s="298"/>
      <c r="B714" s="298"/>
      <c r="C714" s="298"/>
      <c r="D714" s="375"/>
      <c r="E714" s="376"/>
      <c r="F714" s="298"/>
      <c r="G714" s="376"/>
      <c r="H714" s="298"/>
      <c r="I714" s="298"/>
      <c r="J714" s="377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</row>
    <row r="715" spans="1:26" ht="23.25" customHeight="1" x14ac:dyDescent="0.8">
      <c r="A715" s="298"/>
      <c r="B715" s="298"/>
      <c r="C715" s="298"/>
      <c r="D715" s="375"/>
      <c r="E715" s="376"/>
      <c r="F715" s="298"/>
      <c r="G715" s="376"/>
      <c r="H715" s="298"/>
      <c r="I715" s="298"/>
      <c r="J715" s="377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</row>
    <row r="716" spans="1:26" ht="23.25" customHeight="1" x14ac:dyDescent="0.8">
      <c r="A716" s="298"/>
      <c r="B716" s="298"/>
      <c r="C716" s="298"/>
      <c r="D716" s="375"/>
      <c r="E716" s="376"/>
      <c r="F716" s="298"/>
      <c r="G716" s="376"/>
      <c r="H716" s="298"/>
      <c r="I716" s="298"/>
      <c r="J716" s="377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</row>
    <row r="717" spans="1:26" ht="23.25" customHeight="1" x14ac:dyDescent="0.8">
      <c r="A717" s="298"/>
      <c r="B717" s="298"/>
      <c r="C717" s="298"/>
      <c r="D717" s="375"/>
      <c r="E717" s="376"/>
      <c r="F717" s="298"/>
      <c r="G717" s="376"/>
      <c r="H717" s="298"/>
      <c r="I717" s="298"/>
      <c r="J717" s="377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</row>
    <row r="718" spans="1:26" ht="23.25" customHeight="1" x14ac:dyDescent="0.8">
      <c r="A718" s="298"/>
      <c r="B718" s="298"/>
      <c r="C718" s="298"/>
      <c r="D718" s="375"/>
      <c r="E718" s="376"/>
      <c r="F718" s="298"/>
      <c r="G718" s="376"/>
      <c r="H718" s="298"/>
      <c r="I718" s="298"/>
      <c r="J718" s="377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</row>
    <row r="719" spans="1:26" ht="23.25" customHeight="1" x14ac:dyDescent="0.8">
      <c r="A719" s="298"/>
      <c r="B719" s="298"/>
      <c r="C719" s="298"/>
      <c r="D719" s="375"/>
      <c r="E719" s="376"/>
      <c r="F719" s="298"/>
      <c r="G719" s="376"/>
      <c r="H719" s="298"/>
      <c r="I719" s="298"/>
      <c r="J719" s="377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</row>
    <row r="720" spans="1:26" ht="23.25" customHeight="1" x14ac:dyDescent="0.8">
      <c r="A720" s="298"/>
      <c r="B720" s="298"/>
      <c r="C720" s="298"/>
      <c r="D720" s="375"/>
      <c r="E720" s="376"/>
      <c r="F720" s="298"/>
      <c r="G720" s="376"/>
      <c r="H720" s="298"/>
      <c r="I720" s="298"/>
      <c r="J720" s="377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</row>
    <row r="721" spans="1:26" ht="23.25" customHeight="1" x14ac:dyDescent="0.8">
      <c r="A721" s="298"/>
      <c r="B721" s="298"/>
      <c r="C721" s="298"/>
      <c r="D721" s="375"/>
      <c r="E721" s="376"/>
      <c r="F721" s="298"/>
      <c r="G721" s="376"/>
      <c r="H721" s="298"/>
      <c r="I721" s="298"/>
      <c r="J721" s="377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</row>
    <row r="722" spans="1:26" ht="23.25" customHeight="1" x14ac:dyDescent="0.8">
      <c r="A722" s="298"/>
      <c r="B722" s="298"/>
      <c r="C722" s="298"/>
      <c r="D722" s="375"/>
      <c r="E722" s="376"/>
      <c r="F722" s="298"/>
      <c r="G722" s="376"/>
      <c r="H722" s="298"/>
      <c r="I722" s="298"/>
      <c r="J722" s="377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</row>
    <row r="723" spans="1:26" ht="23.25" customHeight="1" x14ac:dyDescent="0.8">
      <c r="A723" s="298"/>
      <c r="B723" s="298"/>
      <c r="C723" s="298"/>
      <c r="D723" s="375"/>
      <c r="E723" s="376"/>
      <c r="F723" s="298"/>
      <c r="G723" s="376"/>
      <c r="H723" s="298"/>
      <c r="I723" s="298"/>
      <c r="J723" s="377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</row>
    <row r="724" spans="1:26" ht="23.25" customHeight="1" x14ac:dyDescent="0.8">
      <c r="A724" s="298"/>
      <c r="B724" s="298"/>
      <c r="C724" s="298"/>
      <c r="D724" s="375"/>
      <c r="E724" s="376"/>
      <c r="F724" s="298"/>
      <c r="G724" s="376"/>
      <c r="H724" s="298"/>
      <c r="I724" s="298"/>
      <c r="J724" s="377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</row>
    <row r="725" spans="1:26" ht="23.25" customHeight="1" x14ac:dyDescent="0.8">
      <c r="A725" s="298"/>
      <c r="B725" s="298"/>
      <c r="C725" s="298"/>
      <c r="D725" s="375"/>
      <c r="E725" s="376"/>
      <c r="F725" s="298"/>
      <c r="G725" s="376"/>
      <c r="H725" s="298"/>
      <c r="I725" s="298"/>
      <c r="J725" s="377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</row>
    <row r="726" spans="1:26" ht="23.25" customHeight="1" x14ac:dyDescent="0.8">
      <c r="A726" s="298"/>
      <c r="B726" s="298"/>
      <c r="C726" s="298"/>
      <c r="D726" s="375"/>
      <c r="E726" s="376"/>
      <c r="F726" s="298"/>
      <c r="G726" s="376"/>
      <c r="H726" s="298"/>
      <c r="I726" s="298"/>
      <c r="J726" s="377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</row>
    <row r="727" spans="1:26" ht="23.25" customHeight="1" x14ac:dyDescent="0.8">
      <c r="A727" s="298"/>
      <c r="B727" s="298"/>
      <c r="C727" s="298"/>
      <c r="D727" s="375"/>
      <c r="E727" s="376"/>
      <c r="F727" s="298"/>
      <c r="G727" s="376"/>
      <c r="H727" s="298"/>
      <c r="I727" s="298"/>
      <c r="J727" s="377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</row>
    <row r="728" spans="1:26" ht="23.25" customHeight="1" x14ac:dyDescent="0.8">
      <c r="A728" s="298"/>
      <c r="B728" s="298"/>
      <c r="C728" s="298"/>
      <c r="D728" s="375"/>
      <c r="E728" s="376"/>
      <c r="F728" s="298"/>
      <c r="G728" s="376"/>
      <c r="H728" s="298"/>
      <c r="I728" s="298"/>
      <c r="J728" s="377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</row>
    <row r="729" spans="1:26" ht="23.25" customHeight="1" x14ac:dyDescent="0.8">
      <c r="A729" s="298"/>
      <c r="B729" s="298"/>
      <c r="C729" s="298"/>
      <c r="D729" s="375"/>
      <c r="E729" s="376"/>
      <c r="F729" s="298"/>
      <c r="G729" s="376"/>
      <c r="H729" s="298"/>
      <c r="I729" s="298"/>
      <c r="J729" s="377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</row>
    <row r="730" spans="1:26" ht="23.25" customHeight="1" x14ac:dyDescent="0.8">
      <c r="A730" s="298"/>
      <c r="B730" s="298"/>
      <c r="C730" s="298"/>
      <c r="D730" s="375"/>
      <c r="E730" s="376"/>
      <c r="F730" s="298"/>
      <c r="G730" s="376"/>
      <c r="H730" s="298"/>
      <c r="I730" s="298"/>
      <c r="J730" s="377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</row>
    <row r="731" spans="1:26" ht="23.25" customHeight="1" x14ac:dyDescent="0.8">
      <c r="A731" s="298"/>
      <c r="B731" s="298"/>
      <c r="C731" s="298"/>
      <c r="D731" s="375"/>
      <c r="E731" s="376"/>
      <c r="F731" s="298"/>
      <c r="G731" s="376"/>
      <c r="H731" s="298"/>
      <c r="I731" s="298"/>
      <c r="J731" s="377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</row>
    <row r="732" spans="1:26" ht="23.25" customHeight="1" x14ac:dyDescent="0.8">
      <c r="A732" s="298"/>
      <c r="B732" s="298"/>
      <c r="C732" s="298"/>
      <c r="D732" s="375"/>
      <c r="E732" s="376"/>
      <c r="F732" s="298"/>
      <c r="G732" s="376"/>
      <c r="H732" s="298"/>
      <c r="I732" s="298"/>
      <c r="J732" s="377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</row>
    <row r="733" spans="1:26" ht="23.25" customHeight="1" x14ac:dyDescent="0.8">
      <c r="A733" s="298"/>
      <c r="B733" s="298"/>
      <c r="C733" s="298"/>
      <c r="D733" s="375"/>
      <c r="E733" s="376"/>
      <c r="F733" s="298"/>
      <c r="G733" s="376"/>
      <c r="H733" s="298"/>
      <c r="I733" s="298"/>
      <c r="J733" s="377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</row>
    <row r="734" spans="1:26" ht="23.25" customHeight="1" x14ac:dyDescent="0.8">
      <c r="A734" s="298"/>
      <c r="B734" s="298"/>
      <c r="C734" s="298"/>
      <c r="D734" s="375"/>
      <c r="E734" s="376"/>
      <c r="F734" s="298"/>
      <c r="G734" s="376"/>
      <c r="H734" s="298"/>
      <c r="I734" s="298"/>
      <c r="J734" s="377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</row>
    <row r="735" spans="1:26" ht="23.25" customHeight="1" x14ac:dyDescent="0.8">
      <c r="A735" s="298"/>
      <c r="B735" s="298"/>
      <c r="C735" s="298"/>
      <c r="D735" s="375"/>
      <c r="E735" s="376"/>
      <c r="F735" s="298"/>
      <c r="G735" s="376"/>
      <c r="H735" s="298"/>
      <c r="I735" s="298"/>
      <c r="J735" s="377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</row>
    <row r="736" spans="1:26" ht="23.25" customHeight="1" x14ac:dyDescent="0.8">
      <c r="A736" s="298"/>
      <c r="B736" s="298"/>
      <c r="C736" s="298"/>
      <c r="D736" s="375"/>
      <c r="E736" s="376"/>
      <c r="F736" s="298"/>
      <c r="G736" s="376"/>
      <c r="H736" s="298"/>
      <c r="I736" s="298"/>
      <c r="J736" s="377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</row>
    <row r="737" spans="1:26" ht="23.25" customHeight="1" x14ac:dyDescent="0.8">
      <c r="A737" s="298"/>
      <c r="B737" s="298"/>
      <c r="C737" s="298"/>
      <c r="D737" s="375"/>
      <c r="E737" s="376"/>
      <c r="F737" s="298"/>
      <c r="G737" s="376"/>
      <c r="H737" s="298"/>
      <c r="I737" s="298"/>
      <c r="J737" s="377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</row>
    <row r="738" spans="1:26" ht="23.25" customHeight="1" x14ac:dyDescent="0.8">
      <c r="A738" s="298"/>
      <c r="B738" s="298"/>
      <c r="C738" s="298"/>
      <c r="D738" s="375"/>
      <c r="E738" s="376"/>
      <c r="F738" s="298"/>
      <c r="G738" s="376"/>
      <c r="H738" s="298"/>
      <c r="I738" s="298"/>
      <c r="J738" s="377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</row>
    <row r="739" spans="1:26" ht="23.25" customHeight="1" x14ac:dyDescent="0.8">
      <c r="A739" s="298"/>
      <c r="B739" s="298"/>
      <c r="C739" s="298"/>
      <c r="D739" s="375"/>
      <c r="E739" s="376"/>
      <c r="F739" s="298"/>
      <c r="G739" s="376"/>
      <c r="H739" s="298"/>
      <c r="I739" s="298"/>
      <c r="J739" s="377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</row>
    <row r="740" spans="1:26" ht="23.25" customHeight="1" x14ac:dyDescent="0.8">
      <c r="A740" s="298"/>
      <c r="B740" s="298"/>
      <c r="C740" s="298"/>
      <c r="D740" s="375"/>
      <c r="E740" s="376"/>
      <c r="F740" s="298"/>
      <c r="G740" s="376"/>
      <c r="H740" s="298"/>
      <c r="I740" s="298"/>
      <c r="J740" s="377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</row>
    <row r="741" spans="1:26" ht="23.25" customHeight="1" x14ac:dyDescent="0.8">
      <c r="A741" s="298"/>
      <c r="B741" s="298"/>
      <c r="C741" s="298"/>
      <c r="D741" s="375"/>
      <c r="E741" s="376"/>
      <c r="F741" s="298"/>
      <c r="G741" s="376"/>
      <c r="H741" s="298"/>
      <c r="I741" s="298"/>
      <c r="J741" s="377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</row>
    <row r="742" spans="1:26" ht="23.25" customHeight="1" x14ac:dyDescent="0.8">
      <c r="A742" s="298"/>
      <c r="B742" s="298"/>
      <c r="C742" s="298"/>
      <c r="D742" s="375"/>
      <c r="E742" s="376"/>
      <c r="F742" s="298"/>
      <c r="G742" s="376"/>
      <c r="H742" s="298"/>
      <c r="I742" s="298"/>
      <c r="J742" s="377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</row>
    <row r="743" spans="1:26" ht="23.25" customHeight="1" x14ac:dyDescent="0.8">
      <c r="A743" s="298"/>
      <c r="B743" s="298"/>
      <c r="C743" s="298"/>
      <c r="D743" s="375"/>
      <c r="E743" s="376"/>
      <c r="F743" s="298"/>
      <c r="G743" s="376"/>
      <c r="H743" s="298"/>
      <c r="I743" s="298"/>
      <c r="J743" s="377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</row>
    <row r="744" spans="1:26" ht="23.25" customHeight="1" x14ac:dyDescent="0.8">
      <c r="A744" s="298"/>
      <c r="B744" s="298"/>
      <c r="C744" s="298"/>
      <c r="D744" s="375"/>
      <c r="E744" s="376"/>
      <c r="F744" s="298"/>
      <c r="G744" s="376"/>
      <c r="H744" s="298"/>
      <c r="I744" s="298"/>
      <c r="J744" s="377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</row>
    <row r="745" spans="1:26" ht="23.25" customHeight="1" x14ac:dyDescent="0.8">
      <c r="A745" s="298"/>
      <c r="B745" s="298"/>
      <c r="C745" s="298"/>
      <c r="D745" s="375"/>
      <c r="E745" s="376"/>
      <c r="F745" s="298"/>
      <c r="G745" s="376"/>
      <c r="H745" s="298"/>
      <c r="I745" s="298"/>
      <c r="J745" s="377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</row>
    <row r="746" spans="1:26" ht="23.25" customHeight="1" x14ac:dyDescent="0.8">
      <c r="A746" s="298"/>
      <c r="B746" s="298"/>
      <c r="C746" s="298"/>
      <c r="D746" s="375"/>
      <c r="E746" s="376"/>
      <c r="F746" s="298"/>
      <c r="G746" s="376"/>
      <c r="H746" s="298"/>
      <c r="I746" s="298"/>
      <c r="J746" s="377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</row>
    <row r="747" spans="1:26" ht="23.25" customHeight="1" x14ac:dyDescent="0.8">
      <c r="A747" s="298"/>
      <c r="B747" s="298"/>
      <c r="C747" s="298"/>
      <c r="D747" s="375"/>
      <c r="E747" s="376"/>
      <c r="F747" s="298"/>
      <c r="G747" s="376"/>
      <c r="H747" s="298"/>
      <c r="I747" s="298"/>
      <c r="J747" s="377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</row>
    <row r="748" spans="1:26" ht="23.25" customHeight="1" x14ac:dyDescent="0.8">
      <c r="A748" s="298"/>
      <c r="B748" s="298"/>
      <c r="C748" s="298"/>
      <c r="D748" s="375"/>
      <c r="E748" s="376"/>
      <c r="F748" s="298"/>
      <c r="G748" s="376"/>
      <c r="H748" s="298"/>
      <c r="I748" s="298"/>
      <c r="J748" s="377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</row>
    <row r="749" spans="1:26" ht="23.25" customHeight="1" x14ac:dyDescent="0.8">
      <c r="A749" s="298"/>
      <c r="B749" s="298"/>
      <c r="C749" s="298"/>
      <c r="D749" s="375"/>
      <c r="E749" s="376"/>
      <c r="F749" s="298"/>
      <c r="G749" s="376"/>
      <c r="H749" s="298"/>
      <c r="I749" s="298"/>
      <c r="J749" s="377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</row>
    <row r="750" spans="1:26" ht="23.25" customHeight="1" x14ac:dyDescent="0.8">
      <c r="A750" s="298"/>
      <c r="B750" s="298"/>
      <c r="C750" s="298"/>
      <c r="D750" s="375"/>
      <c r="E750" s="376"/>
      <c r="F750" s="298"/>
      <c r="G750" s="376"/>
      <c r="H750" s="298"/>
      <c r="I750" s="298"/>
      <c r="J750" s="377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</row>
    <row r="751" spans="1:26" ht="23.25" customHeight="1" x14ac:dyDescent="0.8">
      <c r="A751" s="298"/>
      <c r="B751" s="298"/>
      <c r="C751" s="298"/>
      <c r="D751" s="375"/>
      <c r="E751" s="376"/>
      <c r="F751" s="298"/>
      <c r="G751" s="376"/>
      <c r="H751" s="298"/>
      <c r="I751" s="298"/>
      <c r="J751" s="377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</row>
    <row r="752" spans="1:26" ht="23.25" customHeight="1" x14ac:dyDescent="0.8">
      <c r="A752" s="298"/>
      <c r="B752" s="298"/>
      <c r="C752" s="298"/>
      <c r="D752" s="375"/>
      <c r="E752" s="376"/>
      <c r="F752" s="298"/>
      <c r="G752" s="376"/>
      <c r="H752" s="298"/>
      <c r="I752" s="298"/>
      <c r="J752" s="377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</row>
    <row r="753" spans="1:26" ht="23.25" customHeight="1" x14ac:dyDescent="0.8">
      <c r="A753" s="298"/>
      <c r="B753" s="298"/>
      <c r="C753" s="298"/>
      <c r="D753" s="375"/>
      <c r="E753" s="376"/>
      <c r="F753" s="298"/>
      <c r="G753" s="376"/>
      <c r="H753" s="298"/>
      <c r="I753" s="298"/>
      <c r="J753" s="377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</row>
    <row r="754" spans="1:26" ht="23.25" customHeight="1" x14ac:dyDescent="0.8">
      <c r="A754" s="298"/>
      <c r="B754" s="298"/>
      <c r="C754" s="298"/>
      <c r="D754" s="375"/>
      <c r="E754" s="376"/>
      <c r="F754" s="298"/>
      <c r="G754" s="376"/>
      <c r="H754" s="298"/>
      <c r="I754" s="298"/>
      <c r="J754" s="377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</row>
    <row r="755" spans="1:26" ht="23.25" customHeight="1" x14ac:dyDescent="0.8">
      <c r="A755" s="298"/>
      <c r="B755" s="298"/>
      <c r="C755" s="298"/>
      <c r="D755" s="375"/>
      <c r="E755" s="376"/>
      <c r="F755" s="298"/>
      <c r="G755" s="376"/>
      <c r="H755" s="298"/>
      <c r="I755" s="298"/>
      <c r="J755" s="377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</row>
    <row r="756" spans="1:26" ht="23.25" customHeight="1" x14ac:dyDescent="0.8">
      <c r="A756" s="298"/>
      <c r="B756" s="298"/>
      <c r="C756" s="298"/>
      <c r="D756" s="375"/>
      <c r="E756" s="376"/>
      <c r="F756" s="298"/>
      <c r="G756" s="376"/>
      <c r="H756" s="298"/>
      <c r="I756" s="298"/>
      <c r="J756" s="377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</row>
    <row r="757" spans="1:26" ht="23.25" customHeight="1" x14ac:dyDescent="0.8">
      <c r="A757" s="298"/>
      <c r="B757" s="298"/>
      <c r="C757" s="298"/>
      <c r="D757" s="375"/>
      <c r="E757" s="376"/>
      <c r="F757" s="298"/>
      <c r="G757" s="376"/>
      <c r="H757" s="298"/>
      <c r="I757" s="298"/>
      <c r="J757" s="377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</row>
    <row r="758" spans="1:26" ht="23.25" customHeight="1" x14ac:dyDescent="0.8">
      <c r="A758" s="298"/>
      <c r="B758" s="298"/>
      <c r="C758" s="298"/>
      <c r="D758" s="375"/>
      <c r="E758" s="376"/>
      <c r="F758" s="298"/>
      <c r="G758" s="376"/>
      <c r="H758" s="298"/>
      <c r="I758" s="298"/>
      <c r="J758" s="377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</row>
    <row r="759" spans="1:26" ht="23.25" customHeight="1" x14ac:dyDescent="0.8">
      <c r="A759" s="298"/>
      <c r="B759" s="298"/>
      <c r="C759" s="298"/>
      <c r="D759" s="375"/>
      <c r="E759" s="376"/>
      <c r="F759" s="298"/>
      <c r="G759" s="376"/>
      <c r="H759" s="298"/>
      <c r="I759" s="298"/>
      <c r="J759" s="377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</row>
    <row r="760" spans="1:26" ht="23.25" customHeight="1" x14ac:dyDescent="0.8">
      <c r="A760" s="298"/>
      <c r="B760" s="298"/>
      <c r="C760" s="298"/>
      <c r="D760" s="375"/>
      <c r="E760" s="376"/>
      <c r="F760" s="298"/>
      <c r="G760" s="376"/>
      <c r="H760" s="298"/>
      <c r="I760" s="298"/>
      <c r="J760" s="377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</row>
    <row r="761" spans="1:26" ht="23.25" customHeight="1" x14ac:dyDescent="0.8">
      <c r="A761" s="298"/>
      <c r="B761" s="298"/>
      <c r="C761" s="298"/>
      <c r="D761" s="375"/>
      <c r="E761" s="376"/>
      <c r="F761" s="298"/>
      <c r="G761" s="376"/>
      <c r="H761" s="298"/>
      <c r="I761" s="298"/>
      <c r="J761" s="377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</row>
    <row r="762" spans="1:26" ht="23.25" customHeight="1" x14ac:dyDescent="0.8">
      <c r="A762" s="298"/>
      <c r="B762" s="298"/>
      <c r="C762" s="298"/>
      <c r="D762" s="375"/>
      <c r="E762" s="376"/>
      <c r="F762" s="298"/>
      <c r="G762" s="376"/>
      <c r="H762" s="298"/>
      <c r="I762" s="298"/>
      <c r="J762" s="377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</row>
    <row r="763" spans="1:26" ht="23.25" customHeight="1" x14ac:dyDescent="0.8">
      <c r="A763" s="298"/>
      <c r="B763" s="298"/>
      <c r="C763" s="298"/>
      <c r="D763" s="375"/>
      <c r="E763" s="376"/>
      <c r="F763" s="298"/>
      <c r="G763" s="376"/>
      <c r="H763" s="298"/>
      <c r="I763" s="298"/>
      <c r="J763" s="377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</row>
    <row r="764" spans="1:26" ht="23.25" customHeight="1" x14ac:dyDescent="0.8">
      <c r="A764" s="298"/>
      <c r="B764" s="298"/>
      <c r="C764" s="298"/>
      <c r="D764" s="375"/>
      <c r="E764" s="376"/>
      <c r="F764" s="298"/>
      <c r="G764" s="376"/>
      <c r="H764" s="298"/>
      <c r="I764" s="298"/>
      <c r="J764" s="377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</row>
    <row r="765" spans="1:26" ht="23.25" customHeight="1" x14ac:dyDescent="0.8">
      <c r="A765" s="298"/>
      <c r="B765" s="298"/>
      <c r="C765" s="298"/>
      <c r="D765" s="375"/>
      <c r="E765" s="376"/>
      <c r="F765" s="298"/>
      <c r="G765" s="376"/>
      <c r="H765" s="298"/>
      <c r="I765" s="298"/>
      <c r="J765" s="377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</row>
    <row r="766" spans="1:26" ht="23.25" customHeight="1" x14ac:dyDescent="0.8">
      <c r="A766" s="298"/>
      <c r="B766" s="298"/>
      <c r="C766" s="298"/>
      <c r="D766" s="375"/>
      <c r="E766" s="376"/>
      <c r="F766" s="298"/>
      <c r="G766" s="376"/>
      <c r="H766" s="298"/>
      <c r="I766" s="298"/>
      <c r="J766" s="377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</row>
    <row r="767" spans="1:26" ht="23.25" customHeight="1" x14ac:dyDescent="0.8">
      <c r="A767" s="298"/>
      <c r="B767" s="298"/>
      <c r="C767" s="298"/>
      <c r="D767" s="375"/>
      <c r="E767" s="376"/>
      <c r="F767" s="298"/>
      <c r="G767" s="376"/>
      <c r="H767" s="298"/>
      <c r="I767" s="298"/>
      <c r="J767" s="377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</row>
    <row r="768" spans="1:26" ht="23.25" customHeight="1" x14ac:dyDescent="0.8">
      <c r="A768" s="298"/>
      <c r="B768" s="298"/>
      <c r="C768" s="298"/>
      <c r="D768" s="375"/>
      <c r="E768" s="376"/>
      <c r="F768" s="298"/>
      <c r="G768" s="376"/>
      <c r="H768" s="298"/>
      <c r="I768" s="298"/>
      <c r="J768" s="377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</row>
    <row r="769" spans="1:26" ht="23.25" customHeight="1" x14ac:dyDescent="0.8">
      <c r="A769" s="298"/>
      <c r="B769" s="298"/>
      <c r="C769" s="298"/>
      <c r="D769" s="375"/>
      <c r="E769" s="376"/>
      <c r="F769" s="298"/>
      <c r="G769" s="376"/>
      <c r="H769" s="298"/>
      <c r="I769" s="298"/>
      <c r="J769" s="377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</row>
    <row r="770" spans="1:26" ht="23.25" customHeight="1" x14ac:dyDescent="0.8">
      <c r="A770" s="298"/>
      <c r="B770" s="298"/>
      <c r="C770" s="298"/>
      <c r="D770" s="375"/>
      <c r="E770" s="376"/>
      <c r="F770" s="298"/>
      <c r="G770" s="376"/>
      <c r="H770" s="298"/>
      <c r="I770" s="298"/>
      <c r="J770" s="377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</row>
    <row r="771" spans="1:26" ht="23.25" customHeight="1" x14ac:dyDescent="0.8">
      <c r="A771" s="298"/>
      <c r="B771" s="298"/>
      <c r="C771" s="298"/>
      <c r="D771" s="375"/>
      <c r="E771" s="376"/>
      <c r="F771" s="298"/>
      <c r="G771" s="376"/>
      <c r="H771" s="298"/>
      <c r="I771" s="298"/>
      <c r="J771" s="377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</row>
    <row r="772" spans="1:26" ht="23.25" customHeight="1" x14ac:dyDescent="0.8">
      <c r="A772" s="298"/>
      <c r="B772" s="298"/>
      <c r="C772" s="298"/>
      <c r="D772" s="375"/>
      <c r="E772" s="376"/>
      <c r="F772" s="298"/>
      <c r="G772" s="376"/>
      <c r="H772" s="298"/>
      <c r="I772" s="298"/>
      <c r="J772" s="377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</row>
    <row r="773" spans="1:26" ht="23.25" customHeight="1" x14ac:dyDescent="0.8">
      <c r="A773" s="298"/>
      <c r="B773" s="298"/>
      <c r="C773" s="298"/>
      <c r="D773" s="375"/>
      <c r="E773" s="376"/>
      <c r="F773" s="298"/>
      <c r="G773" s="376"/>
      <c r="H773" s="298"/>
      <c r="I773" s="298"/>
      <c r="J773" s="377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</row>
    <row r="774" spans="1:26" ht="23.25" customHeight="1" x14ac:dyDescent="0.8">
      <c r="A774" s="298"/>
      <c r="B774" s="298"/>
      <c r="C774" s="298"/>
      <c r="D774" s="375"/>
      <c r="E774" s="376"/>
      <c r="F774" s="298"/>
      <c r="G774" s="376"/>
      <c r="H774" s="298"/>
      <c r="I774" s="298"/>
      <c r="J774" s="377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</row>
    <row r="775" spans="1:26" ht="23.25" customHeight="1" x14ac:dyDescent="0.8">
      <c r="A775" s="298"/>
      <c r="B775" s="298"/>
      <c r="C775" s="298"/>
      <c r="D775" s="375"/>
      <c r="E775" s="376"/>
      <c r="F775" s="298"/>
      <c r="G775" s="376"/>
      <c r="H775" s="298"/>
      <c r="I775" s="298"/>
      <c r="J775" s="377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</row>
    <row r="776" spans="1:26" ht="23.25" customHeight="1" x14ac:dyDescent="0.8">
      <c r="A776" s="298"/>
      <c r="B776" s="298"/>
      <c r="C776" s="298"/>
      <c r="D776" s="375"/>
      <c r="E776" s="376"/>
      <c r="F776" s="298"/>
      <c r="G776" s="376"/>
      <c r="H776" s="298"/>
      <c r="I776" s="298"/>
      <c r="J776" s="377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</row>
    <row r="777" spans="1:26" ht="23.25" customHeight="1" x14ac:dyDescent="0.8">
      <c r="A777" s="298"/>
      <c r="B777" s="298"/>
      <c r="C777" s="298"/>
      <c r="D777" s="375"/>
      <c r="E777" s="376"/>
      <c r="F777" s="298"/>
      <c r="G777" s="376"/>
      <c r="H777" s="298"/>
      <c r="I777" s="298"/>
      <c r="J777" s="377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</row>
    <row r="778" spans="1:26" ht="23.25" customHeight="1" x14ac:dyDescent="0.8">
      <c r="A778" s="298"/>
      <c r="B778" s="298"/>
      <c r="C778" s="298"/>
      <c r="D778" s="375"/>
      <c r="E778" s="376"/>
      <c r="F778" s="298"/>
      <c r="G778" s="376"/>
      <c r="H778" s="298"/>
      <c r="I778" s="298"/>
      <c r="J778" s="377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</row>
    <row r="779" spans="1:26" ht="23.25" customHeight="1" x14ac:dyDescent="0.8">
      <c r="A779" s="298"/>
      <c r="B779" s="298"/>
      <c r="C779" s="298"/>
      <c r="D779" s="375"/>
      <c r="E779" s="376"/>
      <c r="F779" s="298"/>
      <c r="G779" s="376"/>
      <c r="H779" s="298"/>
      <c r="I779" s="298"/>
      <c r="J779" s="377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</row>
    <row r="780" spans="1:26" ht="23.25" customHeight="1" x14ac:dyDescent="0.8">
      <c r="A780" s="298"/>
      <c r="B780" s="298"/>
      <c r="C780" s="298"/>
      <c r="D780" s="375"/>
      <c r="E780" s="376"/>
      <c r="F780" s="298"/>
      <c r="G780" s="376"/>
      <c r="H780" s="298"/>
      <c r="I780" s="298"/>
      <c r="J780" s="377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</row>
    <row r="781" spans="1:26" ht="23.25" customHeight="1" x14ac:dyDescent="0.8">
      <c r="A781" s="298"/>
      <c r="B781" s="298"/>
      <c r="C781" s="298"/>
      <c r="D781" s="375"/>
      <c r="E781" s="376"/>
      <c r="F781" s="298"/>
      <c r="G781" s="376"/>
      <c r="H781" s="298"/>
      <c r="I781" s="298"/>
      <c r="J781" s="377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</row>
    <row r="782" spans="1:26" ht="23.25" customHeight="1" x14ac:dyDescent="0.8">
      <c r="A782" s="298"/>
      <c r="B782" s="298"/>
      <c r="C782" s="298"/>
      <c r="D782" s="375"/>
      <c r="E782" s="376"/>
      <c r="F782" s="298"/>
      <c r="G782" s="376"/>
      <c r="H782" s="298"/>
      <c r="I782" s="298"/>
      <c r="J782" s="377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</row>
    <row r="783" spans="1:26" ht="23.25" customHeight="1" x14ac:dyDescent="0.8">
      <c r="A783" s="298"/>
      <c r="B783" s="298"/>
      <c r="C783" s="298"/>
      <c r="D783" s="375"/>
      <c r="E783" s="376"/>
      <c r="F783" s="298"/>
      <c r="G783" s="376"/>
      <c r="H783" s="298"/>
      <c r="I783" s="298"/>
      <c r="J783" s="377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</row>
    <row r="784" spans="1:26" ht="23.25" customHeight="1" x14ac:dyDescent="0.8">
      <c r="A784" s="298"/>
      <c r="B784" s="298"/>
      <c r="C784" s="298"/>
      <c r="D784" s="375"/>
      <c r="E784" s="376"/>
      <c r="F784" s="298"/>
      <c r="G784" s="376"/>
      <c r="H784" s="298"/>
      <c r="I784" s="298"/>
      <c r="J784" s="377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</row>
    <row r="785" spans="1:26" ht="23.25" customHeight="1" x14ac:dyDescent="0.8">
      <c r="A785" s="298"/>
      <c r="B785" s="298"/>
      <c r="C785" s="298"/>
      <c r="D785" s="375"/>
      <c r="E785" s="376"/>
      <c r="F785" s="298"/>
      <c r="G785" s="376"/>
      <c r="H785" s="298"/>
      <c r="I785" s="298"/>
      <c r="J785" s="377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</row>
    <row r="786" spans="1:26" ht="23.25" customHeight="1" x14ac:dyDescent="0.8">
      <c r="A786" s="298"/>
      <c r="B786" s="298"/>
      <c r="C786" s="298"/>
      <c r="D786" s="375"/>
      <c r="E786" s="376"/>
      <c r="F786" s="298"/>
      <c r="G786" s="376"/>
      <c r="H786" s="298"/>
      <c r="I786" s="298"/>
      <c r="J786" s="377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</row>
    <row r="787" spans="1:26" ht="23.25" customHeight="1" x14ac:dyDescent="0.8">
      <c r="A787" s="298"/>
      <c r="B787" s="298"/>
      <c r="C787" s="298"/>
      <c r="D787" s="375"/>
      <c r="E787" s="376"/>
      <c r="F787" s="298"/>
      <c r="G787" s="376"/>
      <c r="H787" s="298"/>
      <c r="I787" s="298"/>
      <c r="J787" s="377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</row>
    <row r="788" spans="1:26" ht="23.25" customHeight="1" x14ac:dyDescent="0.8">
      <c r="A788" s="298"/>
      <c r="B788" s="298"/>
      <c r="C788" s="298"/>
      <c r="D788" s="375"/>
      <c r="E788" s="376"/>
      <c r="F788" s="298"/>
      <c r="G788" s="376"/>
      <c r="H788" s="298"/>
      <c r="I788" s="298"/>
      <c r="J788" s="377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</row>
    <row r="789" spans="1:26" ht="23.25" customHeight="1" x14ac:dyDescent="0.8">
      <c r="A789" s="298"/>
      <c r="B789" s="298"/>
      <c r="C789" s="298"/>
      <c r="D789" s="375"/>
      <c r="E789" s="376"/>
      <c r="F789" s="298"/>
      <c r="G789" s="376"/>
      <c r="H789" s="298"/>
      <c r="I789" s="298"/>
      <c r="J789" s="377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</row>
    <row r="790" spans="1:26" ht="23.25" customHeight="1" x14ac:dyDescent="0.8">
      <c r="A790" s="298"/>
      <c r="B790" s="298"/>
      <c r="C790" s="298"/>
      <c r="D790" s="375"/>
      <c r="E790" s="376"/>
      <c r="F790" s="298"/>
      <c r="G790" s="376"/>
      <c r="H790" s="298"/>
      <c r="I790" s="298"/>
      <c r="J790" s="377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</row>
    <row r="791" spans="1:26" ht="23.25" customHeight="1" x14ac:dyDescent="0.8">
      <c r="A791" s="298"/>
      <c r="B791" s="298"/>
      <c r="C791" s="298"/>
      <c r="D791" s="375"/>
      <c r="E791" s="376"/>
      <c r="F791" s="298"/>
      <c r="G791" s="376"/>
      <c r="H791" s="298"/>
      <c r="I791" s="298"/>
      <c r="J791" s="377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</row>
    <row r="792" spans="1:26" ht="23.25" customHeight="1" x14ac:dyDescent="0.8">
      <c r="A792" s="298"/>
      <c r="B792" s="298"/>
      <c r="C792" s="298"/>
      <c r="D792" s="375"/>
      <c r="E792" s="376"/>
      <c r="F792" s="298"/>
      <c r="G792" s="376"/>
      <c r="H792" s="298"/>
      <c r="I792" s="298"/>
      <c r="J792" s="377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</row>
    <row r="793" spans="1:26" ht="23.25" customHeight="1" x14ac:dyDescent="0.8">
      <c r="A793" s="298"/>
      <c r="B793" s="298"/>
      <c r="C793" s="298"/>
      <c r="D793" s="375"/>
      <c r="E793" s="376"/>
      <c r="F793" s="298"/>
      <c r="G793" s="376"/>
      <c r="H793" s="298"/>
      <c r="I793" s="298"/>
      <c r="J793" s="377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</row>
    <row r="794" spans="1:26" ht="23.25" customHeight="1" x14ac:dyDescent="0.8">
      <c r="A794" s="298"/>
      <c r="B794" s="298"/>
      <c r="C794" s="298"/>
      <c r="D794" s="375"/>
      <c r="E794" s="376"/>
      <c r="F794" s="298"/>
      <c r="G794" s="376"/>
      <c r="H794" s="298"/>
      <c r="I794" s="298"/>
      <c r="J794" s="377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</row>
    <row r="795" spans="1:26" ht="23.25" customHeight="1" x14ac:dyDescent="0.8">
      <c r="A795" s="298"/>
      <c r="B795" s="298"/>
      <c r="C795" s="298"/>
      <c r="D795" s="375"/>
      <c r="E795" s="376"/>
      <c r="F795" s="298"/>
      <c r="G795" s="376"/>
      <c r="H795" s="298"/>
      <c r="I795" s="298"/>
      <c r="J795" s="377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</row>
    <row r="796" spans="1:26" ht="23.25" customHeight="1" x14ac:dyDescent="0.8">
      <c r="A796" s="298"/>
      <c r="B796" s="298"/>
      <c r="C796" s="298"/>
      <c r="D796" s="375"/>
      <c r="E796" s="376"/>
      <c r="F796" s="298"/>
      <c r="G796" s="376"/>
      <c r="H796" s="298"/>
      <c r="I796" s="298"/>
      <c r="J796" s="377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</row>
    <row r="797" spans="1:26" ht="23.25" customHeight="1" x14ac:dyDescent="0.8">
      <c r="A797" s="298"/>
      <c r="B797" s="298"/>
      <c r="C797" s="298"/>
      <c r="D797" s="375"/>
      <c r="E797" s="376"/>
      <c r="F797" s="298"/>
      <c r="G797" s="376"/>
      <c r="H797" s="298"/>
      <c r="I797" s="298"/>
      <c r="J797" s="377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</row>
    <row r="798" spans="1:26" ht="23.25" customHeight="1" x14ac:dyDescent="0.8">
      <c r="A798" s="298"/>
      <c r="B798" s="298"/>
      <c r="C798" s="298"/>
      <c r="D798" s="375"/>
      <c r="E798" s="376"/>
      <c r="F798" s="298"/>
      <c r="G798" s="376"/>
      <c r="H798" s="298"/>
      <c r="I798" s="298"/>
      <c r="J798" s="377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</row>
    <row r="799" spans="1:26" ht="23.25" customHeight="1" x14ac:dyDescent="0.8">
      <c r="A799" s="298"/>
      <c r="B799" s="298"/>
      <c r="C799" s="298"/>
      <c r="D799" s="375"/>
      <c r="E799" s="376"/>
      <c r="F799" s="298"/>
      <c r="G799" s="376"/>
      <c r="H799" s="298"/>
      <c r="I799" s="298"/>
      <c r="J799" s="377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</row>
    <row r="800" spans="1:26" ht="23.25" customHeight="1" x14ac:dyDescent="0.8">
      <c r="A800" s="298"/>
      <c r="B800" s="298"/>
      <c r="C800" s="298"/>
      <c r="D800" s="375"/>
      <c r="E800" s="376"/>
      <c r="F800" s="298"/>
      <c r="G800" s="376"/>
      <c r="H800" s="298"/>
      <c r="I800" s="298"/>
      <c r="J800" s="377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</row>
    <row r="801" spans="1:26" ht="23.25" customHeight="1" x14ac:dyDescent="0.8">
      <c r="A801" s="298"/>
      <c r="B801" s="298"/>
      <c r="C801" s="298"/>
      <c r="D801" s="375"/>
      <c r="E801" s="376"/>
      <c r="F801" s="298"/>
      <c r="G801" s="376"/>
      <c r="H801" s="298"/>
      <c r="I801" s="298"/>
      <c r="J801" s="377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</row>
    <row r="802" spans="1:26" ht="23.25" customHeight="1" x14ac:dyDescent="0.8">
      <c r="A802" s="298"/>
      <c r="B802" s="298"/>
      <c r="C802" s="298"/>
      <c r="D802" s="375"/>
      <c r="E802" s="376"/>
      <c r="F802" s="298"/>
      <c r="G802" s="376"/>
      <c r="H802" s="298"/>
      <c r="I802" s="298"/>
      <c r="J802" s="377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</row>
    <row r="803" spans="1:26" ht="23.25" customHeight="1" x14ac:dyDescent="0.8">
      <c r="A803" s="298"/>
      <c r="B803" s="298"/>
      <c r="C803" s="298"/>
      <c r="D803" s="375"/>
      <c r="E803" s="376"/>
      <c r="F803" s="298"/>
      <c r="G803" s="376"/>
      <c r="H803" s="298"/>
      <c r="I803" s="298"/>
      <c r="J803" s="377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</row>
    <row r="804" spans="1:26" ht="23.25" customHeight="1" x14ac:dyDescent="0.8">
      <c r="A804" s="298"/>
      <c r="B804" s="298"/>
      <c r="C804" s="298"/>
      <c r="D804" s="375"/>
      <c r="E804" s="376"/>
      <c r="F804" s="298"/>
      <c r="G804" s="376"/>
      <c r="H804" s="298"/>
      <c r="I804" s="298"/>
      <c r="J804" s="377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</row>
    <row r="805" spans="1:26" ht="23.25" customHeight="1" x14ac:dyDescent="0.8">
      <c r="A805" s="298"/>
      <c r="B805" s="298"/>
      <c r="C805" s="298"/>
      <c r="D805" s="375"/>
      <c r="E805" s="376"/>
      <c r="F805" s="298"/>
      <c r="G805" s="376"/>
      <c r="H805" s="298"/>
      <c r="I805" s="298"/>
      <c r="J805" s="377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</row>
    <row r="806" spans="1:26" ht="23.25" customHeight="1" x14ac:dyDescent="0.8">
      <c r="A806" s="298"/>
      <c r="B806" s="298"/>
      <c r="C806" s="298"/>
      <c r="D806" s="375"/>
      <c r="E806" s="376"/>
      <c r="F806" s="298"/>
      <c r="G806" s="376"/>
      <c r="H806" s="298"/>
      <c r="I806" s="298"/>
      <c r="J806" s="377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</row>
    <row r="807" spans="1:26" ht="23.25" customHeight="1" x14ac:dyDescent="0.8">
      <c r="A807" s="298"/>
      <c r="B807" s="298"/>
      <c r="C807" s="298"/>
      <c r="D807" s="375"/>
      <c r="E807" s="376"/>
      <c r="F807" s="298"/>
      <c r="G807" s="376"/>
      <c r="H807" s="298"/>
      <c r="I807" s="298"/>
      <c r="J807" s="377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</row>
    <row r="808" spans="1:26" ht="23.25" customHeight="1" x14ac:dyDescent="0.8">
      <c r="A808" s="298"/>
      <c r="B808" s="298"/>
      <c r="C808" s="298"/>
      <c r="D808" s="375"/>
      <c r="E808" s="376"/>
      <c r="F808" s="298"/>
      <c r="G808" s="376"/>
      <c r="H808" s="298"/>
      <c r="I808" s="298"/>
      <c r="J808" s="377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</row>
    <row r="809" spans="1:26" ht="23.25" customHeight="1" x14ac:dyDescent="0.8">
      <c r="A809" s="298"/>
      <c r="B809" s="298"/>
      <c r="C809" s="298"/>
      <c r="D809" s="375"/>
      <c r="E809" s="376"/>
      <c r="F809" s="298"/>
      <c r="G809" s="376"/>
      <c r="H809" s="298"/>
      <c r="I809" s="298"/>
      <c r="J809" s="377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</row>
    <row r="810" spans="1:26" ht="23.25" customHeight="1" x14ac:dyDescent="0.8">
      <c r="A810" s="298"/>
      <c r="B810" s="298"/>
      <c r="C810" s="298"/>
      <c r="D810" s="375"/>
      <c r="E810" s="376"/>
      <c r="F810" s="298"/>
      <c r="G810" s="376"/>
      <c r="H810" s="298"/>
      <c r="I810" s="298"/>
      <c r="J810" s="377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</row>
    <row r="811" spans="1:26" ht="23.25" customHeight="1" x14ac:dyDescent="0.8">
      <c r="A811" s="298"/>
      <c r="B811" s="298"/>
      <c r="C811" s="298"/>
      <c r="D811" s="375"/>
      <c r="E811" s="376"/>
      <c r="F811" s="298"/>
      <c r="G811" s="376"/>
      <c r="H811" s="298"/>
      <c r="I811" s="298"/>
      <c r="J811" s="377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</row>
    <row r="812" spans="1:26" ht="23.25" customHeight="1" x14ac:dyDescent="0.8">
      <c r="A812" s="298"/>
      <c r="B812" s="298"/>
      <c r="C812" s="298"/>
      <c r="D812" s="375"/>
      <c r="E812" s="376"/>
      <c r="F812" s="298"/>
      <c r="G812" s="376"/>
      <c r="H812" s="298"/>
      <c r="I812" s="298"/>
      <c r="J812" s="377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</row>
    <row r="813" spans="1:26" ht="23.25" customHeight="1" x14ac:dyDescent="0.8">
      <c r="A813" s="298"/>
      <c r="B813" s="298"/>
      <c r="C813" s="298"/>
      <c r="D813" s="375"/>
      <c r="E813" s="376"/>
      <c r="F813" s="298"/>
      <c r="G813" s="376"/>
      <c r="H813" s="298"/>
      <c r="I813" s="298"/>
      <c r="J813" s="377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</row>
    <row r="814" spans="1:26" ht="23.25" customHeight="1" x14ac:dyDescent="0.8">
      <c r="A814" s="298"/>
      <c r="B814" s="298"/>
      <c r="C814" s="298"/>
      <c r="D814" s="375"/>
      <c r="E814" s="376"/>
      <c r="F814" s="298"/>
      <c r="G814" s="376"/>
      <c r="H814" s="298"/>
      <c r="I814" s="298"/>
      <c r="J814" s="377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</row>
    <row r="815" spans="1:26" ht="23.25" customHeight="1" x14ac:dyDescent="0.8">
      <c r="A815" s="298"/>
      <c r="B815" s="298"/>
      <c r="C815" s="298"/>
      <c r="D815" s="375"/>
      <c r="E815" s="376"/>
      <c r="F815" s="298"/>
      <c r="G815" s="376"/>
      <c r="H815" s="298"/>
      <c r="I815" s="298"/>
      <c r="J815" s="377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</row>
    <row r="816" spans="1:26" ht="23.25" customHeight="1" x14ac:dyDescent="0.8">
      <c r="A816" s="298"/>
      <c r="B816" s="298"/>
      <c r="C816" s="298"/>
      <c r="D816" s="375"/>
      <c r="E816" s="376"/>
      <c r="F816" s="298"/>
      <c r="G816" s="376"/>
      <c r="H816" s="298"/>
      <c r="I816" s="298"/>
      <c r="J816" s="377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</row>
    <row r="817" spans="1:26" ht="23.25" customHeight="1" x14ac:dyDescent="0.8">
      <c r="A817" s="298"/>
      <c r="B817" s="298"/>
      <c r="C817" s="298"/>
      <c r="D817" s="375"/>
      <c r="E817" s="376"/>
      <c r="F817" s="298"/>
      <c r="G817" s="376"/>
      <c r="H817" s="298"/>
      <c r="I817" s="298"/>
      <c r="J817" s="377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</row>
    <row r="818" spans="1:26" ht="23.25" customHeight="1" x14ac:dyDescent="0.8">
      <c r="A818" s="298"/>
      <c r="B818" s="298"/>
      <c r="C818" s="298"/>
      <c r="D818" s="375"/>
      <c r="E818" s="376"/>
      <c r="F818" s="298"/>
      <c r="G818" s="376"/>
      <c r="H818" s="298"/>
      <c r="I818" s="298"/>
      <c r="J818" s="377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</row>
    <row r="819" spans="1:26" ht="23.25" customHeight="1" x14ac:dyDescent="0.8">
      <c r="A819" s="298"/>
      <c r="B819" s="298"/>
      <c r="C819" s="298"/>
      <c r="D819" s="375"/>
      <c r="E819" s="376"/>
      <c r="F819" s="298"/>
      <c r="G819" s="376"/>
      <c r="H819" s="298"/>
      <c r="I819" s="298"/>
      <c r="J819" s="377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</row>
    <row r="820" spans="1:26" ht="23.25" customHeight="1" x14ac:dyDescent="0.8">
      <c r="A820" s="298"/>
      <c r="B820" s="298"/>
      <c r="C820" s="298"/>
      <c r="D820" s="375"/>
      <c r="E820" s="376"/>
      <c r="F820" s="298"/>
      <c r="G820" s="376"/>
      <c r="H820" s="298"/>
      <c r="I820" s="298"/>
      <c r="J820" s="377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</row>
    <row r="821" spans="1:26" ht="23.25" customHeight="1" x14ac:dyDescent="0.8">
      <c r="A821" s="298"/>
      <c r="B821" s="298"/>
      <c r="C821" s="298"/>
      <c r="D821" s="375"/>
      <c r="E821" s="376"/>
      <c r="F821" s="298"/>
      <c r="G821" s="376"/>
      <c r="H821" s="298"/>
      <c r="I821" s="298"/>
      <c r="J821" s="377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</row>
    <row r="822" spans="1:26" ht="23.25" customHeight="1" x14ac:dyDescent="0.8">
      <c r="A822" s="298"/>
      <c r="B822" s="298"/>
      <c r="C822" s="298"/>
      <c r="D822" s="375"/>
      <c r="E822" s="376"/>
      <c r="F822" s="298"/>
      <c r="G822" s="376"/>
      <c r="H822" s="298"/>
      <c r="I822" s="298"/>
      <c r="J822" s="377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</row>
    <row r="823" spans="1:26" ht="23.25" customHeight="1" x14ac:dyDescent="0.8">
      <c r="A823" s="298"/>
      <c r="B823" s="298"/>
      <c r="C823" s="298"/>
      <c r="D823" s="375"/>
      <c r="E823" s="376"/>
      <c r="F823" s="298"/>
      <c r="G823" s="376"/>
      <c r="H823" s="298"/>
      <c r="I823" s="298"/>
      <c r="J823" s="377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</row>
    <row r="824" spans="1:26" ht="23.25" customHeight="1" x14ac:dyDescent="0.8">
      <c r="A824" s="298"/>
      <c r="B824" s="298"/>
      <c r="C824" s="298"/>
      <c r="D824" s="375"/>
      <c r="E824" s="376"/>
      <c r="F824" s="298"/>
      <c r="G824" s="376"/>
      <c r="H824" s="298"/>
      <c r="I824" s="298"/>
      <c r="J824" s="377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</row>
    <row r="825" spans="1:26" ht="23.25" customHeight="1" x14ac:dyDescent="0.8">
      <c r="A825" s="298"/>
      <c r="B825" s="298"/>
      <c r="C825" s="298"/>
      <c r="D825" s="375"/>
      <c r="E825" s="376"/>
      <c r="F825" s="298"/>
      <c r="G825" s="376"/>
      <c r="H825" s="298"/>
      <c r="I825" s="298"/>
      <c r="J825" s="377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</row>
    <row r="826" spans="1:26" ht="23.25" customHeight="1" x14ac:dyDescent="0.8">
      <c r="A826" s="298"/>
      <c r="B826" s="298"/>
      <c r="C826" s="298"/>
      <c r="D826" s="375"/>
      <c r="E826" s="376"/>
      <c r="F826" s="298"/>
      <c r="G826" s="376"/>
      <c r="H826" s="298"/>
      <c r="I826" s="298"/>
      <c r="J826" s="377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</row>
    <row r="827" spans="1:26" ht="23.25" customHeight="1" x14ac:dyDescent="0.8">
      <c r="A827" s="298"/>
      <c r="B827" s="298"/>
      <c r="C827" s="298"/>
      <c r="D827" s="375"/>
      <c r="E827" s="376"/>
      <c r="F827" s="298"/>
      <c r="G827" s="376"/>
      <c r="H827" s="298"/>
      <c r="I827" s="298"/>
      <c r="J827" s="377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</row>
    <row r="828" spans="1:26" ht="23.25" customHeight="1" x14ac:dyDescent="0.8">
      <c r="A828" s="298"/>
      <c r="B828" s="298"/>
      <c r="C828" s="298"/>
      <c r="D828" s="375"/>
      <c r="E828" s="376"/>
      <c r="F828" s="298"/>
      <c r="G828" s="376"/>
      <c r="H828" s="298"/>
      <c r="I828" s="298"/>
      <c r="J828" s="377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</row>
    <row r="829" spans="1:26" ht="23.25" customHeight="1" x14ac:dyDescent="0.8">
      <c r="A829" s="298"/>
      <c r="B829" s="298"/>
      <c r="C829" s="298"/>
      <c r="D829" s="375"/>
      <c r="E829" s="376"/>
      <c r="F829" s="298"/>
      <c r="G829" s="376"/>
      <c r="H829" s="298"/>
      <c r="I829" s="298"/>
      <c r="J829" s="377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</row>
    <row r="830" spans="1:26" ht="23.25" customHeight="1" x14ac:dyDescent="0.8">
      <c r="A830" s="298"/>
      <c r="B830" s="298"/>
      <c r="C830" s="298"/>
      <c r="D830" s="375"/>
      <c r="E830" s="376"/>
      <c r="F830" s="298"/>
      <c r="G830" s="376"/>
      <c r="H830" s="298"/>
      <c r="I830" s="298"/>
      <c r="J830" s="377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</row>
    <row r="831" spans="1:26" ht="23.25" customHeight="1" x14ac:dyDescent="0.8">
      <c r="A831" s="298"/>
      <c r="B831" s="298"/>
      <c r="C831" s="298"/>
      <c r="D831" s="375"/>
      <c r="E831" s="376"/>
      <c r="F831" s="298"/>
      <c r="G831" s="376"/>
      <c r="H831" s="298"/>
      <c r="I831" s="298"/>
      <c r="J831" s="377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</row>
    <row r="832" spans="1:26" ht="23.25" customHeight="1" x14ac:dyDescent="0.8">
      <c r="A832" s="298"/>
      <c r="B832" s="298"/>
      <c r="C832" s="298"/>
      <c r="D832" s="375"/>
      <c r="E832" s="376"/>
      <c r="F832" s="298"/>
      <c r="G832" s="376"/>
      <c r="H832" s="298"/>
      <c r="I832" s="298"/>
      <c r="J832" s="377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</row>
    <row r="833" spans="1:26" ht="23.25" customHeight="1" x14ac:dyDescent="0.8">
      <c r="A833" s="298"/>
      <c r="B833" s="298"/>
      <c r="C833" s="298"/>
      <c r="D833" s="375"/>
      <c r="E833" s="376"/>
      <c r="F833" s="298"/>
      <c r="G833" s="376"/>
      <c r="H833" s="298"/>
      <c r="I833" s="298"/>
      <c r="J833" s="377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</row>
    <row r="834" spans="1:26" ht="23.25" customHeight="1" x14ac:dyDescent="0.8">
      <c r="A834" s="298"/>
      <c r="B834" s="298"/>
      <c r="C834" s="298"/>
      <c r="D834" s="375"/>
      <c r="E834" s="376"/>
      <c r="F834" s="298"/>
      <c r="G834" s="376"/>
      <c r="H834" s="298"/>
      <c r="I834" s="298"/>
      <c r="J834" s="377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</row>
    <row r="835" spans="1:26" ht="23.25" customHeight="1" x14ac:dyDescent="0.8">
      <c r="A835" s="298"/>
      <c r="B835" s="298"/>
      <c r="C835" s="298"/>
      <c r="D835" s="375"/>
      <c r="E835" s="376"/>
      <c r="F835" s="298"/>
      <c r="G835" s="376"/>
      <c r="H835" s="298"/>
      <c r="I835" s="298"/>
      <c r="J835" s="377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</row>
    <row r="836" spans="1:26" ht="23.25" customHeight="1" x14ac:dyDescent="0.8">
      <c r="A836" s="298"/>
      <c r="B836" s="298"/>
      <c r="C836" s="298"/>
      <c r="D836" s="375"/>
      <c r="E836" s="376"/>
      <c r="F836" s="298"/>
      <c r="G836" s="376"/>
      <c r="H836" s="298"/>
      <c r="I836" s="298"/>
      <c r="J836" s="377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</row>
    <row r="837" spans="1:26" ht="23.25" customHeight="1" x14ac:dyDescent="0.8">
      <c r="A837" s="298"/>
      <c r="B837" s="298"/>
      <c r="C837" s="298"/>
      <c r="D837" s="375"/>
      <c r="E837" s="376"/>
      <c r="F837" s="298"/>
      <c r="G837" s="376"/>
      <c r="H837" s="298"/>
      <c r="I837" s="298"/>
      <c r="J837" s="377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</row>
    <row r="838" spans="1:26" ht="23.25" customHeight="1" x14ac:dyDescent="0.8">
      <c r="A838" s="298"/>
      <c r="B838" s="298"/>
      <c r="C838" s="298"/>
      <c r="D838" s="375"/>
      <c r="E838" s="376"/>
      <c r="F838" s="298"/>
      <c r="G838" s="376"/>
      <c r="H838" s="298"/>
      <c r="I838" s="298"/>
      <c r="J838" s="377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</row>
    <row r="839" spans="1:26" ht="23.25" customHeight="1" x14ac:dyDescent="0.8">
      <c r="A839" s="298"/>
      <c r="B839" s="298"/>
      <c r="C839" s="298"/>
      <c r="D839" s="375"/>
      <c r="E839" s="376"/>
      <c r="F839" s="298"/>
      <c r="G839" s="376"/>
      <c r="H839" s="298"/>
      <c r="I839" s="298"/>
      <c r="J839" s="377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</row>
    <row r="840" spans="1:26" ht="23.25" customHeight="1" x14ac:dyDescent="0.8">
      <c r="A840" s="298"/>
      <c r="B840" s="298"/>
      <c r="C840" s="298"/>
      <c r="D840" s="375"/>
      <c r="E840" s="376"/>
      <c r="F840" s="298"/>
      <c r="G840" s="376"/>
      <c r="H840" s="298"/>
      <c r="I840" s="298"/>
      <c r="J840" s="377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</row>
    <row r="841" spans="1:26" ht="23.25" customHeight="1" x14ac:dyDescent="0.8">
      <c r="A841" s="298"/>
      <c r="B841" s="298"/>
      <c r="C841" s="298"/>
      <c r="D841" s="375"/>
      <c r="E841" s="376"/>
      <c r="F841" s="298"/>
      <c r="G841" s="376"/>
      <c r="H841" s="298"/>
      <c r="I841" s="298"/>
      <c r="J841" s="377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</row>
    <row r="842" spans="1:26" ht="23.25" customHeight="1" x14ac:dyDescent="0.8">
      <c r="A842" s="298"/>
      <c r="B842" s="298"/>
      <c r="C842" s="298"/>
      <c r="D842" s="375"/>
      <c r="E842" s="376"/>
      <c r="F842" s="298"/>
      <c r="G842" s="376"/>
      <c r="H842" s="298"/>
      <c r="I842" s="298"/>
      <c r="J842" s="377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</row>
    <row r="843" spans="1:26" ht="23.25" customHeight="1" x14ac:dyDescent="0.8">
      <c r="A843" s="298"/>
      <c r="B843" s="298"/>
      <c r="C843" s="298"/>
      <c r="D843" s="375"/>
      <c r="E843" s="376"/>
      <c r="F843" s="298"/>
      <c r="G843" s="376"/>
      <c r="H843" s="298"/>
      <c r="I843" s="298"/>
      <c r="J843" s="377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</row>
    <row r="844" spans="1:26" ht="23.25" customHeight="1" x14ac:dyDescent="0.8">
      <c r="A844" s="298"/>
      <c r="B844" s="298"/>
      <c r="C844" s="298"/>
      <c r="D844" s="375"/>
      <c r="E844" s="376"/>
      <c r="F844" s="298"/>
      <c r="G844" s="376"/>
      <c r="H844" s="298"/>
      <c r="I844" s="298"/>
      <c r="J844" s="377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</row>
    <row r="845" spans="1:26" ht="23.25" customHeight="1" x14ac:dyDescent="0.8">
      <c r="A845" s="298"/>
      <c r="B845" s="298"/>
      <c r="C845" s="298"/>
      <c r="D845" s="375"/>
      <c r="E845" s="376"/>
      <c r="F845" s="298"/>
      <c r="G845" s="376"/>
      <c r="H845" s="298"/>
      <c r="I845" s="298"/>
      <c r="J845" s="377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</row>
    <row r="846" spans="1:26" ht="23.25" customHeight="1" x14ac:dyDescent="0.8">
      <c r="A846" s="298"/>
      <c r="B846" s="298"/>
      <c r="C846" s="298"/>
      <c r="D846" s="375"/>
      <c r="E846" s="376"/>
      <c r="F846" s="298"/>
      <c r="G846" s="376"/>
      <c r="H846" s="298"/>
      <c r="I846" s="298"/>
      <c r="J846" s="377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</row>
    <row r="847" spans="1:26" ht="23.25" customHeight="1" x14ac:dyDescent="0.8">
      <c r="A847" s="298"/>
      <c r="B847" s="298"/>
      <c r="C847" s="298"/>
      <c r="D847" s="375"/>
      <c r="E847" s="376"/>
      <c r="F847" s="298"/>
      <c r="G847" s="376"/>
      <c r="H847" s="298"/>
      <c r="I847" s="298"/>
      <c r="J847" s="377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</row>
    <row r="848" spans="1:26" ht="23.25" customHeight="1" x14ac:dyDescent="0.8">
      <c r="A848" s="298"/>
      <c r="B848" s="298"/>
      <c r="C848" s="298"/>
      <c r="D848" s="375"/>
      <c r="E848" s="376"/>
      <c r="F848" s="298"/>
      <c r="G848" s="376"/>
      <c r="H848" s="298"/>
      <c r="I848" s="298"/>
      <c r="J848" s="377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</row>
    <row r="849" spans="1:26" ht="23.25" customHeight="1" x14ac:dyDescent="0.8">
      <c r="A849" s="298"/>
      <c r="B849" s="298"/>
      <c r="C849" s="298"/>
      <c r="D849" s="375"/>
      <c r="E849" s="376"/>
      <c r="F849" s="298"/>
      <c r="G849" s="376"/>
      <c r="H849" s="298"/>
      <c r="I849" s="298"/>
      <c r="J849" s="377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</row>
    <row r="850" spans="1:26" ht="23.25" customHeight="1" x14ac:dyDescent="0.8">
      <c r="A850" s="298"/>
      <c r="B850" s="298"/>
      <c r="C850" s="298"/>
      <c r="D850" s="375"/>
      <c r="E850" s="376"/>
      <c r="F850" s="298"/>
      <c r="G850" s="376"/>
      <c r="H850" s="298"/>
      <c r="I850" s="298"/>
      <c r="J850" s="377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</row>
    <row r="851" spans="1:26" ht="23.25" customHeight="1" x14ac:dyDescent="0.8">
      <c r="A851" s="298"/>
      <c r="B851" s="298"/>
      <c r="C851" s="298"/>
      <c r="D851" s="375"/>
      <c r="E851" s="376"/>
      <c r="F851" s="298"/>
      <c r="G851" s="376"/>
      <c r="H851" s="298"/>
      <c r="I851" s="298"/>
      <c r="J851" s="377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</row>
    <row r="852" spans="1:26" ht="23.25" customHeight="1" x14ac:dyDescent="0.8">
      <c r="A852" s="298"/>
      <c r="B852" s="298"/>
      <c r="C852" s="298"/>
      <c r="D852" s="375"/>
      <c r="E852" s="376"/>
      <c r="F852" s="298"/>
      <c r="G852" s="376"/>
      <c r="H852" s="298"/>
      <c r="I852" s="298"/>
      <c r="J852" s="377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</row>
    <row r="853" spans="1:26" ht="23.25" customHeight="1" x14ac:dyDescent="0.8">
      <c r="A853" s="298"/>
      <c r="B853" s="298"/>
      <c r="C853" s="298"/>
      <c r="D853" s="375"/>
      <c r="E853" s="376"/>
      <c r="F853" s="298"/>
      <c r="G853" s="376"/>
      <c r="H853" s="298"/>
      <c r="I853" s="298"/>
      <c r="J853" s="377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</row>
    <row r="854" spans="1:26" ht="23.25" customHeight="1" x14ac:dyDescent="0.8">
      <c r="A854" s="298"/>
      <c r="B854" s="298"/>
      <c r="C854" s="298"/>
      <c r="D854" s="375"/>
      <c r="E854" s="376"/>
      <c r="F854" s="298"/>
      <c r="G854" s="376"/>
      <c r="H854" s="298"/>
      <c r="I854" s="298"/>
      <c r="J854" s="377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</row>
    <row r="855" spans="1:26" ht="23.25" customHeight="1" x14ac:dyDescent="0.8">
      <c r="A855" s="298"/>
      <c r="B855" s="298"/>
      <c r="C855" s="298"/>
      <c r="D855" s="375"/>
      <c r="E855" s="376"/>
      <c r="F855" s="298"/>
      <c r="G855" s="376"/>
      <c r="H855" s="298"/>
      <c r="I855" s="298"/>
      <c r="J855" s="377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</row>
    <row r="856" spans="1:26" ht="23.25" customHeight="1" x14ac:dyDescent="0.8">
      <c r="A856" s="298"/>
      <c r="B856" s="298"/>
      <c r="C856" s="298"/>
      <c r="D856" s="375"/>
      <c r="E856" s="376"/>
      <c r="F856" s="298"/>
      <c r="G856" s="376"/>
      <c r="H856" s="298"/>
      <c r="I856" s="298"/>
      <c r="J856" s="377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</row>
    <row r="857" spans="1:26" ht="23.25" customHeight="1" x14ac:dyDescent="0.8">
      <c r="A857" s="298"/>
      <c r="B857" s="298"/>
      <c r="C857" s="298"/>
      <c r="D857" s="375"/>
      <c r="E857" s="376"/>
      <c r="F857" s="298"/>
      <c r="G857" s="376"/>
      <c r="H857" s="298"/>
      <c r="I857" s="298"/>
      <c r="J857" s="377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</row>
    <row r="858" spans="1:26" ht="23.25" customHeight="1" x14ac:dyDescent="0.8">
      <c r="A858" s="298"/>
      <c r="B858" s="298"/>
      <c r="C858" s="298"/>
      <c r="D858" s="375"/>
      <c r="E858" s="376"/>
      <c r="F858" s="298"/>
      <c r="G858" s="376"/>
      <c r="H858" s="298"/>
      <c r="I858" s="298"/>
      <c r="J858" s="377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</row>
    <row r="859" spans="1:26" ht="23.25" customHeight="1" x14ac:dyDescent="0.8">
      <c r="A859" s="298"/>
      <c r="B859" s="298"/>
      <c r="C859" s="298"/>
      <c r="D859" s="375"/>
      <c r="E859" s="376"/>
      <c r="F859" s="298"/>
      <c r="G859" s="376"/>
      <c r="H859" s="298"/>
      <c r="I859" s="298"/>
      <c r="J859" s="377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</row>
    <row r="860" spans="1:26" ht="23.25" customHeight="1" x14ac:dyDescent="0.8">
      <c r="A860" s="298"/>
      <c r="B860" s="298"/>
      <c r="C860" s="298"/>
      <c r="D860" s="375"/>
      <c r="E860" s="376"/>
      <c r="F860" s="298"/>
      <c r="G860" s="376"/>
      <c r="H860" s="298"/>
      <c r="I860" s="298"/>
      <c r="J860" s="377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</row>
    <row r="861" spans="1:26" ht="23.25" customHeight="1" x14ac:dyDescent="0.8">
      <c r="A861" s="298"/>
      <c r="B861" s="298"/>
      <c r="C861" s="298"/>
      <c r="D861" s="375"/>
      <c r="E861" s="376"/>
      <c r="F861" s="298"/>
      <c r="G861" s="376"/>
      <c r="H861" s="298"/>
      <c r="I861" s="298"/>
      <c r="J861" s="377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</row>
    <row r="862" spans="1:26" ht="23.25" customHeight="1" x14ac:dyDescent="0.8">
      <c r="A862" s="298"/>
      <c r="B862" s="298"/>
      <c r="C862" s="298"/>
      <c r="D862" s="375"/>
      <c r="E862" s="376"/>
      <c r="F862" s="298"/>
      <c r="G862" s="376"/>
      <c r="H862" s="298"/>
      <c r="I862" s="298"/>
      <c r="J862" s="377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</row>
    <row r="863" spans="1:26" ht="23.25" customHeight="1" x14ac:dyDescent="0.8">
      <c r="A863" s="298"/>
      <c r="B863" s="298"/>
      <c r="C863" s="298"/>
      <c r="D863" s="375"/>
      <c r="E863" s="376"/>
      <c r="F863" s="298"/>
      <c r="G863" s="376"/>
      <c r="H863" s="298"/>
      <c r="I863" s="298"/>
      <c r="J863" s="377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</row>
    <row r="864" spans="1:26" ht="23.25" customHeight="1" x14ac:dyDescent="0.8">
      <c r="A864" s="298"/>
      <c r="B864" s="298"/>
      <c r="C864" s="298"/>
      <c r="D864" s="375"/>
      <c r="E864" s="376"/>
      <c r="F864" s="298"/>
      <c r="G864" s="376"/>
      <c r="H864" s="298"/>
      <c r="I864" s="298"/>
      <c r="J864" s="377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</row>
    <row r="865" spans="1:26" ht="23.25" customHeight="1" x14ac:dyDescent="0.8">
      <c r="A865" s="298"/>
      <c r="B865" s="298"/>
      <c r="C865" s="298"/>
      <c r="D865" s="375"/>
      <c r="E865" s="376"/>
      <c r="F865" s="298"/>
      <c r="G865" s="376"/>
      <c r="H865" s="298"/>
      <c r="I865" s="298"/>
      <c r="J865" s="377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</row>
    <row r="866" spans="1:26" ht="23.25" customHeight="1" x14ac:dyDescent="0.8">
      <c r="A866" s="298"/>
      <c r="B866" s="298"/>
      <c r="C866" s="298"/>
      <c r="D866" s="375"/>
      <c r="E866" s="376"/>
      <c r="F866" s="298"/>
      <c r="G866" s="376"/>
      <c r="H866" s="298"/>
      <c r="I866" s="298"/>
      <c r="J866" s="377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</row>
    <row r="867" spans="1:26" ht="23.25" customHeight="1" x14ac:dyDescent="0.8">
      <c r="A867" s="298"/>
      <c r="B867" s="298"/>
      <c r="C867" s="298"/>
      <c r="D867" s="375"/>
      <c r="E867" s="376"/>
      <c r="F867" s="298"/>
      <c r="G867" s="376"/>
      <c r="H867" s="298"/>
      <c r="I867" s="298"/>
      <c r="J867" s="377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</row>
    <row r="868" spans="1:26" ht="23.25" customHeight="1" x14ac:dyDescent="0.8">
      <c r="A868" s="298"/>
      <c r="B868" s="298"/>
      <c r="C868" s="298"/>
      <c r="D868" s="375"/>
      <c r="E868" s="376"/>
      <c r="F868" s="298"/>
      <c r="G868" s="376"/>
      <c r="H868" s="298"/>
      <c r="I868" s="298"/>
      <c r="J868" s="377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</row>
    <row r="869" spans="1:26" ht="23.25" customHeight="1" x14ac:dyDescent="0.8">
      <c r="A869" s="298"/>
      <c r="B869" s="298"/>
      <c r="C869" s="298"/>
      <c r="D869" s="375"/>
      <c r="E869" s="376"/>
      <c r="F869" s="298"/>
      <c r="G869" s="376"/>
      <c r="H869" s="298"/>
      <c r="I869" s="298"/>
      <c r="J869" s="377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</row>
    <row r="870" spans="1:26" ht="23.25" customHeight="1" x14ac:dyDescent="0.8">
      <c r="A870" s="298"/>
      <c r="B870" s="298"/>
      <c r="C870" s="298"/>
      <c r="D870" s="375"/>
      <c r="E870" s="376"/>
      <c r="F870" s="298"/>
      <c r="G870" s="376"/>
      <c r="H870" s="298"/>
      <c r="I870" s="298"/>
      <c r="J870" s="377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</row>
    <row r="871" spans="1:26" ht="23.25" customHeight="1" x14ac:dyDescent="0.8">
      <c r="A871" s="298"/>
      <c r="B871" s="298"/>
      <c r="C871" s="298"/>
      <c r="D871" s="375"/>
      <c r="E871" s="376"/>
      <c r="F871" s="298"/>
      <c r="G871" s="376"/>
      <c r="H871" s="298"/>
      <c r="I871" s="298"/>
      <c r="J871" s="377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</row>
    <row r="872" spans="1:26" ht="23.25" customHeight="1" x14ac:dyDescent="0.8">
      <c r="A872" s="298"/>
      <c r="B872" s="298"/>
      <c r="C872" s="298"/>
      <c r="D872" s="375"/>
      <c r="E872" s="376"/>
      <c r="F872" s="298"/>
      <c r="G872" s="376"/>
      <c r="H872" s="298"/>
      <c r="I872" s="298"/>
      <c r="J872" s="377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</row>
    <row r="873" spans="1:26" ht="23.25" customHeight="1" x14ac:dyDescent="0.8">
      <c r="A873" s="298"/>
      <c r="B873" s="298"/>
      <c r="C873" s="298"/>
      <c r="D873" s="375"/>
      <c r="E873" s="376"/>
      <c r="F873" s="298"/>
      <c r="G873" s="376"/>
      <c r="H873" s="298"/>
      <c r="I873" s="298"/>
      <c r="J873" s="377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</row>
    <row r="874" spans="1:26" ht="23.25" customHeight="1" x14ac:dyDescent="0.8">
      <c r="A874" s="298"/>
      <c r="B874" s="298"/>
      <c r="C874" s="298"/>
      <c r="D874" s="375"/>
      <c r="E874" s="376"/>
      <c r="F874" s="298"/>
      <c r="G874" s="376"/>
      <c r="H874" s="298"/>
      <c r="I874" s="298"/>
      <c r="J874" s="377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</row>
    <row r="875" spans="1:26" ht="23.25" customHeight="1" x14ac:dyDescent="0.8">
      <c r="A875" s="298"/>
      <c r="B875" s="298"/>
      <c r="C875" s="298"/>
      <c r="D875" s="375"/>
      <c r="E875" s="376"/>
      <c r="F875" s="298"/>
      <c r="G875" s="376"/>
      <c r="H875" s="298"/>
      <c r="I875" s="298"/>
      <c r="J875" s="377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</row>
    <row r="876" spans="1:26" ht="23.25" customHeight="1" x14ac:dyDescent="0.8">
      <c r="A876" s="298"/>
      <c r="B876" s="298"/>
      <c r="C876" s="298"/>
      <c r="D876" s="375"/>
      <c r="E876" s="376"/>
      <c r="F876" s="298"/>
      <c r="G876" s="376"/>
      <c r="H876" s="298"/>
      <c r="I876" s="298"/>
      <c r="J876" s="377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</row>
    <row r="877" spans="1:26" ht="23.25" customHeight="1" x14ac:dyDescent="0.8">
      <c r="A877" s="298"/>
      <c r="B877" s="298"/>
      <c r="C877" s="298"/>
      <c r="D877" s="375"/>
      <c r="E877" s="376"/>
      <c r="F877" s="298"/>
      <c r="G877" s="376"/>
      <c r="H877" s="298"/>
      <c r="I877" s="298"/>
      <c r="J877" s="377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</row>
    <row r="878" spans="1:26" ht="23.25" customHeight="1" x14ac:dyDescent="0.8">
      <c r="A878" s="298"/>
      <c r="B878" s="298"/>
      <c r="C878" s="298"/>
      <c r="D878" s="375"/>
      <c r="E878" s="376"/>
      <c r="F878" s="298"/>
      <c r="G878" s="376"/>
      <c r="H878" s="298"/>
      <c r="I878" s="298"/>
      <c r="J878" s="377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</row>
    <row r="879" spans="1:26" ht="23.25" customHeight="1" x14ac:dyDescent="0.8">
      <c r="A879" s="298"/>
      <c r="B879" s="298"/>
      <c r="C879" s="298"/>
      <c r="D879" s="375"/>
      <c r="E879" s="376"/>
      <c r="F879" s="298"/>
      <c r="G879" s="376"/>
      <c r="H879" s="298"/>
      <c r="I879" s="298"/>
      <c r="J879" s="377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</row>
    <row r="880" spans="1:26" ht="23.25" customHeight="1" x14ac:dyDescent="0.8">
      <c r="A880" s="298"/>
      <c r="B880" s="298"/>
      <c r="C880" s="298"/>
      <c r="D880" s="375"/>
      <c r="E880" s="376"/>
      <c r="F880" s="298"/>
      <c r="G880" s="376"/>
      <c r="H880" s="298"/>
      <c r="I880" s="298"/>
      <c r="J880" s="377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</row>
    <row r="881" spans="1:26" ht="23.25" customHeight="1" x14ac:dyDescent="0.8">
      <c r="A881" s="298"/>
      <c r="B881" s="298"/>
      <c r="C881" s="298"/>
      <c r="D881" s="375"/>
      <c r="E881" s="376"/>
      <c r="F881" s="298"/>
      <c r="G881" s="376"/>
      <c r="H881" s="298"/>
      <c r="I881" s="298"/>
      <c r="J881" s="377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</row>
    <row r="882" spans="1:26" ht="23.25" customHeight="1" x14ac:dyDescent="0.8">
      <c r="A882" s="298"/>
      <c r="B882" s="298"/>
      <c r="C882" s="298"/>
      <c r="D882" s="375"/>
      <c r="E882" s="376"/>
      <c r="F882" s="298"/>
      <c r="G882" s="376"/>
      <c r="H882" s="298"/>
      <c r="I882" s="298"/>
      <c r="J882" s="377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</row>
    <row r="883" spans="1:26" ht="23.25" customHeight="1" x14ac:dyDescent="0.8">
      <c r="A883" s="298"/>
      <c r="B883" s="298"/>
      <c r="C883" s="298"/>
      <c r="D883" s="375"/>
      <c r="E883" s="376"/>
      <c r="F883" s="298"/>
      <c r="G883" s="376"/>
      <c r="H883" s="298"/>
      <c r="I883" s="298"/>
      <c r="J883" s="377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</row>
    <row r="884" spans="1:26" ht="23.25" customHeight="1" x14ac:dyDescent="0.8">
      <c r="A884" s="298"/>
      <c r="B884" s="298"/>
      <c r="C884" s="298"/>
      <c r="D884" s="375"/>
      <c r="E884" s="376"/>
      <c r="F884" s="298"/>
      <c r="G884" s="376"/>
      <c r="H884" s="298"/>
      <c r="I884" s="298"/>
      <c r="J884" s="377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</row>
    <row r="885" spans="1:26" ht="23.25" customHeight="1" x14ac:dyDescent="0.8">
      <c r="A885" s="298"/>
      <c r="B885" s="298"/>
      <c r="C885" s="298"/>
      <c r="D885" s="375"/>
      <c r="E885" s="376"/>
      <c r="F885" s="298"/>
      <c r="G885" s="376"/>
      <c r="H885" s="298"/>
      <c r="I885" s="298"/>
      <c r="J885" s="377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</row>
    <row r="886" spans="1:26" ht="23.25" customHeight="1" x14ac:dyDescent="0.8">
      <c r="A886" s="298"/>
      <c r="B886" s="298"/>
      <c r="C886" s="298"/>
      <c r="D886" s="375"/>
      <c r="E886" s="376"/>
      <c r="F886" s="298"/>
      <c r="G886" s="376"/>
      <c r="H886" s="298"/>
      <c r="I886" s="298"/>
      <c r="J886" s="377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</row>
    <row r="887" spans="1:26" ht="23.25" customHeight="1" x14ac:dyDescent="0.8">
      <c r="A887" s="298"/>
      <c r="B887" s="298"/>
      <c r="C887" s="298"/>
      <c r="D887" s="375"/>
      <c r="E887" s="376"/>
      <c r="F887" s="298"/>
      <c r="G887" s="376"/>
      <c r="H887" s="298"/>
      <c r="I887" s="298"/>
      <c r="J887" s="377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</row>
    <row r="888" spans="1:26" ht="23.25" customHeight="1" x14ac:dyDescent="0.8">
      <c r="A888" s="298"/>
      <c r="B888" s="298"/>
      <c r="C888" s="298"/>
      <c r="D888" s="375"/>
      <c r="E888" s="376"/>
      <c r="F888" s="298"/>
      <c r="G888" s="376"/>
      <c r="H888" s="298"/>
      <c r="I888" s="298"/>
      <c r="J888" s="377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</row>
    <row r="889" spans="1:26" ht="23.25" customHeight="1" x14ac:dyDescent="0.8">
      <c r="A889" s="298"/>
      <c r="B889" s="298"/>
      <c r="C889" s="298"/>
      <c r="D889" s="375"/>
      <c r="E889" s="376"/>
      <c r="F889" s="298"/>
      <c r="G889" s="376"/>
      <c r="H889" s="298"/>
      <c r="I889" s="298"/>
      <c r="J889" s="377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</row>
    <row r="890" spans="1:26" ht="23.25" customHeight="1" x14ac:dyDescent="0.8">
      <c r="A890" s="298"/>
      <c r="B890" s="298"/>
      <c r="C890" s="298"/>
      <c r="D890" s="375"/>
      <c r="E890" s="376"/>
      <c r="F890" s="298"/>
      <c r="G890" s="376"/>
      <c r="H890" s="298"/>
      <c r="I890" s="298"/>
      <c r="J890" s="377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</row>
    <row r="891" spans="1:26" ht="23.25" customHeight="1" x14ac:dyDescent="0.8">
      <c r="A891" s="298"/>
      <c r="B891" s="298"/>
      <c r="C891" s="298"/>
      <c r="D891" s="375"/>
      <c r="E891" s="376"/>
      <c r="F891" s="298"/>
      <c r="G891" s="376"/>
      <c r="H891" s="298"/>
      <c r="I891" s="298"/>
      <c r="J891" s="377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</row>
    <row r="892" spans="1:26" ht="23.25" customHeight="1" x14ac:dyDescent="0.8">
      <c r="A892" s="298"/>
      <c r="B892" s="298"/>
      <c r="C892" s="298"/>
      <c r="D892" s="375"/>
      <c r="E892" s="376"/>
      <c r="F892" s="298"/>
      <c r="G892" s="376"/>
      <c r="H892" s="298"/>
      <c r="I892" s="298"/>
      <c r="J892" s="377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</row>
    <row r="893" spans="1:26" ht="23.25" customHeight="1" x14ac:dyDescent="0.8">
      <c r="A893" s="298"/>
      <c r="B893" s="298"/>
      <c r="C893" s="298"/>
      <c r="D893" s="375"/>
      <c r="E893" s="376"/>
      <c r="F893" s="298"/>
      <c r="G893" s="376"/>
      <c r="H893" s="298"/>
      <c r="I893" s="298"/>
      <c r="J893" s="377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</row>
    <row r="894" spans="1:26" ht="23.25" customHeight="1" x14ac:dyDescent="0.8">
      <c r="A894" s="298"/>
      <c r="B894" s="298"/>
      <c r="C894" s="298"/>
      <c r="D894" s="375"/>
      <c r="E894" s="376"/>
      <c r="F894" s="298"/>
      <c r="G894" s="376"/>
      <c r="H894" s="298"/>
      <c r="I894" s="298"/>
      <c r="J894" s="377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</row>
    <row r="895" spans="1:26" ht="23.25" customHeight="1" x14ac:dyDescent="0.8">
      <c r="A895" s="298"/>
      <c r="B895" s="298"/>
      <c r="C895" s="298"/>
      <c r="D895" s="375"/>
      <c r="E895" s="376"/>
      <c r="F895" s="298"/>
      <c r="G895" s="376"/>
      <c r="H895" s="298"/>
      <c r="I895" s="298"/>
      <c r="J895" s="377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</row>
    <row r="896" spans="1:26" ht="23.25" customHeight="1" x14ac:dyDescent="0.8">
      <c r="A896" s="298"/>
      <c r="B896" s="298"/>
      <c r="C896" s="298"/>
      <c r="D896" s="375"/>
      <c r="E896" s="376"/>
      <c r="F896" s="298"/>
      <c r="G896" s="376"/>
      <c r="H896" s="298"/>
      <c r="I896" s="298"/>
      <c r="J896" s="377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</row>
    <row r="897" spans="1:26" ht="23.25" customHeight="1" x14ac:dyDescent="0.8">
      <c r="A897" s="298"/>
      <c r="B897" s="298"/>
      <c r="C897" s="298"/>
      <c r="D897" s="375"/>
      <c r="E897" s="376"/>
      <c r="F897" s="298"/>
      <c r="G897" s="376"/>
      <c r="H897" s="298"/>
      <c r="I897" s="298"/>
      <c r="J897" s="377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</row>
    <row r="898" spans="1:26" ht="23.25" customHeight="1" x14ac:dyDescent="0.8">
      <c r="A898" s="298"/>
      <c r="B898" s="298"/>
      <c r="C898" s="298"/>
      <c r="D898" s="375"/>
      <c r="E898" s="376"/>
      <c r="F898" s="298"/>
      <c r="G898" s="376"/>
      <c r="H898" s="298"/>
      <c r="I898" s="298"/>
      <c r="J898" s="377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</row>
    <row r="899" spans="1:26" ht="23.25" customHeight="1" x14ac:dyDescent="0.8">
      <c r="A899" s="298"/>
      <c r="B899" s="298"/>
      <c r="C899" s="298"/>
      <c r="D899" s="375"/>
      <c r="E899" s="376"/>
      <c r="F899" s="298"/>
      <c r="G899" s="376"/>
      <c r="H899" s="298"/>
      <c r="I899" s="298"/>
      <c r="J899" s="377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</row>
    <row r="900" spans="1:26" ht="23.25" customHeight="1" x14ac:dyDescent="0.8">
      <c r="A900" s="298"/>
      <c r="B900" s="298"/>
      <c r="C900" s="298"/>
      <c r="D900" s="375"/>
      <c r="E900" s="376"/>
      <c r="F900" s="298"/>
      <c r="G900" s="376"/>
      <c r="H900" s="298"/>
      <c r="I900" s="298"/>
      <c r="J900" s="377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</row>
    <row r="901" spans="1:26" ht="23.25" customHeight="1" x14ac:dyDescent="0.8">
      <c r="A901" s="298"/>
      <c r="B901" s="298"/>
      <c r="C901" s="298"/>
      <c r="D901" s="375"/>
      <c r="E901" s="376"/>
      <c r="F901" s="298"/>
      <c r="G901" s="376"/>
      <c r="H901" s="298"/>
      <c r="I901" s="298"/>
      <c r="J901" s="377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</row>
    <row r="902" spans="1:26" ht="23.25" customHeight="1" x14ac:dyDescent="0.8">
      <c r="A902" s="298"/>
      <c r="B902" s="298"/>
      <c r="C902" s="298"/>
      <c r="D902" s="375"/>
      <c r="E902" s="376"/>
      <c r="F902" s="298"/>
      <c r="G902" s="376"/>
      <c r="H902" s="298"/>
      <c r="I902" s="298"/>
      <c r="J902" s="377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</row>
    <row r="903" spans="1:26" ht="23.25" customHeight="1" x14ac:dyDescent="0.8">
      <c r="A903" s="298"/>
      <c r="B903" s="298"/>
      <c r="C903" s="298"/>
      <c r="D903" s="375"/>
      <c r="E903" s="376"/>
      <c r="F903" s="298"/>
      <c r="G903" s="376"/>
      <c r="H903" s="298"/>
      <c r="I903" s="298"/>
      <c r="J903" s="377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</row>
    <row r="904" spans="1:26" ht="23.25" customHeight="1" x14ac:dyDescent="0.8">
      <c r="A904" s="298"/>
      <c r="B904" s="298"/>
      <c r="C904" s="298"/>
      <c r="D904" s="375"/>
      <c r="E904" s="376"/>
      <c r="F904" s="298"/>
      <c r="G904" s="376"/>
      <c r="H904" s="298"/>
      <c r="I904" s="298"/>
      <c r="J904" s="377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</row>
    <row r="905" spans="1:26" ht="23.25" customHeight="1" x14ac:dyDescent="0.8">
      <c r="A905" s="298"/>
      <c r="B905" s="298"/>
      <c r="C905" s="298"/>
      <c r="D905" s="375"/>
      <c r="E905" s="376"/>
      <c r="F905" s="298"/>
      <c r="G905" s="376"/>
      <c r="H905" s="298"/>
      <c r="I905" s="298"/>
      <c r="J905" s="377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</row>
    <row r="906" spans="1:26" ht="23.25" customHeight="1" x14ac:dyDescent="0.8">
      <c r="A906" s="298"/>
      <c r="B906" s="298"/>
      <c r="C906" s="298"/>
      <c r="D906" s="375"/>
      <c r="E906" s="376"/>
      <c r="F906" s="298"/>
      <c r="G906" s="376"/>
      <c r="H906" s="298"/>
      <c r="I906" s="298"/>
      <c r="J906" s="377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</row>
    <row r="907" spans="1:26" ht="23.25" customHeight="1" x14ac:dyDescent="0.8">
      <c r="A907" s="298"/>
      <c r="B907" s="298"/>
      <c r="C907" s="298"/>
      <c r="D907" s="375"/>
      <c r="E907" s="376"/>
      <c r="F907" s="298"/>
      <c r="G907" s="376"/>
      <c r="H907" s="298"/>
      <c r="I907" s="298"/>
      <c r="J907" s="377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</row>
    <row r="908" spans="1:26" ht="23.25" customHeight="1" x14ac:dyDescent="0.8">
      <c r="A908" s="298"/>
      <c r="B908" s="298"/>
      <c r="C908" s="298"/>
      <c r="D908" s="375"/>
      <c r="E908" s="376"/>
      <c r="F908" s="298"/>
      <c r="G908" s="376"/>
      <c r="H908" s="298"/>
      <c r="I908" s="298"/>
      <c r="J908" s="377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</row>
    <row r="909" spans="1:26" ht="23.25" customHeight="1" x14ac:dyDescent="0.8">
      <c r="A909" s="298"/>
      <c r="B909" s="298"/>
      <c r="C909" s="298"/>
      <c r="D909" s="375"/>
      <c r="E909" s="376"/>
      <c r="F909" s="298"/>
      <c r="G909" s="376"/>
      <c r="H909" s="298"/>
      <c r="I909" s="298"/>
      <c r="J909" s="377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</row>
    <row r="910" spans="1:26" ht="23.25" customHeight="1" x14ac:dyDescent="0.8">
      <c r="A910" s="298"/>
      <c r="B910" s="298"/>
      <c r="C910" s="298"/>
      <c r="D910" s="375"/>
      <c r="E910" s="376"/>
      <c r="F910" s="298"/>
      <c r="G910" s="376"/>
      <c r="H910" s="298"/>
      <c r="I910" s="298"/>
      <c r="J910" s="377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</row>
    <row r="911" spans="1:26" ht="23.25" customHeight="1" x14ac:dyDescent="0.8">
      <c r="A911" s="298"/>
      <c r="B911" s="298"/>
      <c r="C911" s="298"/>
      <c r="D911" s="375"/>
      <c r="E911" s="376"/>
      <c r="F911" s="298"/>
      <c r="G911" s="376"/>
      <c r="H911" s="298"/>
      <c r="I911" s="298"/>
      <c r="J911" s="377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</row>
    <row r="912" spans="1:26" ht="23.25" customHeight="1" x14ac:dyDescent="0.8">
      <c r="A912" s="298"/>
      <c r="B912" s="298"/>
      <c r="C912" s="298"/>
      <c r="D912" s="375"/>
      <c r="E912" s="376"/>
      <c r="F912" s="298"/>
      <c r="G912" s="376"/>
      <c r="H912" s="298"/>
      <c r="I912" s="298"/>
      <c r="J912" s="377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</row>
    <row r="913" spans="1:26" ht="23.25" customHeight="1" x14ac:dyDescent="0.8">
      <c r="A913" s="298"/>
      <c r="B913" s="298"/>
      <c r="C913" s="298"/>
      <c r="D913" s="375"/>
      <c r="E913" s="376"/>
      <c r="F913" s="298"/>
      <c r="G913" s="376"/>
      <c r="H913" s="298"/>
      <c r="I913" s="298"/>
      <c r="J913" s="377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</row>
    <row r="914" spans="1:26" ht="23.25" customHeight="1" x14ac:dyDescent="0.8">
      <c r="A914" s="298"/>
      <c r="B914" s="298"/>
      <c r="C914" s="298"/>
      <c r="D914" s="375"/>
      <c r="E914" s="376"/>
      <c r="F914" s="298"/>
      <c r="G914" s="376"/>
      <c r="H914" s="298"/>
      <c r="I914" s="298"/>
      <c r="J914" s="377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</row>
    <row r="915" spans="1:26" ht="23.25" customHeight="1" x14ac:dyDescent="0.8">
      <c r="A915" s="298"/>
      <c r="B915" s="298"/>
      <c r="C915" s="298"/>
      <c r="D915" s="375"/>
      <c r="E915" s="376"/>
      <c r="F915" s="298"/>
      <c r="G915" s="376"/>
      <c r="H915" s="298"/>
      <c r="I915" s="298"/>
      <c r="J915" s="377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</row>
    <row r="916" spans="1:26" ht="23.25" customHeight="1" x14ac:dyDescent="0.8">
      <c r="A916" s="298"/>
      <c r="B916" s="298"/>
      <c r="C916" s="298"/>
      <c r="D916" s="375"/>
      <c r="E916" s="376"/>
      <c r="F916" s="298"/>
      <c r="G916" s="376"/>
      <c r="H916" s="298"/>
      <c r="I916" s="298"/>
      <c r="J916" s="377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</row>
    <row r="917" spans="1:26" ht="23.25" customHeight="1" x14ac:dyDescent="0.8">
      <c r="A917" s="298"/>
      <c r="B917" s="298"/>
      <c r="C917" s="298"/>
      <c r="D917" s="375"/>
      <c r="E917" s="376"/>
      <c r="F917" s="298"/>
      <c r="G917" s="376"/>
      <c r="H917" s="298"/>
      <c r="I917" s="298"/>
      <c r="J917" s="377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</row>
    <row r="918" spans="1:26" ht="23.25" customHeight="1" x14ac:dyDescent="0.8">
      <c r="A918" s="298"/>
      <c r="B918" s="298"/>
      <c r="C918" s="298"/>
      <c r="D918" s="375"/>
      <c r="E918" s="376"/>
      <c r="F918" s="298"/>
      <c r="G918" s="376"/>
      <c r="H918" s="298"/>
      <c r="I918" s="298"/>
      <c r="J918" s="377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</row>
    <row r="919" spans="1:26" ht="23.25" customHeight="1" x14ac:dyDescent="0.8">
      <c r="A919" s="298"/>
      <c r="B919" s="298"/>
      <c r="C919" s="298"/>
      <c r="D919" s="375"/>
      <c r="E919" s="376"/>
      <c r="F919" s="298"/>
      <c r="G919" s="376"/>
      <c r="H919" s="298"/>
      <c r="I919" s="298"/>
      <c r="J919" s="377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</row>
    <row r="920" spans="1:26" ht="23.25" customHeight="1" x14ac:dyDescent="0.8">
      <c r="A920" s="298"/>
      <c r="B920" s="298"/>
      <c r="C920" s="298"/>
      <c r="D920" s="375"/>
      <c r="E920" s="376"/>
      <c r="F920" s="298"/>
      <c r="G920" s="376"/>
      <c r="H920" s="298"/>
      <c r="I920" s="298"/>
      <c r="J920" s="377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</row>
    <row r="921" spans="1:26" ht="23.25" customHeight="1" x14ac:dyDescent="0.8">
      <c r="A921" s="298"/>
      <c r="B921" s="298"/>
      <c r="C921" s="298"/>
      <c r="D921" s="375"/>
      <c r="E921" s="376"/>
      <c r="F921" s="298"/>
      <c r="G921" s="376"/>
      <c r="H921" s="298"/>
      <c r="I921" s="298"/>
      <c r="J921" s="377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</row>
    <row r="922" spans="1:26" ht="23.25" customHeight="1" x14ac:dyDescent="0.8">
      <c r="A922" s="298"/>
      <c r="B922" s="298"/>
      <c r="C922" s="298"/>
      <c r="D922" s="375"/>
      <c r="E922" s="376"/>
      <c r="F922" s="298"/>
      <c r="G922" s="376"/>
      <c r="H922" s="298"/>
      <c r="I922" s="298"/>
      <c r="J922" s="377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</row>
    <row r="923" spans="1:26" ht="23.25" customHeight="1" x14ac:dyDescent="0.8">
      <c r="A923" s="298"/>
      <c r="B923" s="298"/>
      <c r="C923" s="298"/>
      <c r="D923" s="375"/>
      <c r="E923" s="376"/>
      <c r="F923" s="298"/>
      <c r="G923" s="376"/>
      <c r="H923" s="298"/>
      <c r="I923" s="298"/>
      <c r="J923" s="377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</row>
    <row r="924" spans="1:26" ht="23.25" customHeight="1" x14ac:dyDescent="0.8">
      <c r="A924" s="298"/>
      <c r="B924" s="298"/>
      <c r="C924" s="298"/>
      <c r="D924" s="375"/>
      <c r="E924" s="376"/>
      <c r="F924" s="298"/>
      <c r="G924" s="376"/>
      <c r="H924" s="298"/>
      <c r="I924" s="298"/>
      <c r="J924" s="377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</row>
    <row r="925" spans="1:26" ht="23.25" customHeight="1" x14ac:dyDescent="0.8">
      <c r="A925" s="298"/>
      <c r="B925" s="298"/>
      <c r="C925" s="298"/>
      <c r="D925" s="375"/>
      <c r="E925" s="376"/>
      <c r="F925" s="298"/>
      <c r="G925" s="376"/>
      <c r="H925" s="298"/>
      <c r="I925" s="298"/>
      <c r="J925" s="377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</row>
    <row r="926" spans="1:26" ht="23.25" customHeight="1" x14ac:dyDescent="0.8">
      <c r="A926" s="298"/>
      <c r="B926" s="298"/>
      <c r="C926" s="298"/>
      <c r="D926" s="375"/>
      <c r="E926" s="376"/>
      <c r="F926" s="298"/>
      <c r="G926" s="376"/>
      <c r="H926" s="298"/>
      <c r="I926" s="298"/>
      <c r="J926" s="377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</row>
    <row r="927" spans="1:26" ht="23.25" customHeight="1" x14ac:dyDescent="0.8">
      <c r="A927" s="298"/>
      <c r="B927" s="298"/>
      <c r="C927" s="298"/>
      <c r="D927" s="375"/>
      <c r="E927" s="376"/>
      <c r="F927" s="298"/>
      <c r="G927" s="376"/>
      <c r="H927" s="298"/>
      <c r="I927" s="298"/>
      <c r="J927" s="377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</row>
    <row r="928" spans="1:26" ht="23.25" customHeight="1" x14ac:dyDescent="0.8">
      <c r="A928" s="298"/>
      <c r="B928" s="298"/>
      <c r="C928" s="298"/>
      <c r="D928" s="375"/>
      <c r="E928" s="376"/>
      <c r="F928" s="298"/>
      <c r="G928" s="376"/>
      <c r="H928" s="298"/>
      <c r="I928" s="298"/>
      <c r="J928" s="377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</row>
    <row r="929" spans="1:26" ht="23.25" customHeight="1" x14ac:dyDescent="0.8">
      <c r="A929" s="298"/>
      <c r="B929" s="298"/>
      <c r="C929" s="298"/>
      <c r="D929" s="375"/>
      <c r="E929" s="376"/>
      <c r="F929" s="298"/>
      <c r="G929" s="376"/>
      <c r="H929" s="298"/>
      <c r="I929" s="298"/>
      <c r="J929" s="377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</row>
    <row r="930" spans="1:26" ht="23.25" customHeight="1" x14ac:dyDescent="0.8">
      <c r="A930" s="298"/>
      <c r="B930" s="298"/>
      <c r="C930" s="298"/>
      <c r="D930" s="375"/>
      <c r="E930" s="376"/>
      <c r="F930" s="298"/>
      <c r="G930" s="376"/>
      <c r="H930" s="298"/>
      <c r="I930" s="298"/>
      <c r="J930" s="377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</row>
    <row r="931" spans="1:26" ht="23.25" customHeight="1" x14ac:dyDescent="0.8">
      <c r="A931" s="298"/>
      <c r="B931" s="298"/>
      <c r="C931" s="298"/>
      <c r="D931" s="375"/>
      <c r="E931" s="376"/>
      <c r="F931" s="298"/>
      <c r="G931" s="376"/>
      <c r="H931" s="298"/>
      <c r="I931" s="298"/>
      <c r="J931" s="377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</row>
    <row r="932" spans="1:26" ht="23.25" customHeight="1" x14ac:dyDescent="0.8">
      <c r="A932" s="298"/>
      <c r="B932" s="298"/>
      <c r="C932" s="298"/>
      <c r="D932" s="375"/>
      <c r="E932" s="376"/>
      <c r="F932" s="298"/>
      <c r="G932" s="376"/>
      <c r="H932" s="298"/>
      <c r="I932" s="298"/>
      <c r="J932" s="377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</row>
    <row r="933" spans="1:26" ht="23.25" customHeight="1" x14ac:dyDescent="0.8">
      <c r="A933" s="298"/>
      <c r="B933" s="298"/>
      <c r="C933" s="298"/>
      <c r="D933" s="375"/>
      <c r="E933" s="376"/>
      <c r="F933" s="298"/>
      <c r="G933" s="376"/>
      <c r="H933" s="298"/>
      <c r="I933" s="298"/>
      <c r="J933" s="377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</row>
    <row r="934" spans="1:26" ht="23.25" customHeight="1" x14ac:dyDescent="0.8">
      <c r="A934" s="298"/>
      <c r="B934" s="298"/>
      <c r="C934" s="298"/>
      <c r="D934" s="375"/>
      <c r="E934" s="376"/>
      <c r="F934" s="298"/>
      <c r="G934" s="376"/>
      <c r="H934" s="298"/>
      <c r="I934" s="298"/>
      <c r="J934" s="377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</row>
    <row r="935" spans="1:26" ht="23.25" customHeight="1" x14ac:dyDescent="0.8">
      <c r="A935" s="298"/>
      <c r="B935" s="298"/>
      <c r="C935" s="298"/>
      <c r="D935" s="375"/>
      <c r="E935" s="376"/>
      <c r="F935" s="298"/>
      <c r="G935" s="376"/>
      <c r="H935" s="298"/>
      <c r="I935" s="298"/>
      <c r="J935" s="377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</row>
    <row r="936" spans="1:26" ht="23.25" customHeight="1" x14ac:dyDescent="0.8">
      <c r="A936" s="298"/>
      <c r="B936" s="298"/>
      <c r="C936" s="298"/>
      <c r="D936" s="375"/>
      <c r="E936" s="376"/>
      <c r="F936" s="298"/>
      <c r="G936" s="376"/>
      <c r="H936" s="298"/>
      <c r="I936" s="298"/>
      <c r="J936" s="377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</row>
    <row r="937" spans="1:26" ht="23.25" customHeight="1" x14ac:dyDescent="0.8">
      <c r="A937" s="298"/>
      <c r="B937" s="298"/>
      <c r="C937" s="298"/>
      <c r="D937" s="375"/>
      <c r="E937" s="376"/>
      <c r="F937" s="298"/>
      <c r="G937" s="376"/>
      <c r="H937" s="298"/>
      <c r="I937" s="298"/>
      <c r="J937" s="377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</row>
    <row r="938" spans="1:26" ht="23.25" customHeight="1" x14ac:dyDescent="0.8">
      <c r="A938" s="298"/>
      <c r="B938" s="298"/>
      <c r="C938" s="298"/>
      <c r="D938" s="375"/>
      <c r="E938" s="376"/>
      <c r="F938" s="298"/>
      <c r="G938" s="376"/>
      <c r="H938" s="298"/>
      <c r="I938" s="298"/>
      <c r="J938" s="377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</row>
    <row r="939" spans="1:26" ht="23.25" customHeight="1" x14ac:dyDescent="0.8">
      <c r="A939" s="298"/>
      <c r="B939" s="298"/>
      <c r="C939" s="298"/>
      <c r="D939" s="375"/>
      <c r="E939" s="376"/>
      <c r="F939" s="298"/>
      <c r="G939" s="376"/>
      <c r="H939" s="298"/>
      <c r="I939" s="298"/>
      <c r="J939" s="377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</row>
    <row r="940" spans="1:26" ht="23.25" customHeight="1" x14ac:dyDescent="0.8">
      <c r="A940" s="298"/>
      <c r="B940" s="298"/>
      <c r="C940" s="298"/>
      <c r="D940" s="375"/>
      <c r="E940" s="376"/>
      <c r="F940" s="298"/>
      <c r="G940" s="376"/>
      <c r="H940" s="298"/>
      <c r="I940" s="298"/>
      <c r="J940" s="377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</row>
    <row r="941" spans="1:26" ht="23.25" customHeight="1" x14ac:dyDescent="0.8">
      <c r="A941" s="298"/>
      <c r="B941" s="298"/>
      <c r="C941" s="298"/>
      <c r="D941" s="375"/>
      <c r="E941" s="376"/>
      <c r="F941" s="298"/>
      <c r="G941" s="376"/>
      <c r="H941" s="298"/>
      <c r="I941" s="298"/>
      <c r="J941" s="377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</row>
    <row r="942" spans="1:26" ht="23.25" customHeight="1" x14ac:dyDescent="0.8">
      <c r="A942" s="298"/>
      <c r="B942" s="298"/>
      <c r="C942" s="298"/>
      <c r="D942" s="375"/>
      <c r="E942" s="376"/>
      <c r="F942" s="298"/>
      <c r="G942" s="376"/>
      <c r="H942" s="298"/>
      <c r="I942" s="298"/>
      <c r="J942" s="377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</row>
    <row r="943" spans="1:26" ht="23.25" customHeight="1" x14ac:dyDescent="0.8">
      <c r="A943" s="298"/>
      <c r="B943" s="298"/>
      <c r="C943" s="298"/>
      <c r="D943" s="375"/>
      <c r="E943" s="376"/>
      <c r="F943" s="298"/>
      <c r="G943" s="376"/>
      <c r="H943" s="298"/>
      <c r="I943" s="298"/>
      <c r="J943" s="377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</row>
    <row r="944" spans="1:26" ht="23.25" customHeight="1" x14ac:dyDescent="0.8">
      <c r="A944" s="298"/>
      <c r="B944" s="298"/>
      <c r="C944" s="298"/>
      <c r="D944" s="375"/>
      <c r="E944" s="376"/>
      <c r="F944" s="298"/>
      <c r="G944" s="376"/>
      <c r="H944" s="298"/>
      <c r="I944" s="298"/>
      <c r="J944" s="377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</row>
    <row r="945" spans="1:26" ht="23.25" customHeight="1" x14ac:dyDescent="0.8">
      <c r="A945" s="298"/>
      <c r="B945" s="298"/>
      <c r="C945" s="298"/>
      <c r="D945" s="375"/>
      <c r="E945" s="376"/>
      <c r="F945" s="298"/>
      <c r="G945" s="376"/>
      <c r="H945" s="298"/>
      <c r="I945" s="298"/>
      <c r="J945" s="377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</row>
    <row r="946" spans="1:26" ht="23.25" customHeight="1" x14ac:dyDescent="0.8">
      <c r="A946" s="298"/>
      <c r="B946" s="298"/>
      <c r="C946" s="298"/>
      <c r="D946" s="375"/>
      <c r="E946" s="376"/>
      <c r="F946" s="298"/>
      <c r="G946" s="376"/>
      <c r="H946" s="298"/>
      <c r="I946" s="298"/>
      <c r="J946" s="377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</row>
    <row r="947" spans="1:26" ht="23.25" customHeight="1" x14ac:dyDescent="0.8">
      <c r="A947" s="298"/>
      <c r="B947" s="298"/>
      <c r="C947" s="298"/>
      <c r="D947" s="375"/>
      <c r="E947" s="376"/>
      <c r="F947" s="298"/>
      <c r="G947" s="376"/>
      <c r="H947" s="298"/>
      <c r="I947" s="298"/>
      <c r="J947" s="377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</row>
    <row r="948" spans="1:26" ht="23.25" customHeight="1" x14ac:dyDescent="0.8">
      <c r="A948" s="298"/>
      <c r="B948" s="298"/>
      <c r="C948" s="298"/>
      <c r="D948" s="375"/>
      <c r="E948" s="376"/>
      <c r="F948" s="298"/>
      <c r="G948" s="376"/>
      <c r="H948" s="298"/>
      <c r="I948" s="298"/>
      <c r="J948" s="377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</row>
    <row r="949" spans="1:26" ht="23.25" customHeight="1" x14ac:dyDescent="0.8">
      <c r="A949" s="298"/>
      <c r="B949" s="298"/>
      <c r="C949" s="298"/>
      <c r="D949" s="375"/>
      <c r="E949" s="376"/>
      <c r="F949" s="298"/>
      <c r="G949" s="376"/>
      <c r="H949" s="298"/>
      <c r="I949" s="298"/>
      <c r="J949" s="377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</row>
    <row r="950" spans="1:26" ht="23.25" customHeight="1" x14ac:dyDescent="0.8">
      <c r="A950" s="298"/>
      <c r="B950" s="298"/>
      <c r="C950" s="298"/>
      <c r="D950" s="375"/>
      <c r="E950" s="376"/>
      <c r="F950" s="298"/>
      <c r="G950" s="376"/>
      <c r="H950" s="298"/>
      <c r="I950" s="298"/>
      <c r="J950" s="377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</row>
    <row r="951" spans="1:26" ht="23.25" customHeight="1" x14ac:dyDescent="0.8">
      <c r="A951" s="298"/>
      <c r="B951" s="298"/>
      <c r="C951" s="298"/>
      <c r="D951" s="375"/>
      <c r="E951" s="376"/>
      <c r="F951" s="298"/>
      <c r="G951" s="376"/>
      <c r="H951" s="298"/>
      <c r="I951" s="298"/>
      <c r="J951" s="377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</row>
    <row r="952" spans="1:26" ht="23.25" customHeight="1" x14ac:dyDescent="0.8">
      <c r="A952" s="298"/>
      <c r="B952" s="298"/>
      <c r="C952" s="298"/>
      <c r="D952" s="375"/>
      <c r="E952" s="376"/>
      <c r="F952" s="298"/>
      <c r="G952" s="376"/>
      <c r="H952" s="298"/>
      <c r="I952" s="298"/>
      <c r="J952" s="377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</row>
    <row r="953" spans="1:26" ht="23.25" customHeight="1" x14ac:dyDescent="0.8">
      <c r="A953" s="298"/>
      <c r="B953" s="298"/>
      <c r="C953" s="298"/>
      <c r="D953" s="375"/>
      <c r="E953" s="376"/>
      <c r="F953" s="298"/>
      <c r="G953" s="376"/>
      <c r="H953" s="298"/>
      <c r="I953" s="298"/>
      <c r="J953" s="377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</row>
    <row r="954" spans="1:26" ht="23.25" customHeight="1" x14ac:dyDescent="0.8">
      <c r="A954" s="298"/>
      <c r="B954" s="298"/>
      <c r="C954" s="298"/>
      <c r="D954" s="375"/>
      <c r="E954" s="376"/>
      <c r="F954" s="298"/>
      <c r="G954" s="376"/>
      <c r="H954" s="298"/>
      <c r="I954" s="298"/>
      <c r="J954" s="377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</row>
    <row r="955" spans="1:26" ht="23.25" customHeight="1" x14ac:dyDescent="0.8">
      <c r="A955" s="298"/>
      <c r="B955" s="298"/>
      <c r="C955" s="298"/>
      <c r="D955" s="375"/>
      <c r="E955" s="376"/>
      <c r="F955" s="298"/>
      <c r="G955" s="376"/>
      <c r="H955" s="298"/>
      <c r="I955" s="298"/>
      <c r="J955" s="377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</row>
    <row r="956" spans="1:26" ht="23.25" customHeight="1" x14ac:dyDescent="0.8">
      <c r="A956" s="298"/>
      <c r="B956" s="298"/>
      <c r="C956" s="298"/>
      <c r="D956" s="375"/>
      <c r="E956" s="376"/>
      <c r="F956" s="298"/>
      <c r="G956" s="376"/>
      <c r="H956" s="298"/>
      <c r="I956" s="298"/>
      <c r="J956" s="377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</row>
    <row r="957" spans="1:26" ht="23.25" customHeight="1" x14ac:dyDescent="0.8">
      <c r="A957" s="298"/>
      <c r="B957" s="298"/>
      <c r="C957" s="298"/>
      <c r="D957" s="375"/>
      <c r="E957" s="376"/>
      <c r="F957" s="298"/>
      <c r="G957" s="376"/>
      <c r="H957" s="298"/>
      <c r="I957" s="298"/>
      <c r="J957" s="377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</row>
    <row r="958" spans="1:26" ht="23.25" customHeight="1" x14ac:dyDescent="0.8">
      <c r="A958" s="298"/>
      <c r="B958" s="298"/>
      <c r="C958" s="298"/>
      <c r="D958" s="375"/>
      <c r="E958" s="376"/>
      <c r="F958" s="298"/>
      <c r="G958" s="376"/>
      <c r="H958" s="298"/>
      <c r="I958" s="298"/>
      <c r="J958" s="377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</row>
    <row r="959" spans="1:26" ht="23.25" customHeight="1" x14ac:dyDescent="0.8">
      <c r="A959" s="298"/>
      <c r="B959" s="298"/>
      <c r="C959" s="298"/>
      <c r="D959" s="375"/>
      <c r="E959" s="376"/>
      <c r="F959" s="298"/>
      <c r="G959" s="376"/>
      <c r="H959" s="298"/>
      <c r="I959" s="298"/>
      <c r="J959" s="377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</row>
    <row r="960" spans="1:26" ht="23.25" customHeight="1" x14ac:dyDescent="0.8">
      <c r="A960" s="298"/>
      <c r="B960" s="298"/>
      <c r="C960" s="298"/>
      <c r="D960" s="375"/>
      <c r="E960" s="376"/>
      <c r="F960" s="298"/>
      <c r="G960" s="376"/>
      <c r="H960" s="298"/>
      <c r="I960" s="298"/>
      <c r="J960" s="377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</row>
    <row r="961" spans="1:26" ht="23.25" customHeight="1" x14ac:dyDescent="0.8">
      <c r="A961" s="298"/>
      <c r="B961" s="298"/>
      <c r="C961" s="298"/>
      <c r="D961" s="375"/>
      <c r="E961" s="376"/>
      <c r="F961" s="298"/>
      <c r="G961" s="376"/>
      <c r="H961" s="298"/>
      <c r="I961" s="298"/>
      <c r="J961" s="377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</row>
    <row r="962" spans="1:26" ht="23.25" customHeight="1" x14ac:dyDescent="0.8">
      <c r="A962" s="298"/>
      <c r="B962" s="298"/>
      <c r="C962" s="298"/>
      <c r="D962" s="375"/>
      <c r="E962" s="376"/>
      <c r="F962" s="298"/>
      <c r="G962" s="376"/>
      <c r="H962" s="298"/>
      <c r="I962" s="298"/>
      <c r="J962" s="377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</row>
    <row r="963" spans="1:26" ht="23.25" customHeight="1" x14ac:dyDescent="0.8">
      <c r="A963" s="298"/>
      <c r="B963" s="298"/>
      <c r="C963" s="298"/>
      <c r="D963" s="375"/>
      <c r="E963" s="376"/>
      <c r="F963" s="298"/>
      <c r="G963" s="376"/>
      <c r="H963" s="298"/>
      <c r="I963" s="298"/>
      <c r="J963" s="377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</row>
    <row r="964" spans="1:26" ht="23.25" customHeight="1" x14ac:dyDescent="0.8">
      <c r="A964" s="298"/>
      <c r="B964" s="298"/>
      <c r="C964" s="298"/>
      <c r="D964" s="375"/>
      <c r="E964" s="376"/>
      <c r="F964" s="298"/>
      <c r="G964" s="376"/>
      <c r="H964" s="298"/>
      <c r="I964" s="298"/>
      <c r="J964" s="377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</row>
    <row r="965" spans="1:26" ht="23.25" customHeight="1" x14ac:dyDescent="0.8">
      <c r="A965" s="298"/>
      <c r="B965" s="298"/>
      <c r="C965" s="298"/>
      <c r="D965" s="375"/>
      <c r="E965" s="376"/>
      <c r="F965" s="298"/>
      <c r="G965" s="376"/>
      <c r="H965" s="298"/>
      <c r="I965" s="298"/>
      <c r="J965" s="377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</row>
    <row r="966" spans="1:26" ht="23.25" customHeight="1" x14ac:dyDescent="0.8">
      <c r="A966" s="298"/>
      <c r="B966" s="298"/>
      <c r="C966" s="298"/>
      <c r="D966" s="375"/>
      <c r="E966" s="376"/>
      <c r="F966" s="298"/>
      <c r="G966" s="376"/>
      <c r="H966" s="298"/>
      <c r="I966" s="298"/>
      <c r="J966" s="377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</row>
    <row r="967" spans="1:26" ht="23.25" customHeight="1" x14ac:dyDescent="0.8">
      <c r="A967" s="298"/>
      <c r="B967" s="298"/>
      <c r="C967" s="298"/>
      <c r="D967" s="375"/>
      <c r="E967" s="376"/>
      <c r="F967" s="298"/>
      <c r="G967" s="376"/>
      <c r="H967" s="298"/>
      <c r="I967" s="298"/>
      <c r="J967" s="377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</row>
    <row r="968" spans="1:26" ht="23.25" customHeight="1" x14ac:dyDescent="0.8">
      <c r="A968" s="298"/>
      <c r="B968" s="298"/>
      <c r="C968" s="298"/>
      <c r="D968" s="375"/>
      <c r="E968" s="376"/>
      <c r="F968" s="298"/>
      <c r="G968" s="376"/>
      <c r="H968" s="298"/>
      <c r="I968" s="298"/>
      <c r="J968" s="377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</row>
    <row r="969" spans="1:26" ht="23.25" customHeight="1" x14ac:dyDescent="0.8">
      <c r="A969" s="298"/>
      <c r="B969" s="298"/>
      <c r="C969" s="298"/>
      <c r="D969" s="375"/>
      <c r="E969" s="376"/>
      <c r="F969" s="298"/>
      <c r="G969" s="376"/>
      <c r="H969" s="298"/>
      <c r="I969" s="298"/>
      <c r="J969" s="377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</row>
    <row r="970" spans="1:26" ht="23.25" customHeight="1" x14ac:dyDescent="0.8">
      <c r="A970" s="298"/>
      <c r="B970" s="298"/>
      <c r="C970" s="298"/>
      <c r="D970" s="375"/>
      <c r="E970" s="376"/>
      <c r="F970" s="298"/>
      <c r="G970" s="376"/>
      <c r="H970" s="298"/>
      <c r="I970" s="298"/>
      <c r="J970" s="377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</row>
    <row r="971" spans="1:26" ht="23.25" customHeight="1" x14ac:dyDescent="0.8">
      <c r="A971" s="298"/>
      <c r="B971" s="298"/>
      <c r="C971" s="298"/>
      <c r="D971" s="375"/>
      <c r="E971" s="376"/>
      <c r="F971" s="298"/>
      <c r="G971" s="376"/>
      <c r="H971" s="298"/>
      <c r="I971" s="298"/>
      <c r="J971" s="377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</row>
    <row r="972" spans="1:26" ht="23.25" customHeight="1" x14ac:dyDescent="0.8">
      <c r="A972" s="298"/>
      <c r="B972" s="298"/>
      <c r="C972" s="298"/>
      <c r="D972" s="375"/>
      <c r="E972" s="376"/>
      <c r="F972" s="298"/>
      <c r="G972" s="376"/>
      <c r="H972" s="298"/>
      <c r="I972" s="298"/>
      <c r="J972" s="377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</row>
    <row r="973" spans="1:26" ht="23.25" customHeight="1" x14ac:dyDescent="0.8">
      <c r="A973" s="298"/>
      <c r="B973" s="298"/>
      <c r="C973" s="298"/>
      <c r="D973" s="375"/>
      <c r="E973" s="376"/>
      <c r="F973" s="298"/>
      <c r="G973" s="376"/>
      <c r="H973" s="298"/>
      <c r="I973" s="298"/>
      <c r="J973" s="377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</row>
    <row r="974" spans="1:26" ht="23.25" customHeight="1" x14ac:dyDescent="0.8">
      <c r="A974" s="298"/>
      <c r="B974" s="298"/>
      <c r="C974" s="298"/>
      <c r="D974" s="375"/>
      <c r="E974" s="376"/>
      <c r="F974" s="298"/>
      <c r="G974" s="376"/>
      <c r="H974" s="298"/>
      <c r="I974" s="298"/>
      <c r="J974" s="377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</row>
    <row r="975" spans="1:26" ht="23.25" customHeight="1" x14ac:dyDescent="0.8">
      <c r="A975" s="298"/>
      <c r="B975" s="298"/>
      <c r="C975" s="298"/>
      <c r="D975" s="375"/>
      <c r="E975" s="376"/>
      <c r="F975" s="298"/>
      <c r="G975" s="376"/>
      <c r="H975" s="298"/>
      <c r="I975" s="298"/>
      <c r="J975" s="377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</row>
    <row r="976" spans="1:26" ht="23.25" customHeight="1" x14ac:dyDescent="0.8">
      <c r="A976" s="298"/>
      <c r="B976" s="298"/>
      <c r="C976" s="298"/>
      <c r="D976" s="375"/>
      <c r="E976" s="376"/>
      <c r="F976" s="298"/>
      <c r="G976" s="376"/>
      <c r="H976" s="298"/>
      <c r="I976" s="298"/>
      <c r="J976" s="377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</row>
    <row r="977" spans="1:26" ht="23.25" customHeight="1" x14ac:dyDescent="0.8">
      <c r="A977" s="298"/>
      <c r="B977" s="298"/>
      <c r="C977" s="298"/>
      <c r="D977" s="375"/>
      <c r="E977" s="376"/>
      <c r="F977" s="298"/>
      <c r="G977" s="376"/>
      <c r="H977" s="298"/>
      <c r="I977" s="298"/>
      <c r="J977" s="377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</row>
    <row r="978" spans="1:26" ht="23.25" customHeight="1" x14ac:dyDescent="0.8">
      <c r="A978" s="298"/>
      <c r="B978" s="298"/>
      <c r="C978" s="298"/>
      <c r="D978" s="375"/>
      <c r="E978" s="376"/>
      <c r="F978" s="298"/>
      <c r="G978" s="376"/>
      <c r="H978" s="298"/>
      <c r="I978" s="298"/>
      <c r="J978" s="377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</row>
    <row r="979" spans="1:26" ht="23.25" customHeight="1" x14ac:dyDescent="0.8">
      <c r="A979" s="298"/>
      <c r="B979" s="298"/>
      <c r="C979" s="298"/>
      <c r="D979" s="375"/>
      <c r="E979" s="376"/>
      <c r="F979" s="298"/>
      <c r="G979" s="376"/>
      <c r="H979" s="298"/>
      <c r="I979" s="298"/>
      <c r="J979" s="377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</row>
    <row r="980" spans="1:26" ht="23.25" customHeight="1" x14ac:dyDescent="0.8">
      <c r="A980" s="298"/>
      <c r="B980" s="298"/>
      <c r="C980" s="298"/>
      <c r="D980" s="375"/>
      <c r="E980" s="376"/>
      <c r="F980" s="298"/>
      <c r="G980" s="376"/>
      <c r="H980" s="298"/>
      <c r="I980" s="298"/>
      <c r="J980" s="377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</row>
    <row r="981" spans="1:26" ht="23.25" customHeight="1" x14ac:dyDescent="0.8">
      <c r="A981" s="298"/>
      <c r="B981" s="298"/>
      <c r="C981" s="298"/>
      <c r="D981" s="375"/>
      <c r="E981" s="376"/>
      <c r="F981" s="298"/>
      <c r="G981" s="376"/>
      <c r="H981" s="298"/>
      <c r="I981" s="298"/>
      <c r="J981" s="377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</row>
  </sheetData>
  <mergeCells count="8">
    <mergeCell ref="J7:J8"/>
    <mergeCell ref="A1:I1"/>
    <mergeCell ref="A7:A8"/>
    <mergeCell ref="B7:B8"/>
    <mergeCell ref="C7:C8"/>
    <mergeCell ref="D7:D8"/>
    <mergeCell ref="E7:F7"/>
    <mergeCell ref="G7:H7"/>
  </mergeCells>
  <pageMargins left="0.7" right="0.7" top="0.75" bottom="0.75" header="0" footer="0"/>
  <pageSetup paperSize="9" fitToHeight="0" orientation="portrait"/>
  <headerFooter>
    <oddFooter>&amp;C&amp;P of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BD4B4"/>
    <pageSetUpPr fitToPage="1"/>
  </sheetPr>
  <dimension ref="A1:Z979"/>
  <sheetViews>
    <sheetView topLeftCell="A19" zoomScale="84" zoomScaleNormal="84" workbookViewId="0">
      <selection activeCell="E11" sqref="E11:H106"/>
    </sheetView>
  </sheetViews>
  <sheetFormatPr defaultColWidth="12.58203125" defaultRowHeight="15" customHeight="1" x14ac:dyDescent="0.75"/>
  <cols>
    <col min="1" max="1" width="8" style="309" customWidth="1"/>
    <col min="2" max="2" width="72.5" style="309" customWidth="1"/>
    <col min="3" max="3" width="10" style="309" customWidth="1"/>
    <col min="4" max="4" width="7.5" style="309" customWidth="1"/>
    <col min="5" max="5" width="16.25" style="309" customWidth="1"/>
    <col min="6" max="6" width="16.75" style="309" customWidth="1"/>
    <col min="7" max="7" width="12.83203125" style="309" customWidth="1"/>
    <col min="8" max="8" width="15.5" style="309" customWidth="1"/>
    <col min="9" max="9" width="17.25" style="309" customWidth="1"/>
    <col min="10" max="10" width="18.75" style="309" customWidth="1"/>
    <col min="11" max="11" width="15" style="309" customWidth="1"/>
    <col min="12" max="26" width="9" style="309" customWidth="1"/>
    <col min="27" max="16384" width="12.58203125" style="309"/>
  </cols>
  <sheetData>
    <row r="1" spans="1:26" ht="23.25" customHeight="1" x14ac:dyDescent="0.75">
      <c r="A1" s="890" t="s">
        <v>102</v>
      </c>
      <c r="B1" s="891"/>
      <c r="C1" s="891"/>
      <c r="D1" s="891"/>
      <c r="E1" s="891"/>
      <c r="F1" s="891"/>
      <c r="G1" s="891"/>
      <c r="H1" s="891"/>
      <c r="I1" s="891"/>
      <c r="J1" s="297" t="s">
        <v>103</v>
      </c>
    </row>
    <row r="2" spans="1:26" ht="23.25" customHeight="1" x14ac:dyDescent="0.75">
      <c r="A2" s="300" t="s">
        <v>104</v>
      </c>
      <c r="B2" s="300"/>
      <c r="C2" s="301"/>
      <c r="D2" s="300"/>
      <c r="E2" s="301"/>
      <c r="F2" s="302"/>
      <c r="G2" s="301"/>
      <c r="H2" s="300"/>
      <c r="I2" s="300"/>
      <c r="J2" s="300"/>
    </row>
    <row r="3" spans="1:26" ht="23.25" customHeight="1" x14ac:dyDescent="0.75">
      <c r="A3" s="300" t="s">
        <v>105</v>
      </c>
      <c r="B3" s="300"/>
      <c r="C3" s="301"/>
      <c r="D3" s="300"/>
      <c r="E3" s="301"/>
      <c r="F3" s="302"/>
      <c r="G3" s="301"/>
      <c r="H3" s="300" t="s">
        <v>106</v>
      </c>
      <c r="I3" s="304"/>
      <c r="J3" s="300"/>
    </row>
    <row r="4" spans="1:26" ht="23.25" customHeight="1" x14ac:dyDescent="0.75">
      <c r="A4" s="300" t="s">
        <v>208</v>
      </c>
      <c r="B4" s="300"/>
      <c r="C4" s="301"/>
      <c r="D4" s="300"/>
      <c r="E4" s="301"/>
      <c r="F4" s="302"/>
      <c r="G4" s="301"/>
      <c r="H4" s="300"/>
      <c r="I4" s="300"/>
      <c r="J4" s="300"/>
    </row>
    <row r="5" spans="1:26" ht="23.25" customHeight="1" x14ac:dyDescent="0.75">
      <c r="A5" s="300" t="s">
        <v>108</v>
      </c>
      <c r="B5" s="300"/>
      <c r="C5" s="305" t="s">
        <v>109</v>
      </c>
      <c r="D5" s="300" t="s">
        <v>591</v>
      </c>
      <c r="E5" s="307"/>
      <c r="F5" s="301"/>
      <c r="G5" s="378"/>
      <c r="J5" s="297"/>
    </row>
    <row r="6" spans="1:26" ht="23.25" customHeight="1" x14ac:dyDescent="0.75">
      <c r="A6" s="310"/>
      <c r="B6" s="310"/>
      <c r="C6" s="311"/>
      <c r="D6" s="310"/>
      <c r="E6" s="311"/>
      <c r="F6" s="312"/>
      <c r="G6" s="311"/>
      <c r="H6" s="310"/>
      <c r="I6" s="313"/>
      <c r="J6" s="379" t="s">
        <v>13</v>
      </c>
    </row>
    <row r="7" spans="1:26" ht="20.25" customHeight="1" x14ac:dyDescent="0.75">
      <c r="A7" s="892" t="s">
        <v>110</v>
      </c>
      <c r="B7" s="893" t="s">
        <v>15</v>
      </c>
      <c r="C7" s="894" t="s">
        <v>111</v>
      </c>
      <c r="D7" s="895" t="s">
        <v>112</v>
      </c>
      <c r="E7" s="896" t="s">
        <v>113</v>
      </c>
      <c r="F7" s="880"/>
      <c r="G7" s="896" t="s">
        <v>114</v>
      </c>
      <c r="H7" s="880"/>
      <c r="I7" s="380" t="s">
        <v>115</v>
      </c>
      <c r="J7" s="889" t="s">
        <v>17</v>
      </c>
      <c r="K7" s="381"/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1"/>
      <c r="Y7" s="381"/>
      <c r="Z7" s="381"/>
    </row>
    <row r="8" spans="1:26" ht="20.25" customHeight="1" x14ac:dyDescent="0.75">
      <c r="A8" s="876"/>
      <c r="B8" s="877"/>
      <c r="C8" s="877"/>
      <c r="D8" s="877"/>
      <c r="E8" s="382" t="s">
        <v>116</v>
      </c>
      <c r="F8" s="382" t="s">
        <v>117</v>
      </c>
      <c r="G8" s="382" t="s">
        <v>116</v>
      </c>
      <c r="H8" s="382" t="s">
        <v>117</v>
      </c>
      <c r="I8" s="383" t="s">
        <v>118</v>
      </c>
      <c r="J8" s="873"/>
      <c r="K8" s="381"/>
      <c r="L8" s="381"/>
      <c r="M8" s="381"/>
      <c r="N8" s="381"/>
      <c r="O8" s="381"/>
      <c r="P8" s="381"/>
      <c r="Q8" s="381"/>
      <c r="R8" s="381"/>
      <c r="S8" s="381"/>
      <c r="T8" s="381"/>
      <c r="U8" s="381"/>
      <c r="V8" s="381"/>
      <c r="W8" s="381"/>
      <c r="X8" s="381"/>
      <c r="Y8" s="381"/>
      <c r="Z8" s="381"/>
    </row>
    <row r="9" spans="1:26" ht="20.25" customHeight="1" x14ac:dyDescent="0.75">
      <c r="A9" s="384">
        <v>4</v>
      </c>
      <c r="B9" s="385" t="s">
        <v>426</v>
      </c>
      <c r="C9" s="386"/>
      <c r="D9" s="347"/>
      <c r="E9" s="387"/>
      <c r="F9" s="360"/>
      <c r="G9" s="386"/>
      <c r="H9" s="360"/>
      <c r="I9" s="386"/>
      <c r="J9" s="388"/>
    </row>
    <row r="10" spans="1:26" ht="20.25" customHeight="1" x14ac:dyDescent="0.75">
      <c r="A10" s="389"/>
      <c r="B10" s="390"/>
      <c r="C10" s="391"/>
      <c r="D10" s="347"/>
      <c r="E10" s="392"/>
      <c r="F10" s="360"/>
      <c r="G10" s="391"/>
      <c r="H10" s="360"/>
      <c r="I10" s="391"/>
      <c r="J10" s="328"/>
    </row>
    <row r="11" spans="1:26" ht="20.25" customHeight="1" x14ac:dyDescent="0.75">
      <c r="A11" s="393" t="s">
        <v>427</v>
      </c>
      <c r="B11" s="394" t="s">
        <v>428</v>
      </c>
      <c r="C11" s="334" t="s">
        <v>115</v>
      </c>
      <c r="D11" s="347"/>
      <c r="E11" s="395"/>
      <c r="F11" s="360"/>
      <c r="G11" s="396"/>
      <c r="H11" s="396"/>
      <c r="I11" s="360">
        <f t="shared" ref="H11:I11" si="0">I31</f>
        <v>0</v>
      </c>
      <c r="J11" s="340"/>
      <c r="K11" s="341">
        <f t="shared" ref="K11:K20" si="1">F11+H11</f>
        <v>0</v>
      </c>
    </row>
    <row r="12" spans="1:26" ht="20.25" customHeight="1" x14ac:dyDescent="0.75">
      <c r="A12" s="393" t="s">
        <v>429</v>
      </c>
      <c r="B12" s="397" t="s">
        <v>430</v>
      </c>
      <c r="C12" s="334" t="s">
        <v>115</v>
      </c>
      <c r="D12" s="347"/>
      <c r="E12" s="395"/>
      <c r="F12" s="339"/>
      <c r="G12" s="339"/>
      <c r="H12" s="339"/>
      <c r="I12" s="398">
        <f t="shared" ref="H12:I12" si="2">I40</f>
        <v>0</v>
      </c>
      <c r="J12" s="399"/>
      <c r="K12" s="341">
        <f t="shared" si="1"/>
        <v>0</v>
      </c>
    </row>
    <row r="13" spans="1:26" ht="20.25" customHeight="1" x14ac:dyDescent="0.75">
      <c r="A13" s="393" t="s">
        <v>431</v>
      </c>
      <c r="B13" s="397" t="s">
        <v>432</v>
      </c>
      <c r="C13" s="334" t="s">
        <v>115</v>
      </c>
      <c r="D13" s="347"/>
      <c r="E13" s="395"/>
      <c r="F13" s="360"/>
      <c r="G13" s="396"/>
      <c r="H13" s="396"/>
      <c r="I13" s="360">
        <f t="shared" ref="H13:I13" si="3">I52</f>
        <v>0</v>
      </c>
      <c r="J13" s="340"/>
      <c r="K13" s="341">
        <f t="shared" si="1"/>
        <v>0</v>
      </c>
    </row>
    <row r="14" spans="1:26" ht="20.25" customHeight="1" x14ac:dyDescent="0.75">
      <c r="A14" s="393" t="s">
        <v>433</v>
      </c>
      <c r="B14" s="397" t="s">
        <v>434</v>
      </c>
      <c r="C14" s="334" t="s">
        <v>115</v>
      </c>
      <c r="D14" s="347"/>
      <c r="E14" s="395"/>
      <c r="F14" s="360"/>
      <c r="G14" s="396"/>
      <c r="H14" s="396"/>
      <c r="I14" s="360">
        <f t="shared" ref="H14:I14" si="4">I63</f>
        <v>0</v>
      </c>
      <c r="J14" s="340"/>
      <c r="K14" s="341">
        <f t="shared" si="1"/>
        <v>0</v>
      </c>
    </row>
    <row r="15" spans="1:26" ht="20.25" customHeight="1" x14ac:dyDescent="0.75">
      <c r="A15" s="393" t="s">
        <v>435</v>
      </c>
      <c r="B15" s="397" t="s">
        <v>436</v>
      </c>
      <c r="C15" s="334" t="s">
        <v>115</v>
      </c>
      <c r="D15" s="347"/>
      <c r="E15" s="395"/>
      <c r="F15" s="360"/>
      <c r="G15" s="396"/>
      <c r="H15" s="360"/>
      <c r="I15" s="360">
        <f>I73</f>
        <v>0</v>
      </c>
      <c r="J15" s="340"/>
      <c r="K15" s="341">
        <f t="shared" si="1"/>
        <v>0</v>
      </c>
    </row>
    <row r="16" spans="1:26" ht="20.25" customHeight="1" x14ac:dyDescent="0.75">
      <c r="A16" s="393" t="s">
        <v>437</v>
      </c>
      <c r="B16" s="397" t="s">
        <v>438</v>
      </c>
      <c r="C16" s="334" t="s">
        <v>115</v>
      </c>
      <c r="D16" s="347"/>
      <c r="E16" s="395"/>
      <c r="F16" s="360"/>
      <c r="G16" s="396"/>
      <c r="H16" s="396"/>
      <c r="I16" s="360">
        <f t="shared" ref="H16:I16" si="5">I83</f>
        <v>0</v>
      </c>
      <c r="J16" s="340"/>
      <c r="K16" s="341">
        <f t="shared" si="1"/>
        <v>0</v>
      </c>
    </row>
    <row r="17" spans="1:11" ht="20.25" customHeight="1" x14ac:dyDescent="0.75">
      <c r="A17" s="393" t="s">
        <v>439</v>
      </c>
      <c r="B17" s="397" t="s">
        <v>440</v>
      </c>
      <c r="C17" s="334" t="s">
        <v>115</v>
      </c>
      <c r="D17" s="347"/>
      <c r="E17" s="395"/>
      <c r="F17" s="360"/>
      <c r="G17" s="396"/>
      <c r="H17" s="396"/>
      <c r="I17" s="360">
        <f t="shared" ref="H17:I17" si="6">I95</f>
        <v>0</v>
      </c>
      <c r="J17" s="340"/>
      <c r="K17" s="341">
        <f t="shared" si="1"/>
        <v>0</v>
      </c>
    </row>
    <row r="18" spans="1:11" ht="20.25" customHeight="1" x14ac:dyDescent="0.75">
      <c r="A18" s="393" t="s">
        <v>441</v>
      </c>
      <c r="B18" s="397" t="s">
        <v>172</v>
      </c>
      <c r="C18" s="334" t="s">
        <v>115</v>
      </c>
      <c r="D18" s="347"/>
      <c r="E18" s="395"/>
      <c r="F18" s="360"/>
      <c r="G18" s="396"/>
      <c r="H18" s="396"/>
      <c r="I18" s="360">
        <f t="shared" ref="H18:I18" si="7">I107</f>
        <v>0</v>
      </c>
      <c r="J18" s="340"/>
      <c r="K18" s="341">
        <f t="shared" si="1"/>
        <v>0</v>
      </c>
    </row>
    <row r="19" spans="1:11" ht="20.25" customHeight="1" x14ac:dyDescent="0.75">
      <c r="A19" s="400"/>
      <c r="B19" s="401"/>
      <c r="C19" s="334"/>
      <c r="D19" s="347"/>
      <c r="E19" s="402"/>
      <c r="F19" s="337"/>
      <c r="G19" s="339"/>
      <c r="H19" s="337"/>
      <c r="I19" s="339"/>
      <c r="J19" s="340"/>
      <c r="K19" s="341">
        <f t="shared" si="1"/>
        <v>0</v>
      </c>
    </row>
    <row r="20" spans="1:11" ht="20.25" customHeight="1" x14ac:dyDescent="0.75">
      <c r="A20" s="400"/>
      <c r="B20" s="351" t="s">
        <v>442</v>
      </c>
      <c r="C20" s="395"/>
      <c r="D20" s="403"/>
      <c r="E20" s="404"/>
      <c r="F20" s="405"/>
      <c r="G20" s="402"/>
      <c r="H20" s="405"/>
      <c r="I20" s="402">
        <f t="shared" ref="H20:I20" si="8">SUM(I11:I19)</f>
        <v>0</v>
      </c>
      <c r="J20" s="340"/>
      <c r="K20" s="341">
        <f t="shared" si="1"/>
        <v>0</v>
      </c>
    </row>
    <row r="21" spans="1:11" ht="20.25" customHeight="1" x14ac:dyDescent="0.75">
      <c r="A21" s="400"/>
      <c r="B21" s="351"/>
      <c r="C21" s="395"/>
      <c r="D21" s="403"/>
      <c r="E21" s="404"/>
      <c r="F21" s="405"/>
      <c r="G21" s="406"/>
      <c r="H21" s="405"/>
      <c r="I21" s="402"/>
      <c r="J21" s="340"/>
      <c r="K21" s="341"/>
    </row>
    <row r="22" spans="1:11" ht="20.25" customHeight="1" x14ac:dyDescent="0.75">
      <c r="A22" s="407">
        <v>4.0999999999999996</v>
      </c>
      <c r="B22" s="394" t="str">
        <f>B11</f>
        <v>PANEL BOARD</v>
      </c>
      <c r="C22" s="395"/>
      <c r="D22" s="403"/>
      <c r="E22" s="404"/>
      <c r="F22" s="405"/>
      <c r="G22" s="406"/>
      <c r="H22" s="405"/>
      <c r="I22" s="402"/>
      <c r="J22" s="333"/>
      <c r="K22" s="341">
        <f t="shared" ref="K22:K23" si="9">F22+H22</f>
        <v>0</v>
      </c>
    </row>
    <row r="23" spans="1:11" ht="20.25" customHeight="1" x14ac:dyDescent="0.75">
      <c r="A23" s="407" t="s">
        <v>443</v>
      </c>
      <c r="B23" s="408" t="s">
        <v>444</v>
      </c>
      <c r="C23" s="334">
        <v>1</v>
      </c>
      <c r="D23" s="409" t="s">
        <v>146</v>
      </c>
      <c r="E23" s="410"/>
      <c r="F23" s="360"/>
      <c r="G23" s="410"/>
      <c r="H23" s="360"/>
      <c r="I23" s="334">
        <f>F23+H23</f>
        <v>0</v>
      </c>
      <c r="J23" s="411"/>
      <c r="K23" s="341">
        <f t="shared" si="9"/>
        <v>0</v>
      </c>
    </row>
    <row r="24" spans="1:11" ht="20.25" customHeight="1" x14ac:dyDescent="0.75">
      <c r="A24" s="407"/>
      <c r="B24" s="408" t="s">
        <v>445</v>
      </c>
      <c r="C24" s="334">
        <v>1</v>
      </c>
      <c r="D24" s="409" t="s">
        <v>146</v>
      </c>
      <c r="E24" s="412"/>
      <c r="F24" s="360"/>
      <c r="G24" s="412"/>
      <c r="H24" s="360"/>
      <c r="I24" s="334"/>
      <c r="J24" s="411"/>
      <c r="K24" s="341"/>
    </row>
    <row r="25" spans="1:11" ht="20.25" customHeight="1" x14ac:dyDescent="0.75">
      <c r="A25" s="407"/>
      <c r="B25" s="408" t="s">
        <v>446</v>
      </c>
      <c r="C25" s="334">
        <v>4</v>
      </c>
      <c r="D25" s="409" t="s">
        <v>146</v>
      </c>
      <c r="E25" s="412"/>
      <c r="F25" s="360"/>
      <c r="G25" s="412"/>
      <c r="H25" s="360"/>
      <c r="I25" s="334"/>
      <c r="J25" s="411"/>
      <c r="K25" s="341"/>
    </row>
    <row r="26" spans="1:11" ht="20.25" customHeight="1" x14ac:dyDescent="0.75">
      <c r="A26" s="407"/>
      <c r="B26" s="408" t="s">
        <v>447</v>
      </c>
      <c r="C26" s="334">
        <v>3</v>
      </c>
      <c r="D26" s="409" t="s">
        <v>146</v>
      </c>
      <c r="E26" s="412"/>
      <c r="F26" s="360"/>
      <c r="G26" s="412"/>
      <c r="H26" s="360"/>
      <c r="I26" s="334"/>
      <c r="J26" s="411"/>
      <c r="K26" s="341"/>
    </row>
    <row r="27" spans="1:11" ht="20.25" customHeight="1" x14ac:dyDescent="0.75">
      <c r="A27" s="407"/>
      <c r="B27" s="408" t="s">
        <v>448</v>
      </c>
      <c r="C27" s="334">
        <v>1</v>
      </c>
      <c r="D27" s="409" t="s">
        <v>146</v>
      </c>
      <c r="E27" s="412"/>
      <c r="F27" s="360"/>
      <c r="G27" s="412"/>
      <c r="H27" s="360"/>
      <c r="I27" s="334"/>
      <c r="J27" s="411"/>
      <c r="K27" s="341"/>
    </row>
    <row r="28" spans="1:11" ht="20.25" customHeight="1" x14ac:dyDescent="0.75">
      <c r="A28" s="407"/>
      <c r="B28" s="408" t="s">
        <v>449</v>
      </c>
      <c r="C28" s="334">
        <v>3</v>
      </c>
      <c r="D28" s="409" t="s">
        <v>146</v>
      </c>
      <c r="E28" s="412"/>
      <c r="F28" s="360"/>
      <c r="G28" s="412"/>
      <c r="H28" s="360"/>
      <c r="I28" s="334"/>
      <c r="J28" s="411"/>
      <c r="K28" s="341"/>
    </row>
    <row r="29" spans="1:11" ht="20.25" customHeight="1" x14ac:dyDescent="0.75">
      <c r="A29" s="407"/>
      <c r="B29" s="408" t="s">
        <v>450</v>
      </c>
      <c r="C29" s="334">
        <v>2</v>
      </c>
      <c r="D29" s="409" t="s">
        <v>146</v>
      </c>
      <c r="E29" s="412"/>
      <c r="F29" s="360"/>
      <c r="G29" s="412"/>
      <c r="H29" s="360"/>
      <c r="I29" s="334"/>
      <c r="J29" s="411"/>
      <c r="K29" s="341"/>
    </row>
    <row r="30" spans="1:11" ht="20.25" customHeight="1" x14ac:dyDescent="0.75">
      <c r="A30" s="407" t="s">
        <v>451</v>
      </c>
      <c r="B30" s="394" t="s">
        <v>452</v>
      </c>
      <c r="C30" s="334">
        <v>1</v>
      </c>
      <c r="D30" s="409" t="s">
        <v>146</v>
      </c>
      <c r="E30" s="334"/>
      <c r="F30" s="360"/>
      <c r="G30" s="334"/>
      <c r="H30" s="360"/>
      <c r="I30" s="334">
        <f>F30+H30</f>
        <v>0</v>
      </c>
      <c r="J30" s="411"/>
    </row>
    <row r="31" spans="1:11" ht="20.25" customHeight="1" x14ac:dyDescent="0.75">
      <c r="A31" s="400"/>
      <c r="B31" s="351" t="s">
        <v>453</v>
      </c>
      <c r="C31" s="395"/>
      <c r="D31" s="403"/>
      <c r="E31" s="404"/>
      <c r="F31" s="405"/>
      <c r="G31" s="402"/>
      <c r="H31" s="405"/>
      <c r="I31" s="402">
        <f t="shared" ref="H31:I31" si="10">SUM(I23:I30)</f>
        <v>0</v>
      </c>
      <c r="J31" s="333"/>
    </row>
    <row r="32" spans="1:11" ht="20.25" customHeight="1" x14ac:dyDescent="0.75">
      <c r="A32" s="400"/>
      <c r="B32" s="413"/>
      <c r="C32" s="395"/>
      <c r="D32" s="403"/>
      <c r="E32" s="404"/>
      <c r="F32" s="405"/>
      <c r="G32" s="402"/>
      <c r="H32" s="405"/>
      <c r="I32" s="402"/>
      <c r="J32" s="333"/>
    </row>
    <row r="33" spans="1:14" ht="20.25" customHeight="1" x14ac:dyDescent="0.75">
      <c r="A33" s="407">
        <v>4.2</v>
      </c>
      <c r="B33" s="397" t="str">
        <f>B12</f>
        <v>LUMINARIES</v>
      </c>
      <c r="C33" s="395"/>
      <c r="D33" s="403"/>
      <c r="E33" s="404"/>
      <c r="F33" s="405"/>
      <c r="G33" s="402"/>
      <c r="H33" s="405"/>
      <c r="I33" s="402"/>
      <c r="J33" s="333"/>
    </row>
    <row r="34" spans="1:14" ht="20.25" customHeight="1" x14ac:dyDescent="0.75">
      <c r="A34" s="407" t="s">
        <v>454</v>
      </c>
      <c r="B34" s="397" t="s">
        <v>455</v>
      </c>
      <c r="C34" s="334">
        <v>33</v>
      </c>
      <c r="D34" s="409" t="s">
        <v>146</v>
      </c>
      <c r="E34" s="334"/>
      <c r="F34" s="360"/>
      <c r="G34" s="334"/>
      <c r="H34" s="360"/>
      <c r="I34" s="334">
        <f t="shared" ref="I34:I39" si="11">F34+H34</f>
        <v>0</v>
      </c>
      <c r="J34" s="333"/>
    </row>
    <row r="35" spans="1:14" ht="20.25" customHeight="1" x14ac:dyDescent="0.75">
      <c r="A35" s="407" t="s">
        <v>456</v>
      </c>
      <c r="B35" s="397" t="s">
        <v>457</v>
      </c>
      <c r="C35" s="334">
        <v>12</v>
      </c>
      <c r="D35" s="409" t="s">
        <v>146</v>
      </c>
      <c r="E35" s="334"/>
      <c r="F35" s="360"/>
      <c r="G35" s="334"/>
      <c r="H35" s="360"/>
      <c r="I35" s="334">
        <f t="shared" si="11"/>
        <v>0</v>
      </c>
      <c r="J35" s="411"/>
    </row>
    <row r="36" spans="1:14" ht="20.25" customHeight="1" x14ac:dyDescent="0.75">
      <c r="A36" s="407" t="s">
        <v>458</v>
      </c>
      <c r="B36" s="414" t="s">
        <v>459</v>
      </c>
      <c r="C36" s="334">
        <v>4</v>
      </c>
      <c r="D36" s="409" t="s">
        <v>146</v>
      </c>
      <c r="E36" s="334"/>
      <c r="F36" s="360"/>
      <c r="G36" s="334"/>
      <c r="H36" s="360"/>
      <c r="I36" s="334">
        <f t="shared" si="11"/>
        <v>0</v>
      </c>
      <c r="J36" s="411"/>
    </row>
    <row r="37" spans="1:14" ht="20.25" customHeight="1" x14ac:dyDescent="0.75">
      <c r="A37" s="407" t="s">
        <v>460</v>
      </c>
      <c r="B37" s="414" t="s">
        <v>461</v>
      </c>
      <c r="C37" s="334">
        <v>1</v>
      </c>
      <c r="D37" s="409" t="s">
        <v>146</v>
      </c>
      <c r="E37" s="334"/>
      <c r="F37" s="360"/>
      <c r="G37" s="334"/>
      <c r="H37" s="360"/>
      <c r="I37" s="334">
        <f t="shared" si="11"/>
        <v>0</v>
      </c>
      <c r="J37" s="411"/>
    </row>
    <row r="38" spans="1:14" ht="20.25" customHeight="1" x14ac:dyDescent="0.75">
      <c r="A38" s="407" t="s">
        <v>462</v>
      </c>
      <c r="B38" s="414" t="s">
        <v>463</v>
      </c>
      <c r="C38" s="334">
        <v>7</v>
      </c>
      <c r="D38" s="409" t="s">
        <v>146</v>
      </c>
      <c r="E38" s="334"/>
      <c r="F38" s="360"/>
      <c r="G38" s="334"/>
      <c r="H38" s="360"/>
      <c r="I38" s="334">
        <f t="shared" si="11"/>
        <v>0</v>
      </c>
      <c r="J38" s="411"/>
    </row>
    <row r="39" spans="1:14" ht="20.25" customHeight="1" x14ac:dyDescent="0.75">
      <c r="A39" s="407" t="s">
        <v>539</v>
      </c>
      <c r="B39" s="414" t="s">
        <v>452</v>
      </c>
      <c r="C39" s="334">
        <v>1</v>
      </c>
      <c r="D39" s="415" t="s">
        <v>159</v>
      </c>
      <c r="E39" s="334"/>
      <c r="F39" s="360"/>
      <c r="G39" s="334"/>
      <c r="H39" s="360"/>
      <c r="I39" s="334">
        <f t="shared" si="11"/>
        <v>0</v>
      </c>
      <c r="J39" s="411"/>
    </row>
    <row r="40" spans="1:14" ht="20.25" customHeight="1" x14ac:dyDescent="0.75">
      <c r="A40" s="400"/>
      <c r="B40" s="351" t="s">
        <v>587</v>
      </c>
      <c r="C40" s="402"/>
      <c r="D40" s="416"/>
      <c r="E40" s="404"/>
      <c r="F40" s="405"/>
      <c r="G40" s="402"/>
      <c r="H40" s="402"/>
      <c r="I40" s="402">
        <f>SUM(I34:I39)</f>
        <v>0</v>
      </c>
      <c r="J40" s="411"/>
    </row>
    <row r="41" spans="1:14" ht="20.25" customHeight="1" x14ac:dyDescent="0.75">
      <c r="A41" s="400"/>
      <c r="B41" s="351"/>
      <c r="C41" s="402"/>
      <c r="D41" s="416"/>
      <c r="E41" s="404"/>
      <c r="F41" s="405"/>
      <c r="G41" s="402"/>
      <c r="H41" s="405"/>
      <c r="I41" s="402"/>
      <c r="J41" s="411"/>
    </row>
    <row r="42" spans="1:14" ht="20.25" customHeight="1" x14ac:dyDescent="0.75">
      <c r="A42" s="407">
        <v>4.3</v>
      </c>
      <c r="B42" s="397" t="str">
        <f>B13</f>
        <v>SWITCH AND RECEPTACLE</v>
      </c>
      <c r="C42" s="395"/>
      <c r="D42" s="403"/>
      <c r="E42" s="417"/>
      <c r="F42" s="305"/>
      <c r="G42" s="395"/>
      <c r="H42" s="305"/>
      <c r="I42" s="395"/>
      <c r="J42" s="411"/>
      <c r="N42" s="378"/>
    </row>
    <row r="43" spans="1:14" ht="20.25" customHeight="1" x14ac:dyDescent="0.75">
      <c r="A43" s="418" t="s">
        <v>465</v>
      </c>
      <c r="B43" s="414" t="s">
        <v>466</v>
      </c>
      <c r="C43" s="334">
        <v>9</v>
      </c>
      <c r="D43" s="409" t="s">
        <v>146</v>
      </c>
      <c r="E43" s="334"/>
      <c r="F43" s="360"/>
      <c r="G43" s="334"/>
      <c r="H43" s="360"/>
      <c r="I43" s="334">
        <f t="shared" ref="I43:I51" si="12">F43+H43</f>
        <v>0</v>
      </c>
      <c r="J43" s="411"/>
    </row>
    <row r="44" spans="1:14" ht="20.25" customHeight="1" x14ac:dyDescent="0.75">
      <c r="A44" s="418" t="s">
        <v>467</v>
      </c>
      <c r="B44" s="414" t="s">
        <v>468</v>
      </c>
      <c r="C44" s="334">
        <v>4</v>
      </c>
      <c r="D44" s="409" t="s">
        <v>146</v>
      </c>
      <c r="E44" s="334"/>
      <c r="F44" s="360"/>
      <c r="G44" s="334"/>
      <c r="H44" s="360"/>
      <c r="I44" s="334">
        <f t="shared" si="12"/>
        <v>0</v>
      </c>
      <c r="J44" s="411"/>
    </row>
    <row r="45" spans="1:14" ht="20.25" customHeight="1" x14ac:dyDescent="0.75">
      <c r="A45" s="418" t="s">
        <v>469</v>
      </c>
      <c r="B45" s="414" t="s">
        <v>470</v>
      </c>
      <c r="C45" s="334">
        <v>4</v>
      </c>
      <c r="D45" s="409" t="s">
        <v>146</v>
      </c>
      <c r="E45" s="334"/>
      <c r="F45" s="360"/>
      <c r="G45" s="334"/>
      <c r="H45" s="360"/>
      <c r="I45" s="334">
        <f t="shared" si="12"/>
        <v>0</v>
      </c>
      <c r="J45" s="411"/>
    </row>
    <row r="46" spans="1:14" ht="20.25" customHeight="1" x14ac:dyDescent="0.75">
      <c r="A46" s="418" t="s">
        <v>471</v>
      </c>
      <c r="B46" s="414" t="s">
        <v>472</v>
      </c>
      <c r="C46" s="334">
        <v>2</v>
      </c>
      <c r="D46" s="409" t="s">
        <v>146</v>
      </c>
      <c r="E46" s="334"/>
      <c r="F46" s="360"/>
      <c r="G46" s="334"/>
      <c r="H46" s="360"/>
      <c r="I46" s="334">
        <f t="shared" si="12"/>
        <v>0</v>
      </c>
      <c r="J46" s="411"/>
    </row>
    <row r="47" spans="1:14" ht="20.25" customHeight="1" x14ac:dyDescent="0.75">
      <c r="A47" s="418" t="s">
        <v>540</v>
      </c>
      <c r="B47" s="414" t="s">
        <v>474</v>
      </c>
      <c r="C47" s="334">
        <v>20</v>
      </c>
      <c r="D47" s="409" t="s">
        <v>146</v>
      </c>
      <c r="E47" s="334"/>
      <c r="F47" s="360"/>
      <c r="G47" s="334"/>
      <c r="H47" s="360"/>
      <c r="I47" s="334">
        <f t="shared" si="12"/>
        <v>0</v>
      </c>
      <c r="J47" s="411"/>
    </row>
    <row r="48" spans="1:14" ht="20.25" customHeight="1" x14ac:dyDescent="0.75">
      <c r="A48" s="418" t="s">
        <v>541</v>
      </c>
      <c r="B48" s="414" t="s">
        <v>476</v>
      </c>
      <c r="C48" s="334">
        <v>2</v>
      </c>
      <c r="D48" s="409" t="s">
        <v>146</v>
      </c>
      <c r="E48" s="334"/>
      <c r="F48" s="360"/>
      <c r="G48" s="334"/>
      <c r="H48" s="360"/>
      <c r="I48" s="334">
        <f t="shared" si="12"/>
        <v>0</v>
      </c>
      <c r="J48" s="411"/>
    </row>
    <row r="49" spans="1:26" ht="20.25" customHeight="1" x14ac:dyDescent="0.75">
      <c r="A49" s="418" t="s">
        <v>542</v>
      </c>
      <c r="B49" s="414" t="s">
        <v>478</v>
      </c>
      <c r="C49" s="334">
        <v>1</v>
      </c>
      <c r="D49" s="409" t="s">
        <v>146</v>
      </c>
      <c r="E49" s="334"/>
      <c r="F49" s="360"/>
      <c r="G49" s="334"/>
      <c r="H49" s="360"/>
      <c r="I49" s="334">
        <f t="shared" si="12"/>
        <v>0</v>
      </c>
      <c r="J49" s="411"/>
    </row>
    <row r="50" spans="1:26" ht="20.25" customHeight="1" x14ac:dyDescent="0.75">
      <c r="A50" s="418" t="s">
        <v>473</v>
      </c>
      <c r="B50" s="414" t="s">
        <v>480</v>
      </c>
      <c r="C50" s="334">
        <v>1</v>
      </c>
      <c r="D50" s="409" t="s">
        <v>146</v>
      </c>
      <c r="E50" s="334"/>
      <c r="F50" s="360"/>
      <c r="G50" s="334"/>
      <c r="H50" s="360"/>
      <c r="I50" s="334">
        <f t="shared" si="12"/>
        <v>0</v>
      </c>
      <c r="J50" s="411"/>
    </row>
    <row r="51" spans="1:26" ht="20.25" customHeight="1" x14ac:dyDescent="0.75">
      <c r="A51" s="418" t="s">
        <v>475</v>
      </c>
      <c r="B51" s="414" t="s">
        <v>482</v>
      </c>
      <c r="C51" s="334">
        <v>1</v>
      </c>
      <c r="D51" s="415" t="s">
        <v>159</v>
      </c>
      <c r="E51" s="334"/>
      <c r="F51" s="360"/>
      <c r="G51" s="334"/>
      <c r="H51" s="360"/>
      <c r="I51" s="334">
        <f t="shared" si="12"/>
        <v>0</v>
      </c>
      <c r="J51" s="411"/>
    </row>
    <row r="52" spans="1:26" ht="20.25" customHeight="1" x14ac:dyDescent="0.75">
      <c r="A52" s="400"/>
      <c r="B52" s="351" t="s">
        <v>483</v>
      </c>
      <c r="C52" s="402"/>
      <c r="D52" s="416"/>
      <c r="E52" s="404"/>
      <c r="F52" s="405"/>
      <c r="G52" s="402"/>
      <c r="H52" s="405"/>
      <c r="I52" s="402">
        <f>SUM(I43:I51)</f>
        <v>0</v>
      </c>
      <c r="J52" s="411"/>
      <c r="K52" s="353"/>
      <c r="L52" s="349"/>
      <c r="M52" s="349"/>
      <c r="N52" s="349"/>
      <c r="O52" s="349"/>
      <c r="P52" s="349"/>
      <c r="Q52" s="349"/>
      <c r="R52" s="349"/>
      <c r="S52" s="349"/>
      <c r="T52" s="349"/>
      <c r="U52" s="349"/>
      <c r="V52" s="349"/>
      <c r="W52" s="349"/>
      <c r="X52" s="349"/>
      <c r="Y52" s="349"/>
      <c r="Z52" s="349"/>
    </row>
    <row r="53" spans="1:26" ht="20.25" customHeight="1" x14ac:dyDescent="0.75">
      <c r="A53" s="400"/>
      <c r="B53" s="351"/>
      <c r="C53" s="402"/>
      <c r="D53" s="416"/>
      <c r="E53" s="404"/>
      <c r="F53" s="405"/>
      <c r="G53" s="402"/>
      <c r="H53" s="405"/>
      <c r="I53" s="402"/>
      <c r="J53" s="411"/>
      <c r="K53" s="341"/>
    </row>
    <row r="54" spans="1:26" ht="20.25" customHeight="1" x14ac:dyDescent="0.75">
      <c r="A54" s="407">
        <v>4.4000000000000004</v>
      </c>
      <c r="B54" s="397" t="str">
        <f>B14</f>
        <v xml:space="preserve">CABLE </v>
      </c>
      <c r="C54" s="395"/>
      <c r="D54" s="403"/>
      <c r="E54" s="417"/>
      <c r="F54" s="305"/>
      <c r="G54" s="395"/>
      <c r="H54" s="305"/>
      <c r="I54" s="395"/>
      <c r="J54" s="411"/>
    </row>
    <row r="55" spans="1:26" ht="20.25" customHeight="1" x14ac:dyDescent="0.75">
      <c r="A55" s="418" t="s">
        <v>484</v>
      </c>
      <c r="B55" s="414" t="s">
        <v>485</v>
      </c>
      <c r="C55" s="334"/>
      <c r="D55" s="419"/>
      <c r="E55" s="334"/>
      <c r="F55" s="360"/>
      <c r="G55" s="334"/>
      <c r="H55" s="360"/>
      <c r="I55" s="334"/>
      <c r="J55" s="411"/>
    </row>
    <row r="56" spans="1:26" ht="20.25" customHeight="1" x14ac:dyDescent="0.75">
      <c r="A56" s="407"/>
      <c r="B56" s="414" t="s">
        <v>486</v>
      </c>
      <c r="C56" s="334">
        <v>1955</v>
      </c>
      <c r="D56" s="409" t="s">
        <v>157</v>
      </c>
      <c r="E56" s="334"/>
      <c r="F56" s="360"/>
      <c r="G56" s="334"/>
      <c r="H56" s="360"/>
      <c r="I56" s="334">
        <f t="shared" ref="I56:I59" si="13">F56+H56</f>
        <v>0</v>
      </c>
      <c r="J56" s="411"/>
    </row>
    <row r="57" spans="1:26" ht="20.25" customHeight="1" x14ac:dyDescent="0.75">
      <c r="A57" s="407"/>
      <c r="B57" s="414" t="s">
        <v>487</v>
      </c>
      <c r="C57" s="334">
        <v>789</v>
      </c>
      <c r="D57" s="409" t="s">
        <v>157</v>
      </c>
      <c r="E57" s="334"/>
      <c r="F57" s="360"/>
      <c r="G57" s="334"/>
      <c r="H57" s="360"/>
      <c r="I57" s="334">
        <f t="shared" si="13"/>
        <v>0</v>
      </c>
      <c r="J57" s="411"/>
    </row>
    <row r="58" spans="1:26" ht="20.25" customHeight="1" x14ac:dyDescent="0.75">
      <c r="A58" s="407"/>
      <c r="B58" s="414" t="s">
        <v>488</v>
      </c>
      <c r="C58" s="334">
        <v>36</v>
      </c>
      <c r="D58" s="409" t="s">
        <v>157</v>
      </c>
      <c r="E58" s="334"/>
      <c r="F58" s="360"/>
      <c r="G58" s="334"/>
      <c r="H58" s="360"/>
      <c r="I58" s="334">
        <f t="shared" si="13"/>
        <v>0</v>
      </c>
      <c r="J58" s="411"/>
    </row>
    <row r="59" spans="1:26" ht="20.25" customHeight="1" x14ac:dyDescent="0.75">
      <c r="A59" s="407"/>
      <c r="B59" s="414" t="s">
        <v>489</v>
      </c>
      <c r="C59" s="334">
        <v>65</v>
      </c>
      <c r="D59" s="409" t="s">
        <v>157</v>
      </c>
      <c r="E59" s="334"/>
      <c r="F59" s="360"/>
      <c r="G59" s="334"/>
      <c r="H59" s="360"/>
      <c r="I59" s="334">
        <f t="shared" si="13"/>
        <v>0</v>
      </c>
      <c r="J59" s="411"/>
    </row>
    <row r="60" spans="1:26" ht="20.25" customHeight="1" x14ac:dyDescent="0.75">
      <c r="A60" s="418" t="s">
        <v>490</v>
      </c>
      <c r="B60" s="414" t="s">
        <v>491</v>
      </c>
      <c r="C60" s="334"/>
      <c r="D60" s="419"/>
      <c r="E60" s="334"/>
      <c r="F60" s="360"/>
      <c r="G60" s="334"/>
      <c r="H60" s="360"/>
      <c r="I60" s="334"/>
      <c r="J60" s="411"/>
    </row>
    <row r="61" spans="1:26" ht="20.25" customHeight="1" x14ac:dyDescent="0.75">
      <c r="A61" s="407"/>
      <c r="B61" s="414" t="s">
        <v>156</v>
      </c>
      <c r="C61" s="334">
        <v>29</v>
      </c>
      <c r="D61" s="409" t="s">
        <v>157</v>
      </c>
      <c r="E61" s="334"/>
      <c r="F61" s="360"/>
      <c r="G61" s="334"/>
      <c r="H61" s="360"/>
      <c r="I61" s="334">
        <f t="shared" ref="I61:I62" si="14">F61+H61</f>
        <v>0</v>
      </c>
      <c r="J61" s="411"/>
    </row>
    <row r="62" spans="1:26" ht="20.25" customHeight="1" x14ac:dyDescent="0.75">
      <c r="A62" s="407" t="s">
        <v>492</v>
      </c>
      <c r="B62" s="414" t="s">
        <v>493</v>
      </c>
      <c r="C62" s="334">
        <v>1</v>
      </c>
      <c r="D62" s="415" t="s">
        <v>159</v>
      </c>
      <c r="E62" s="334"/>
      <c r="F62" s="360"/>
      <c r="G62" s="334"/>
      <c r="H62" s="360"/>
      <c r="I62" s="334">
        <f t="shared" si="14"/>
        <v>0</v>
      </c>
      <c r="J62" s="411"/>
    </row>
    <row r="63" spans="1:26" ht="20.25" customHeight="1" x14ac:dyDescent="0.75">
      <c r="A63" s="400"/>
      <c r="B63" s="351" t="s">
        <v>494</v>
      </c>
      <c r="C63" s="402"/>
      <c r="D63" s="416"/>
      <c r="E63" s="404"/>
      <c r="F63" s="405"/>
      <c r="G63" s="402"/>
      <c r="H63" s="405"/>
      <c r="I63" s="402">
        <f>SUM(I55:I62)</f>
        <v>0</v>
      </c>
      <c r="J63" s="411"/>
      <c r="K63" s="353">
        <f>F63+H63</f>
        <v>0</v>
      </c>
    </row>
    <row r="64" spans="1:26" ht="20.25" customHeight="1" x14ac:dyDescent="0.75">
      <c r="A64" s="407"/>
      <c r="B64" s="397"/>
      <c r="C64" s="402"/>
      <c r="D64" s="416"/>
      <c r="E64" s="404"/>
      <c r="F64" s="405"/>
      <c r="G64" s="402"/>
      <c r="H64" s="405"/>
      <c r="I64" s="402"/>
      <c r="J64" s="411"/>
    </row>
    <row r="65" spans="1:26" ht="20.25" customHeight="1" x14ac:dyDescent="0.75">
      <c r="A65" s="407">
        <v>4.5</v>
      </c>
      <c r="B65" s="397" t="str">
        <f>B15</f>
        <v>RACEWAY</v>
      </c>
      <c r="C65" s="395"/>
      <c r="D65" s="403"/>
      <c r="E65" s="417"/>
      <c r="F65" s="305"/>
      <c r="G65" s="395"/>
      <c r="H65" s="305"/>
      <c r="I65" s="395"/>
      <c r="J65" s="411"/>
      <c r="K65" s="353">
        <f>F65+H65</f>
        <v>0</v>
      </c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</row>
    <row r="66" spans="1:26" ht="20.25" customHeight="1" x14ac:dyDescent="0.75">
      <c r="A66" s="418" t="s">
        <v>495</v>
      </c>
      <c r="B66" s="414" t="s">
        <v>496</v>
      </c>
      <c r="C66" s="334"/>
      <c r="D66" s="419"/>
      <c r="E66" s="334"/>
      <c r="F66" s="360"/>
      <c r="G66" s="334"/>
      <c r="H66" s="360"/>
      <c r="I66" s="334"/>
      <c r="J66" s="411"/>
    </row>
    <row r="67" spans="1:26" ht="20.25" customHeight="1" x14ac:dyDescent="0.75">
      <c r="A67" s="407"/>
      <c r="B67" s="414" t="s">
        <v>497</v>
      </c>
      <c r="C67" s="334">
        <v>582</v>
      </c>
      <c r="D67" s="409" t="s">
        <v>157</v>
      </c>
      <c r="E67" s="334"/>
      <c r="F67" s="360"/>
      <c r="G67" s="334"/>
      <c r="H67" s="360"/>
      <c r="I67" s="334">
        <f t="shared" ref="I67:I69" si="15">F67+H67</f>
        <v>0</v>
      </c>
      <c r="J67" s="411"/>
    </row>
    <row r="68" spans="1:26" ht="20.25" customHeight="1" x14ac:dyDescent="0.75">
      <c r="A68" s="407"/>
      <c r="B68" s="414" t="s">
        <v>498</v>
      </c>
      <c r="C68" s="334">
        <v>20</v>
      </c>
      <c r="D68" s="409" t="s">
        <v>157</v>
      </c>
      <c r="E68" s="334"/>
      <c r="F68" s="360"/>
      <c r="G68" s="334"/>
      <c r="H68" s="360"/>
      <c r="I68" s="334">
        <f t="shared" si="15"/>
        <v>0</v>
      </c>
      <c r="J68" s="411"/>
    </row>
    <row r="69" spans="1:26" ht="20.25" customHeight="1" x14ac:dyDescent="0.75">
      <c r="A69" s="407"/>
      <c r="B69" s="414" t="s">
        <v>499</v>
      </c>
      <c r="C69" s="334">
        <v>10</v>
      </c>
      <c r="D69" s="409" t="s">
        <v>157</v>
      </c>
      <c r="E69" s="334"/>
      <c r="F69" s="360"/>
      <c r="G69" s="334"/>
      <c r="H69" s="360"/>
      <c r="I69" s="334">
        <f t="shared" si="15"/>
        <v>0</v>
      </c>
      <c r="J69" s="411"/>
    </row>
    <row r="70" spans="1:26" ht="20.25" customHeight="1" x14ac:dyDescent="0.75">
      <c r="A70" s="418" t="s">
        <v>500</v>
      </c>
      <c r="B70" s="414" t="s">
        <v>161</v>
      </c>
      <c r="C70" s="334"/>
      <c r="D70" s="419"/>
      <c r="E70" s="334"/>
      <c r="F70" s="360"/>
      <c r="G70" s="334"/>
      <c r="H70" s="360"/>
      <c r="I70" s="334"/>
      <c r="J70" s="411"/>
    </row>
    <row r="71" spans="1:26" ht="20.25" customHeight="1" x14ac:dyDescent="0.75">
      <c r="A71" s="407"/>
      <c r="B71" s="414" t="s">
        <v>499</v>
      </c>
      <c r="C71" s="334">
        <v>27</v>
      </c>
      <c r="D71" s="409" t="s">
        <v>157</v>
      </c>
      <c r="E71" s="334"/>
      <c r="F71" s="360"/>
      <c r="G71" s="334"/>
      <c r="H71" s="360"/>
      <c r="I71" s="334">
        <f t="shared" ref="I71:I72" si="16">F71+H71</f>
        <v>0</v>
      </c>
      <c r="J71" s="411"/>
    </row>
    <row r="72" spans="1:26" ht="20.25" customHeight="1" thickBot="1" x14ac:dyDescent="0.8">
      <c r="A72" s="418" t="s">
        <v>501</v>
      </c>
      <c r="B72" s="414" t="s">
        <v>163</v>
      </c>
      <c r="C72" s="396">
        <v>1</v>
      </c>
      <c r="D72" s="415" t="s">
        <v>159</v>
      </c>
      <c r="E72" s="334"/>
      <c r="F72" s="360"/>
      <c r="G72" s="334"/>
      <c r="H72" s="360"/>
      <c r="I72" s="334">
        <f t="shared" si="16"/>
        <v>0</v>
      </c>
      <c r="J72" s="411"/>
    </row>
    <row r="73" spans="1:26" ht="20.25" customHeight="1" thickBot="1" x14ac:dyDescent="0.8">
      <c r="A73" s="420"/>
      <c r="B73" s="421" t="s">
        <v>503</v>
      </c>
      <c r="C73" s="422"/>
      <c r="D73" s="422"/>
      <c r="E73" s="423"/>
      <c r="F73" s="405"/>
      <c r="G73" s="424"/>
      <c r="H73" s="425"/>
      <c r="I73" s="426">
        <f>SUM(I65:I72)</f>
        <v>0</v>
      </c>
      <c r="J73" s="427"/>
      <c r="K73" s="428"/>
      <c r="L73" s="429"/>
      <c r="M73" s="429"/>
      <c r="N73" s="429"/>
      <c r="O73" s="429"/>
      <c r="P73" s="429"/>
      <c r="Q73" s="429"/>
      <c r="R73" s="429"/>
      <c r="S73" s="429"/>
      <c r="T73" s="429"/>
      <c r="U73" s="429"/>
      <c r="V73" s="429"/>
      <c r="W73" s="429"/>
      <c r="X73" s="429"/>
      <c r="Y73" s="429"/>
      <c r="Z73" s="429"/>
    </row>
    <row r="74" spans="1:26" ht="20.25" customHeight="1" x14ac:dyDescent="0.75">
      <c r="A74" s="407"/>
      <c r="B74" s="397"/>
      <c r="C74" s="395"/>
      <c r="D74" s="403"/>
      <c r="E74" s="417"/>
      <c r="F74" s="305"/>
      <c r="G74" s="395"/>
      <c r="H74" s="305"/>
      <c r="I74" s="395"/>
      <c r="J74" s="411"/>
    </row>
    <row r="75" spans="1:26" ht="20.25" customHeight="1" x14ac:dyDescent="0.75">
      <c r="A75" s="407">
        <v>4.5999999999999996</v>
      </c>
      <c r="B75" s="397" t="str">
        <f>B16</f>
        <v>DATA CABLING SYSTEM</v>
      </c>
      <c r="C75" s="395"/>
      <c r="D75" s="403"/>
      <c r="E75" s="417"/>
      <c r="F75" s="305"/>
      <c r="G75" s="395"/>
      <c r="H75" s="305"/>
      <c r="I75" s="395"/>
      <c r="J75" s="411"/>
    </row>
    <row r="76" spans="1:26" ht="20.25" customHeight="1" x14ac:dyDescent="0.75">
      <c r="A76" s="418" t="s">
        <v>504</v>
      </c>
      <c r="B76" s="414" t="s">
        <v>505</v>
      </c>
      <c r="C76" s="334">
        <v>1</v>
      </c>
      <c r="D76" s="409" t="s">
        <v>146</v>
      </c>
      <c r="E76" s="334"/>
      <c r="F76" s="360"/>
      <c r="G76" s="334"/>
      <c r="H76" s="360"/>
      <c r="I76" s="334">
        <f t="shared" ref="I76:I77" si="17">F76+H76</f>
        <v>0</v>
      </c>
      <c r="J76" s="411"/>
    </row>
    <row r="77" spans="1:26" ht="20.25" customHeight="1" x14ac:dyDescent="0.75">
      <c r="A77" s="418" t="s">
        <v>508</v>
      </c>
      <c r="B77" s="414" t="s">
        <v>509</v>
      </c>
      <c r="C77" s="334">
        <v>1</v>
      </c>
      <c r="D77" s="409" t="s">
        <v>146</v>
      </c>
      <c r="E77" s="334"/>
      <c r="F77" s="360"/>
      <c r="G77" s="334"/>
      <c r="H77" s="360"/>
      <c r="I77" s="334">
        <f t="shared" si="17"/>
        <v>0</v>
      </c>
      <c r="J77" s="411"/>
    </row>
    <row r="78" spans="1:26" ht="20.25" customHeight="1" x14ac:dyDescent="0.75">
      <c r="A78" s="418" t="s">
        <v>512</v>
      </c>
      <c r="B78" s="414" t="s">
        <v>175</v>
      </c>
      <c r="C78" s="334"/>
      <c r="D78" s="419"/>
      <c r="E78" s="334"/>
      <c r="F78" s="360"/>
      <c r="G78" s="334"/>
      <c r="H78" s="360"/>
      <c r="I78" s="334"/>
      <c r="J78" s="411"/>
    </row>
    <row r="79" spans="1:26" ht="20.25" customHeight="1" x14ac:dyDescent="0.75">
      <c r="A79" s="407"/>
      <c r="B79" s="414" t="s">
        <v>513</v>
      </c>
      <c r="C79" s="334">
        <v>10</v>
      </c>
      <c r="D79" s="409" t="s">
        <v>157</v>
      </c>
      <c r="E79" s="334"/>
      <c r="F79" s="360"/>
      <c r="G79" s="334"/>
      <c r="H79" s="360"/>
      <c r="I79" s="334">
        <f>F79+H79</f>
        <v>0</v>
      </c>
      <c r="J79" s="411"/>
    </row>
    <row r="80" spans="1:26" ht="20.25" customHeight="1" x14ac:dyDescent="0.75">
      <c r="A80" s="418" t="s">
        <v>514</v>
      </c>
      <c r="B80" s="414" t="s">
        <v>175</v>
      </c>
      <c r="C80" s="334"/>
      <c r="D80" s="419"/>
      <c r="E80" s="334"/>
      <c r="F80" s="360"/>
      <c r="G80" s="334"/>
      <c r="H80" s="360"/>
      <c r="I80" s="334"/>
      <c r="J80" s="411"/>
    </row>
    <row r="81" spans="1:11" ht="20.25" customHeight="1" x14ac:dyDescent="0.75">
      <c r="A81" s="407"/>
      <c r="B81" s="414" t="s">
        <v>515</v>
      </c>
      <c r="C81" s="334">
        <v>5</v>
      </c>
      <c r="D81" s="409" t="s">
        <v>157</v>
      </c>
      <c r="E81" s="334"/>
      <c r="F81" s="360"/>
      <c r="G81" s="334"/>
      <c r="H81" s="360"/>
      <c r="I81" s="334">
        <f t="shared" ref="I81:I82" si="18">F81+H81</f>
        <v>0</v>
      </c>
      <c r="J81" s="411"/>
    </row>
    <row r="82" spans="1:11" ht="20.25" customHeight="1" x14ac:dyDescent="0.75">
      <c r="A82" s="407" t="s">
        <v>517</v>
      </c>
      <c r="B82" s="414" t="s">
        <v>518</v>
      </c>
      <c r="C82" s="334">
        <v>1</v>
      </c>
      <c r="D82" s="409" t="s">
        <v>159</v>
      </c>
      <c r="F82" s="430"/>
      <c r="G82" s="334"/>
      <c r="H82" s="360"/>
      <c r="I82" s="334">
        <f t="shared" si="18"/>
        <v>0</v>
      </c>
      <c r="J82" s="411"/>
    </row>
    <row r="83" spans="1:11" ht="20.25" customHeight="1" x14ac:dyDescent="0.75">
      <c r="A83" s="400"/>
      <c r="B83" s="413" t="s">
        <v>519</v>
      </c>
      <c r="C83" s="395"/>
      <c r="D83" s="403"/>
      <c r="E83" s="404"/>
      <c r="F83" s="405"/>
      <c r="G83" s="402"/>
      <c r="H83" s="405"/>
      <c r="I83" s="402">
        <f>SUM(I76:I82)</f>
        <v>0</v>
      </c>
      <c r="J83" s="411"/>
      <c r="K83" s="341">
        <f>F83+H83</f>
        <v>0</v>
      </c>
    </row>
    <row r="84" spans="1:11" ht="20.25" customHeight="1" x14ac:dyDescent="0.75">
      <c r="A84" s="407"/>
      <c r="B84" s="397"/>
      <c r="C84" s="395"/>
      <c r="D84" s="403"/>
      <c r="E84" s="417"/>
      <c r="F84" s="305"/>
      <c r="G84" s="395"/>
      <c r="H84" s="305"/>
      <c r="I84" s="395"/>
      <c r="J84" s="411"/>
    </row>
    <row r="85" spans="1:11" ht="20.25" customHeight="1" x14ac:dyDescent="0.75">
      <c r="A85" s="407">
        <v>4.7</v>
      </c>
      <c r="B85" s="397" t="str">
        <f>B17</f>
        <v>MATV SYSTEM</v>
      </c>
      <c r="C85" s="395"/>
      <c r="D85" s="403"/>
      <c r="E85" s="417"/>
      <c r="F85" s="305"/>
      <c r="G85" s="395"/>
      <c r="H85" s="305"/>
      <c r="I85" s="395"/>
      <c r="J85" s="411"/>
    </row>
    <row r="86" spans="1:11" ht="20.25" customHeight="1" x14ac:dyDescent="0.75">
      <c r="A86" s="418" t="s">
        <v>520</v>
      </c>
      <c r="B86" s="414" t="s">
        <v>521</v>
      </c>
      <c r="C86" s="334">
        <v>1</v>
      </c>
      <c r="D86" s="409" t="s">
        <v>146</v>
      </c>
      <c r="E86" s="334"/>
      <c r="F86" s="360"/>
      <c r="G86" s="334"/>
      <c r="H86" s="360"/>
      <c r="I86" s="334">
        <f t="shared" ref="I86:I87" si="19">F86+H86</f>
        <v>0</v>
      </c>
      <c r="J86" s="411"/>
    </row>
    <row r="87" spans="1:11" ht="20.25" customHeight="1" x14ac:dyDescent="0.75">
      <c r="A87" s="418" t="s">
        <v>524</v>
      </c>
      <c r="B87" s="414" t="s">
        <v>525</v>
      </c>
      <c r="C87" s="334">
        <v>1</v>
      </c>
      <c r="D87" s="409" t="s">
        <v>146</v>
      </c>
      <c r="E87" s="334"/>
      <c r="F87" s="360"/>
      <c r="G87" s="334"/>
      <c r="H87" s="360"/>
      <c r="I87" s="334">
        <f t="shared" si="19"/>
        <v>0</v>
      </c>
      <c r="J87" s="411"/>
    </row>
    <row r="88" spans="1:11" ht="20.25" customHeight="1" x14ac:dyDescent="0.75">
      <c r="A88" s="418" t="s">
        <v>526</v>
      </c>
      <c r="B88" s="414" t="s">
        <v>175</v>
      </c>
      <c r="C88" s="334"/>
      <c r="D88" s="419"/>
      <c r="E88" s="334"/>
      <c r="F88" s="360"/>
      <c r="G88" s="334"/>
      <c r="H88" s="360"/>
      <c r="I88" s="334"/>
      <c r="J88" s="411"/>
    </row>
    <row r="89" spans="1:11" ht="20.25" customHeight="1" x14ac:dyDescent="0.75">
      <c r="A89" s="407"/>
      <c r="B89" s="414" t="s">
        <v>527</v>
      </c>
      <c r="C89" s="334">
        <v>10</v>
      </c>
      <c r="D89" s="409" t="s">
        <v>157</v>
      </c>
      <c r="E89" s="334"/>
      <c r="F89" s="360"/>
      <c r="G89" s="334"/>
      <c r="H89" s="360"/>
      <c r="I89" s="334">
        <f t="shared" ref="I89:I90" si="20">F89+H89</f>
        <v>0</v>
      </c>
      <c r="J89" s="411"/>
    </row>
    <row r="90" spans="1:11" ht="20.25" customHeight="1" x14ac:dyDescent="0.75">
      <c r="A90" s="407"/>
      <c r="B90" s="414" t="s">
        <v>528</v>
      </c>
      <c r="C90" s="334">
        <v>20</v>
      </c>
      <c r="D90" s="409" t="s">
        <v>157</v>
      </c>
      <c r="E90" s="334"/>
      <c r="F90" s="360"/>
      <c r="G90" s="334"/>
      <c r="H90" s="360"/>
      <c r="I90" s="334">
        <f t="shared" si="20"/>
        <v>0</v>
      </c>
      <c r="J90" s="411"/>
    </row>
    <row r="91" spans="1:11" ht="20.25" customHeight="1" x14ac:dyDescent="0.75">
      <c r="A91" s="418" t="s">
        <v>529</v>
      </c>
      <c r="B91" s="414" t="s">
        <v>175</v>
      </c>
      <c r="C91" s="334"/>
      <c r="D91" s="419"/>
      <c r="E91" s="334"/>
      <c r="F91" s="360"/>
      <c r="G91" s="334"/>
      <c r="H91" s="360"/>
      <c r="I91" s="334"/>
      <c r="J91" s="411"/>
    </row>
    <row r="92" spans="1:11" ht="20.25" customHeight="1" x14ac:dyDescent="0.75">
      <c r="A92" s="407"/>
      <c r="B92" s="414" t="s">
        <v>515</v>
      </c>
      <c r="C92" s="334">
        <v>20</v>
      </c>
      <c r="D92" s="409" t="s">
        <v>157</v>
      </c>
      <c r="E92" s="334"/>
      <c r="F92" s="360"/>
      <c r="G92" s="334"/>
      <c r="H92" s="360"/>
      <c r="I92" s="334">
        <f t="shared" ref="I92:I94" si="21">F92+H92</f>
        <v>0</v>
      </c>
      <c r="J92" s="411"/>
    </row>
    <row r="93" spans="1:11" ht="20.25" customHeight="1" x14ac:dyDescent="0.75">
      <c r="A93" s="407"/>
      <c r="B93" s="414" t="s">
        <v>180</v>
      </c>
      <c r="C93" s="396">
        <v>1</v>
      </c>
      <c r="D93" s="409" t="s">
        <v>159</v>
      </c>
      <c r="E93" s="334"/>
      <c r="F93" s="360"/>
      <c r="G93" s="334"/>
      <c r="H93" s="360"/>
      <c r="I93" s="334">
        <f t="shared" si="21"/>
        <v>0</v>
      </c>
      <c r="J93" s="411"/>
    </row>
    <row r="94" spans="1:11" ht="20.25" customHeight="1" x14ac:dyDescent="0.75">
      <c r="A94" s="407" t="s">
        <v>530</v>
      </c>
      <c r="B94" s="414" t="s">
        <v>518</v>
      </c>
      <c r="C94" s="334">
        <v>1</v>
      </c>
      <c r="D94" s="409" t="s">
        <v>159</v>
      </c>
      <c r="E94" s="334"/>
      <c r="F94" s="360"/>
      <c r="G94" s="334"/>
      <c r="H94" s="360"/>
      <c r="I94" s="334">
        <f t="shared" si="21"/>
        <v>0</v>
      </c>
      <c r="J94" s="411"/>
    </row>
    <row r="95" spans="1:11" ht="20.25" customHeight="1" x14ac:dyDescent="0.75">
      <c r="A95" s="400"/>
      <c r="B95" s="413" t="s">
        <v>531</v>
      </c>
      <c r="C95" s="395"/>
      <c r="D95" s="403"/>
      <c r="E95" s="404"/>
      <c r="F95" s="405"/>
      <c r="G95" s="402"/>
      <c r="H95" s="405"/>
      <c r="I95" s="402">
        <f>SUM(I86:I94)</f>
        <v>0</v>
      </c>
      <c r="J95" s="411"/>
      <c r="K95" s="341">
        <f>F95+H95</f>
        <v>0</v>
      </c>
    </row>
    <row r="96" spans="1:11" ht="20.25" customHeight="1" x14ac:dyDescent="0.75">
      <c r="A96" s="407"/>
      <c r="B96" s="397"/>
      <c r="C96" s="395"/>
      <c r="D96" s="403"/>
      <c r="E96" s="417"/>
      <c r="F96" s="305"/>
      <c r="G96" s="395"/>
      <c r="H96" s="305"/>
      <c r="I96" s="395"/>
      <c r="J96" s="411"/>
    </row>
    <row r="97" spans="1:11" ht="20.25" customHeight="1" x14ac:dyDescent="0.75">
      <c r="A97" s="407">
        <v>4.8</v>
      </c>
      <c r="B97" s="397" t="str">
        <f>B18</f>
        <v>LIGHTNING PROTECTION AND GROUNDING SYSTEM</v>
      </c>
      <c r="C97" s="395"/>
      <c r="D97" s="403"/>
      <c r="E97" s="417"/>
      <c r="F97" s="305"/>
      <c r="G97" s="395"/>
      <c r="H97" s="305"/>
      <c r="I97" s="395"/>
      <c r="J97" s="411"/>
    </row>
    <row r="98" spans="1:11" ht="20.25" customHeight="1" x14ac:dyDescent="0.75">
      <c r="A98" s="431" t="s">
        <v>532</v>
      </c>
      <c r="B98" s="432" t="s">
        <v>173</v>
      </c>
      <c r="C98" s="334">
        <v>1</v>
      </c>
      <c r="D98" s="335" t="s">
        <v>146</v>
      </c>
      <c r="E98" s="433"/>
      <c r="F98" s="360"/>
      <c r="G98" s="334"/>
      <c r="H98" s="360"/>
      <c r="I98" s="334">
        <f t="shared" ref="I98:I99" si="22">F98+H98</f>
        <v>0</v>
      </c>
      <c r="J98" s="394"/>
    </row>
    <row r="99" spans="1:11" ht="20.25" customHeight="1" x14ac:dyDescent="0.75">
      <c r="A99" s="431" t="s">
        <v>533</v>
      </c>
      <c r="B99" s="432" t="s">
        <v>174</v>
      </c>
      <c r="C99" s="334">
        <v>1</v>
      </c>
      <c r="D99" s="335" t="s">
        <v>146</v>
      </c>
      <c r="E99" s="433"/>
      <c r="F99" s="360"/>
      <c r="G99" s="334"/>
      <c r="H99" s="360"/>
      <c r="I99" s="334">
        <f t="shared" si="22"/>
        <v>0</v>
      </c>
      <c r="J99" s="394"/>
    </row>
    <row r="100" spans="1:11" ht="20.25" customHeight="1" x14ac:dyDescent="0.75">
      <c r="A100" s="431" t="s">
        <v>534</v>
      </c>
      <c r="B100" s="432" t="s">
        <v>175</v>
      </c>
      <c r="C100" s="334"/>
      <c r="D100" s="335"/>
      <c r="E100" s="433"/>
      <c r="F100" s="360"/>
      <c r="G100" s="334"/>
      <c r="H100" s="360"/>
      <c r="I100" s="334"/>
      <c r="J100" s="394"/>
    </row>
    <row r="101" spans="1:11" ht="20.25" customHeight="1" x14ac:dyDescent="0.75">
      <c r="A101" s="434"/>
      <c r="B101" s="435" t="s">
        <v>176</v>
      </c>
      <c r="C101" s="334">
        <v>25</v>
      </c>
      <c r="D101" s="409" t="s">
        <v>157</v>
      </c>
      <c r="E101" s="334"/>
      <c r="F101" s="360"/>
      <c r="G101" s="334"/>
      <c r="H101" s="360"/>
      <c r="I101" s="334">
        <f t="shared" ref="I101:I102" si="23">F101+H101</f>
        <v>0</v>
      </c>
      <c r="J101" s="394"/>
    </row>
    <row r="102" spans="1:11" ht="20.25" customHeight="1" x14ac:dyDescent="0.75">
      <c r="A102" s="434"/>
      <c r="B102" s="435" t="s">
        <v>177</v>
      </c>
      <c r="C102" s="334">
        <v>1</v>
      </c>
      <c r="D102" s="409" t="s">
        <v>159</v>
      </c>
      <c r="E102" s="433"/>
      <c r="F102" s="360"/>
      <c r="G102" s="433"/>
      <c r="H102" s="360"/>
      <c r="I102" s="334">
        <f t="shared" si="23"/>
        <v>0</v>
      </c>
      <c r="J102" s="394"/>
    </row>
    <row r="103" spans="1:11" ht="20.25" customHeight="1" x14ac:dyDescent="0.75">
      <c r="A103" s="431" t="s">
        <v>535</v>
      </c>
      <c r="B103" s="432" t="s">
        <v>178</v>
      </c>
      <c r="C103" s="334"/>
      <c r="D103" s="335"/>
      <c r="E103" s="433"/>
      <c r="F103" s="360"/>
      <c r="G103" s="334"/>
      <c r="H103" s="360"/>
      <c r="I103" s="334"/>
      <c r="J103" s="394"/>
    </row>
    <row r="104" spans="1:11" ht="20.25" customHeight="1" x14ac:dyDescent="0.75">
      <c r="A104" s="434"/>
      <c r="B104" s="435" t="s">
        <v>179</v>
      </c>
      <c r="C104" s="334">
        <v>20</v>
      </c>
      <c r="D104" s="409" t="s">
        <v>157</v>
      </c>
      <c r="E104" s="334"/>
      <c r="F104" s="360"/>
      <c r="G104" s="334"/>
      <c r="H104" s="360"/>
      <c r="I104" s="334">
        <f t="shared" ref="I104:I106" si="24">F104+H104</f>
        <v>0</v>
      </c>
      <c r="J104" s="394"/>
    </row>
    <row r="105" spans="1:11" ht="20.25" customHeight="1" x14ac:dyDescent="0.75">
      <c r="A105" s="434"/>
      <c r="B105" s="435" t="s">
        <v>180</v>
      </c>
      <c r="C105" s="334">
        <v>1</v>
      </c>
      <c r="D105" s="409" t="s">
        <v>159</v>
      </c>
      <c r="E105" s="433"/>
      <c r="F105" s="360"/>
      <c r="G105" s="433"/>
      <c r="H105" s="360"/>
      <c r="I105" s="334">
        <f t="shared" si="24"/>
        <v>0</v>
      </c>
      <c r="J105" s="394"/>
    </row>
    <row r="106" spans="1:11" ht="20.25" customHeight="1" x14ac:dyDescent="0.75">
      <c r="A106" s="431" t="s">
        <v>536</v>
      </c>
      <c r="B106" s="435" t="s">
        <v>537</v>
      </c>
      <c r="C106" s="334">
        <v>1</v>
      </c>
      <c r="D106" s="335" t="s">
        <v>159</v>
      </c>
      <c r="E106" s="433"/>
      <c r="F106" s="360"/>
      <c r="G106" s="433"/>
      <c r="H106" s="360"/>
      <c r="I106" s="334">
        <f t="shared" si="24"/>
        <v>0</v>
      </c>
      <c r="J106" s="394"/>
    </row>
    <row r="107" spans="1:11" ht="20.25" customHeight="1" x14ac:dyDescent="0.75">
      <c r="A107" s="436"/>
      <c r="B107" s="437" t="s">
        <v>538</v>
      </c>
      <c r="C107" s="438"/>
      <c r="D107" s="439"/>
      <c r="E107" s="440"/>
      <c r="F107" s="441">
        <f>SUM(F98:F106)</f>
        <v>0</v>
      </c>
      <c r="G107" s="442"/>
      <c r="H107" s="441">
        <f>SUM(H98:H106)</f>
        <v>0</v>
      </c>
      <c r="I107" s="442">
        <f>SUM(I98:I106)</f>
        <v>0</v>
      </c>
      <c r="J107" s="443"/>
      <c r="K107" s="341">
        <f>F107+H107</f>
        <v>0</v>
      </c>
    </row>
    <row r="108" spans="1:11" ht="20.25" customHeight="1" x14ac:dyDescent="0.75">
      <c r="A108" s="389"/>
      <c r="B108" s="444"/>
      <c r="C108" s="392"/>
      <c r="D108" s="445"/>
      <c r="E108" s="446"/>
      <c r="F108" s="447"/>
      <c r="G108" s="392"/>
      <c r="H108" s="447"/>
      <c r="I108" s="392"/>
      <c r="J108" s="448"/>
    </row>
    <row r="109" spans="1:11" ht="19.5" customHeight="1" x14ac:dyDescent="0.75">
      <c r="B109" s="449"/>
      <c r="C109" s="378"/>
      <c r="E109" s="378"/>
      <c r="F109" s="378"/>
      <c r="G109" s="378"/>
      <c r="H109" s="378"/>
      <c r="I109" s="378"/>
      <c r="J109" s="374"/>
    </row>
    <row r="110" spans="1:11" ht="20.25" customHeight="1" x14ac:dyDescent="0.75">
      <c r="B110" s="374"/>
      <c r="C110" s="450"/>
      <c r="E110" s="378"/>
      <c r="F110" s="378"/>
      <c r="G110" s="450"/>
      <c r="H110" s="378"/>
      <c r="I110" s="378"/>
      <c r="J110" s="374"/>
    </row>
    <row r="111" spans="1:11" ht="20.25" customHeight="1" x14ac:dyDescent="0.75">
      <c r="C111" s="378"/>
      <c r="E111" s="378"/>
      <c r="F111" s="378"/>
      <c r="G111" s="378"/>
      <c r="H111" s="378"/>
      <c r="I111" s="378"/>
      <c r="J111" s="374"/>
    </row>
    <row r="112" spans="1:11" ht="23.25" customHeight="1" x14ac:dyDescent="0.75">
      <c r="C112" s="378"/>
      <c r="E112" s="378"/>
      <c r="F112" s="378"/>
      <c r="G112" s="378"/>
      <c r="H112" s="378"/>
      <c r="I112" s="378"/>
      <c r="J112" s="374"/>
    </row>
    <row r="113" spans="2:10" ht="20.25" customHeight="1" x14ac:dyDescent="0.75">
      <c r="B113" s="374"/>
      <c r="C113" s="450"/>
      <c r="E113" s="378"/>
      <c r="F113" s="378"/>
      <c r="G113" s="450"/>
      <c r="H113" s="378"/>
      <c r="I113" s="378"/>
      <c r="J113" s="374"/>
    </row>
    <row r="114" spans="2:10" ht="20.25" customHeight="1" x14ac:dyDescent="0.75">
      <c r="C114" s="378"/>
      <c r="E114" s="378"/>
      <c r="F114" s="378"/>
      <c r="G114" s="378"/>
      <c r="H114" s="378"/>
      <c r="I114" s="378"/>
      <c r="J114" s="374"/>
    </row>
    <row r="115" spans="2:10" ht="23.25" customHeight="1" x14ac:dyDescent="0.75">
      <c r="C115" s="378"/>
      <c r="E115" s="378"/>
      <c r="F115" s="378"/>
      <c r="G115" s="378"/>
      <c r="H115" s="378"/>
      <c r="I115" s="378"/>
      <c r="J115" s="374"/>
    </row>
    <row r="116" spans="2:10" ht="23.25" customHeight="1" x14ac:dyDescent="0.75">
      <c r="C116" s="378"/>
      <c r="E116" s="378"/>
      <c r="F116" s="378"/>
      <c r="G116" s="378"/>
      <c r="H116" s="378"/>
      <c r="I116" s="378"/>
      <c r="J116" s="374"/>
    </row>
    <row r="117" spans="2:10" ht="23.25" customHeight="1" x14ac:dyDescent="0.75">
      <c r="C117" s="378"/>
      <c r="E117" s="378"/>
      <c r="F117" s="378"/>
      <c r="G117" s="378"/>
      <c r="H117" s="378"/>
      <c r="I117" s="378"/>
      <c r="J117" s="374"/>
    </row>
    <row r="118" spans="2:10" ht="23.25" customHeight="1" x14ac:dyDescent="0.75">
      <c r="C118" s="378"/>
      <c r="E118" s="378"/>
      <c r="F118" s="378"/>
      <c r="G118" s="378"/>
      <c r="H118" s="378"/>
      <c r="I118" s="378"/>
      <c r="J118" s="374"/>
    </row>
    <row r="119" spans="2:10" ht="23.25" customHeight="1" x14ac:dyDescent="0.75">
      <c r="C119" s="378"/>
      <c r="E119" s="378"/>
      <c r="F119" s="378"/>
      <c r="G119" s="378"/>
      <c r="H119" s="378"/>
      <c r="I119" s="378"/>
      <c r="J119" s="374"/>
    </row>
    <row r="120" spans="2:10" ht="23.25" customHeight="1" x14ac:dyDescent="0.75">
      <c r="C120" s="378"/>
      <c r="E120" s="378"/>
      <c r="F120" s="378"/>
      <c r="G120" s="378"/>
      <c r="H120" s="378"/>
      <c r="I120" s="378"/>
      <c r="J120" s="374"/>
    </row>
    <row r="121" spans="2:10" ht="23.25" customHeight="1" x14ac:dyDescent="0.75">
      <c r="C121" s="378"/>
      <c r="E121" s="378"/>
      <c r="F121" s="378"/>
      <c r="G121" s="378"/>
      <c r="H121" s="378"/>
      <c r="I121" s="378"/>
      <c r="J121" s="374"/>
    </row>
    <row r="122" spans="2:10" ht="23.25" customHeight="1" x14ac:dyDescent="0.75">
      <c r="C122" s="378"/>
      <c r="E122" s="378"/>
      <c r="F122" s="378"/>
      <c r="G122" s="378"/>
      <c r="H122" s="378"/>
      <c r="I122" s="378"/>
      <c r="J122" s="374"/>
    </row>
    <row r="123" spans="2:10" ht="23.25" customHeight="1" x14ac:dyDescent="0.75">
      <c r="C123" s="378"/>
      <c r="E123" s="378"/>
      <c r="F123" s="378"/>
      <c r="G123" s="378"/>
      <c r="H123" s="378"/>
      <c r="I123" s="378"/>
      <c r="J123" s="374"/>
    </row>
    <row r="124" spans="2:10" ht="23.25" customHeight="1" x14ac:dyDescent="0.75">
      <c r="C124" s="378"/>
      <c r="E124" s="378"/>
      <c r="F124" s="378"/>
      <c r="G124" s="378"/>
      <c r="H124" s="378"/>
      <c r="I124" s="378"/>
      <c r="J124" s="374"/>
    </row>
    <row r="125" spans="2:10" ht="23.25" customHeight="1" x14ac:dyDescent="0.75">
      <c r="C125" s="378"/>
      <c r="E125" s="378"/>
      <c r="F125" s="378"/>
      <c r="G125" s="378"/>
      <c r="H125" s="378"/>
      <c r="I125" s="378"/>
      <c r="J125" s="374"/>
    </row>
    <row r="126" spans="2:10" ht="23.25" customHeight="1" x14ac:dyDescent="0.75">
      <c r="C126" s="378"/>
      <c r="E126" s="378"/>
      <c r="F126" s="378"/>
      <c r="G126" s="378"/>
      <c r="H126" s="378"/>
      <c r="I126" s="378"/>
      <c r="J126" s="374"/>
    </row>
    <row r="127" spans="2:10" ht="23.25" customHeight="1" x14ac:dyDescent="0.75">
      <c r="C127" s="378"/>
      <c r="E127" s="378"/>
      <c r="F127" s="378"/>
      <c r="G127" s="378"/>
      <c r="H127" s="378"/>
      <c r="I127" s="378"/>
      <c r="J127" s="374"/>
    </row>
    <row r="128" spans="2:10" ht="23.25" customHeight="1" x14ac:dyDescent="0.75">
      <c r="C128" s="378"/>
      <c r="E128" s="378"/>
      <c r="F128" s="378"/>
      <c r="G128" s="378"/>
      <c r="H128" s="378"/>
      <c r="I128" s="378"/>
      <c r="J128" s="374"/>
    </row>
    <row r="129" spans="3:10" ht="23.25" customHeight="1" x14ac:dyDescent="0.75">
      <c r="C129" s="378"/>
      <c r="E129" s="378"/>
      <c r="F129" s="378"/>
      <c r="G129" s="378"/>
      <c r="H129" s="378"/>
      <c r="I129" s="378"/>
      <c r="J129" s="374"/>
    </row>
    <row r="130" spans="3:10" ht="23.25" customHeight="1" x14ac:dyDescent="0.75">
      <c r="C130" s="378"/>
      <c r="E130" s="378"/>
      <c r="F130" s="378"/>
      <c r="G130" s="378"/>
      <c r="H130" s="378"/>
      <c r="I130" s="378"/>
      <c r="J130" s="374"/>
    </row>
    <row r="131" spans="3:10" ht="23.25" customHeight="1" x14ac:dyDescent="0.75">
      <c r="C131" s="378"/>
      <c r="E131" s="378"/>
      <c r="F131" s="378"/>
      <c r="G131" s="378"/>
      <c r="H131" s="378"/>
      <c r="I131" s="378"/>
      <c r="J131" s="374"/>
    </row>
    <row r="132" spans="3:10" ht="23.25" customHeight="1" x14ac:dyDescent="0.75">
      <c r="C132" s="378"/>
      <c r="E132" s="378"/>
      <c r="F132" s="378"/>
      <c r="G132" s="378"/>
      <c r="H132" s="378"/>
      <c r="I132" s="378"/>
      <c r="J132" s="374"/>
    </row>
    <row r="133" spans="3:10" ht="23.25" customHeight="1" x14ac:dyDescent="0.75">
      <c r="C133" s="378"/>
      <c r="E133" s="378"/>
      <c r="F133" s="378"/>
      <c r="G133" s="378"/>
      <c r="H133" s="378"/>
      <c r="I133" s="378"/>
      <c r="J133" s="374"/>
    </row>
    <row r="134" spans="3:10" ht="23.25" customHeight="1" x14ac:dyDescent="0.75">
      <c r="C134" s="378"/>
      <c r="E134" s="378"/>
      <c r="F134" s="378"/>
      <c r="G134" s="378"/>
      <c r="H134" s="378"/>
      <c r="I134" s="378"/>
      <c r="J134" s="374"/>
    </row>
    <row r="135" spans="3:10" ht="23.25" customHeight="1" x14ac:dyDescent="0.75">
      <c r="C135" s="378"/>
      <c r="E135" s="378"/>
      <c r="F135" s="378"/>
      <c r="G135" s="378"/>
      <c r="H135" s="378"/>
      <c r="I135" s="378"/>
      <c r="J135" s="374"/>
    </row>
    <row r="136" spans="3:10" ht="23.25" customHeight="1" x14ac:dyDescent="0.75">
      <c r="C136" s="378"/>
      <c r="E136" s="378"/>
      <c r="F136" s="378"/>
      <c r="G136" s="378"/>
      <c r="H136" s="378"/>
      <c r="I136" s="378"/>
      <c r="J136" s="374"/>
    </row>
    <row r="137" spans="3:10" ht="23.25" customHeight="1" x14ac:dyDescent="0.75">
      <c r="C137" s="378"/>
      <c r="E137" s="378"/>
      <c r="F137" s="378"/>
      <c r="G137" s="378"/>
      <c r="H137" s="378"/>
      <c r="I137" s="378"/>
      <c r="J137" s="374"/>
    </row>
    <row r="138" spans="3:10" ht="23.25" customHeight="1" x14ac:dyDescent="0.75">
      <c r="C138" s="378"/>
      <c r="E138" s="378"/>
      <c r="F138" s="378"/>
      <c r="G138" s="378"/>
      <c r="H138" s="378"/>
      <c r="I138" s="378"/>
      <c r="J138" s="374"/>
    </row>
    <row r="139" spans="3:10" ht="23.25" customHeight="1" x14ac:dyDescent="0.75">
      <c r="C139" s="378"/>
      <c r="E139" s="378"/>
      <c r="F139" s="378"/>
      <c r="G139" s="378"/>
      <c r="H139" s="378"/>
      <c r="I139" s="378"/>
      <c r="J139" s="374"/>
    </row>
    <row r="140" spans="3:10" ht="23.25" customHeight="1" x14ac:dyDescent="0.75">
      <c r="C140" s="378"/>
      <c r="E140" s="378"/>
      <c r="F140" s="378"/>
      <c r="G140" s="378"/>
      <c r="H140" s="378"/>
      <c r="I140" s="378"/>
      <c r="J140" s="374"/>
    </row>
    <row r="141" spans="3:10" ht="23.25" customHeight="1" x14ac:dyDescent="0.75">
      <c r="C141" s="378"/>
      <c r="E141" s="378"/>
      <c r="F141" s="378"/>
      <c r="G141" s="378"/>
      <c r="H141" s="378"/>
      <c r="I141" s="378"/>
      <c r="J141" s="374"/>
    </row>
    <row r="142" spans="3:10" ht="23.25" customHeight="1" x14ac:dyDescent="0.75">
      <c r="C142" s="378"/>
      <c r="E142" s="378"/>
      <c r="F142" s="378"/>
      <c r="G142" s="378"/>
      <c r="H142" s="378"/>
      <c r="I142" s="378"/>
      <c r="J142" s="374"/>
    </row>
    <row r="143" spans="3:10" ht="23.25" customHeight="1" x14ac:dyDescent="0.75">
      <c r="C143" s="378"/>
      <c r="E143" s="378"/>
      <c r="F143" s="378"/>
      <c r="G143" s="378"/>
      <c r="H143" s="378"/>
      <c r="I143" s="378"/>
      <c r="J143" s="374"/>
    </row>
    <row r="144" spans="3:10" ht="23.25" customHeight="1" x14ac:dyDescent="0.75">
      <c r="C144" s="378"/>
      <c r="E144" s="378"/>
      <c r="F144" s="378"/>
      <c r="G144" s="378"/>
      <c r="H144" s="378"/>
      <c r="I144" s="378"/>
      <c r="J144" s="374"/>
    </row>
    <row r="145" spans="3:10" ht="23.25" customHeight="1" x14ac:dyDescent="0.75">
      <c r="C145" s="378"/>
      <c r="E145" s="378"/>
      <c r="F145" s="378"/>
      <c r="G145" s="378"/>
      <c r="H145" s="378"/>
      <c r="I145" s="378"/>
      <c r="J145" s="374"/>
    </row>
    <row r="146" spans="3:10" ht="23.25" customHeight="1" x14ac:dyDescent="0.75">
      <c r="C146" s="378"/>
      <c r="E146" s="378"/>
      <c r="F146" s="378"/>
      <c r="G146" s="378"/>
      <c r="H146" s="378"/>
      <c r="I146" s="378"/>
      <c r="J146" s="374"/>
    </row>
    <row r="147" spans="3:10" ht="23.25" customHeight="1" x14ac:dyDescent="0.75">
      <c r="C147" s="378"/>
      <c r="E147" s="378"/>
      <c r="F147" s="378"/>
      <c r="G147" s="378"/>
      <c r="H147" s="378"/>
      <c r="I147" s="378"/>
      <c r="J147" s="374"/>
    </row>
    <row r="148" spans="3:10" ht="23.25" customHeight="1" x14ac:dyDescent="0.75">
      <c r="C148" s="378"/>
      <c r="E148" s="378"/>
      <c r="F148" s="378"/>
      <c r="G148" s="378"/>
      <c r="H148" s="378"/>
      <c r="I148" s="378"/>
      <c r="J148" s="374"/>
    </row>
    <row r="149" spans="3:10" ht="23.25" customHeight="1" x14ac:dyDescent="0.75">
      <c r="C149" s="378"/>
      <c r="E149" s="378"/>
      <c r="F149" s="378"/>
      <c r="G149" s="378"/>
      <c r="H149" s="378"/>
      <c r="I149" s="378"/>
      <c r="J149" s="374"/>
    </row>
    <row r="150" spans="3:10" ht="23.25" customHeight="1" x14ac:dyDescent="0.75">
      <c r="C150" s="378"/>
      <c r="E150" s="378"/>
      <c r="F150" s="378"/>
      <c r="G150" s="378"/>
      <c r="H150" s="378"/>
      <c r="I150" s="378"/>
      <c r="J150" s="374"/>
    </row>
    <row r="151" spans="3:10" ht="23.25" customHeight="1" x14ac:dyDescent="0.75">
      <c r="C151" s="378"/>
      <c r="E151" s="378"/>
      <c r="F151" s="378"/>
      <c r="G151" s="378"/>
      <c r="H151" s="378"/>
      <c r="I151" s="378"/>
      <c r="J151" s="374"/>
    </row>
    <row r="152" spans="3:10" ht="23.25" customHeight="1" x14ac:dyDescent="0.75">
      <c r="C152" s="378"/>
      <c r="E152" s="378"/>
      <c r="F152" s="378"/>
      <c r="G152" s="378"/>
      <c r="H152" s="378"/>
      <c r="I152" s="378"/>
      <c r="J152" s="374"/>
    </row>
    <row r="153" spans="3:10" ht="23.25" customHeight="1" x14ac:dyDescent="0.75">
      <c r="C153" s="378"/>
      <c r="E153" s="378"/>
      <c r="F153" s="378"/>
      <c r="G153" s="378"/>
      <c r="H153" s="378"/>
      <c r="I153" s="378"/>
      <c r="J153" s="374"/>
    </row>
    <row r="154" spans="3:10" ht="23.25" customHeight="1" x14ac:dyDescent="0.75">
      <c r="C154" s="378"/>
      <c r="E154" s="378"/>
      <c r="F154" s="378"/>
      <c r="G154" s="378"/>
      <c r="H154" s="378"/>
      <c r="I154" s="378"/>
      <c r="J154" s="374"/>
    </row>
    <row r="155" spans="3:10" ht="23.25" customHeight="1" x14ac:dyDescent="0.75">
      <c r="C155" s="378"/>
      <c r="E155" s="378"/>
      <c r="F155" s="378"/>
      <c r="G155" s="378"/>
      <c r="H155" s="378"/>
      <c r="I155" s="378"/>
      <c r="J155" s="374"/>
    </row>
    <row r="156" spans="3:10" ht="23.25" customHeight="1" x14ac:dyDescent="0.75">
      <c r="C156" s="378"/>
      <c r="E156" s="378"/>
      <c r="F156" s="378"/>
      <c r="G156" s="378"/>
      <c r="H156" s="378"/>
      <c r="I156" s="378"/>
      <c r="J156" s="374"/>
    </row>
    <row r="157" spans="3:10" ht="23.25" customHeight="1" x14ac:dyDescent="0.75">
      <c r="C157" s="378"/>
      <c r="E157" s="378"/>
      <c r="F157" s="378"/>
      <c r="G157" s="378"/>
      <c r="H157" s="378"/>
      <c r="I157" s="378"/>
      <c r="J157" s="374"/>
    </row>
    <row r="158" spans="3:10" ht="23.25" customHeight="1" x14ac:dyDescent="0.75">
      <c r="C158" s="378"/>
      <c r="E158" s="378"/>
      <c r="F158" s="378"/>
      <c r="G158" s="378"/>
      <c r="H158" s="378"/>
      <c r="I158" s="378"/>
      <c r="J158" s="374"/>
    </row>
    <row r="159" spans="3:10" ht="23.25" customHeight="1" x14ac:dyDescent="0.75">
      <c r="C159" s="378"/>
      <c r="E159" s="378"/>
      <c r="F159" s="378"/>
      <c r="G159" s="378"/>
      <c r="H159" s="378"/>
      <c r="I159" s="378"/>
      <c r="J159" s="374"/>
    </row>
    <row r="160" spans="3:10" ht="23.25" customHeight="1" x14ac:dyDescent="0.75">
      <c r="C160" s="378"/>
      <c r="E160" s="378"/>
      <c r="F160" s="378"/>
      <c r="G160" s="378"/>
      <c r="H160" s="378"/>
      <c r="I160" s="378"/>
      <c r="J160" s="374"/>
    </row>
    <row r="161" spans="3:10" ht="23.25" customHeight="1" x14ac:dyDescent="0.75">
      <c r="C161" s="378"/>
      <c r="E161" s="378"/>
      <c r="F161" s="378"/>
      <c r="G161" s="378"/>
      <c r="H161" s="378"/>
      <c r="I161" s="378"/>
      <c r="J161" s="374"/>
    </row>
    <row r="162" spans="3:10" ht="23.25" customHeight="1" x14ac:dyDescent="0.75">
      <c r="C162" s="378"/>
      <c r="E162" s="378"/>
      <c r="F162" s="378"/>
      <c r="G162" s="378"/>
      <c r="H162" s="378"/>
      <c r="I162" s="378"/>
      <c r="J162" s="374"/>
    </row>
    <row r="163" spans="3:10" ht="23.25" customHeight="1" x14ac:dyDescent="0.75">
      <c r="C163" s="378"/>
      <c r="E163" s="378"/>
      <c r="F163" s="378"/>
      <c r="G163" s="378"/>
      <c r="H163" s="378"/>
      <c r="I163" s="378"/>
      <c r="J163" s="374"/>
    </row>
    <row r="164" spans="3:10" ht="23.25" customHeight="1" x14ac:dyDescent="0.75">
      <c r="C164" s="378"/>
      <c r="E164" s="378"/>
      <c r="F164" s="378"/>
      <c r="G164" s="378"/>
      <c r="H164" s="378"/>
      <c r="I164" s="378"/>
      <c r="J164" s="374"/>
    </row>
    <row r="165" spans="3:10" ht="23.25" customHeight="1" x14ac:dyDescent="0.75">
      <c r="C165" s="378"/>
      <c r="E165" s="378"/>
      <c r="F165" s="378"/>
      <c r="G165" s="378"/>
      <c r="H165" s="378"/>
      <c r="I165" s="378"/>
      <c r="J165" s="374"/>
    </row>
    <row r="166" spans="3:10" ht="23.25" customHeight="1" x14ac:dyDescent="0.75">
      <c r="C166" s="378"/>
      <c r="E166" s="378"/>
      <c r="F166" s="378"/>
      <c r="G166" s="378"/>
      <c r="H166" s="378"/>
      <c r="I166" s="378"/>
      <c r="J166" s="374"/>
    </row>
    <row r="167" spans="3:10" ht="23.25" customHeight="1" x14ac:dyDescent="0.75">
      <c r="C167" s="378"/>
      <c r="E167" s="378"/>
      <c r="F167" s="378"/>
      <c r="G167" s="378"/>
      <c r="H167" s="378"/>
      <c r="I167" s="378"/>
      <c r="J167" s="374"/>
    </row>
    <row r="168" spans="3:10" ht="23.25" customHeight="1" x14ac:dyDescent="0.75">
      <c r="C168" s="378"/>
      <c r="E168" s="378"/>
      <c r="F168" s="378"/>
      <c r="G168" s="378"/>
      <c r="H168" s="378"/>
      <c r="I168" s="378"/>
      <c r="J168" s="374"/>
    </row>
    <row r="169" spans="3:10" ht="23.25" customHeight="1" x14ac:dyDescent="0.75">
      <c r="C169" s="378"/>
      <c r="E169" s="378"/>
      <c r="F169" s="378"/>
      <c r="G169" s="378"/>
      <c r="H169" s="378"/>
      <c r="I169" s="378"/>
      <c r="J169" s="374"/>
    </row>
    <row r="170" spans="3:10" ht="23.25" customHeight="1" x14ac:dyDescent="0.75">
      <c r="C170" s="378"/>
      <c r="E170" s="378"/>
      <c r="F170" s="378"/>
      <c r="G170" s="378"/>
      <c r="H170" s="378"/>
      <c r="I170" s="378"/>
      <c r="J170" s="374"/>
    </row>
    <row r="171" spans="3:10" ht="23.25" customHeight="1" x14ac:dyDescent="0.75">
      <c r="C171" s="378"/>
      <c r="E171" s="378"/>
      <c r="F171" s="378"/>
      <c r="G171" s="378"/>
      <c r="H171" s="378"/>
      <c r="I171" s="378"/>
      <c r="J171" s="374"/>
    </row>
    <row r="172" spans="3:10" ht="23.25" customHeight="1" x14ac:dyDescent="0.75">
      <c r="C172" s="378"/>
      <c r="E172" s="378"/>
      <c r="F172" s="378"/>
      <c r="G172" s="378"/>
      <c r="H172" s="378"/>
      <c r="I172" s="378"/>
      <c r="J172" s="374"/>
    </row>
    <row r="173" spans="3:10" ht="23.25" customHeight="1" x14ac:dyDescent="0.75">
      <c r="C173" s="378"/>
      <c r="E173" s="378"/>
      <c r="F173" s="378"/>
      <c r="G173" s="378"/>
      <c r="H173" s="378"/>
      <c r="I173" s="378"/>
      <c r="J173" s="374"/>
    </row>
    <row r="174" spans="3:10" ht="23.25" customHeight="1" x14ac:dyDescent="0.75">
      <c r="C174" s="378"/>
      <c r="E174" s="378"/>
      <c r="F174" s="378"/>
      <c r="G174" s="378"/>
      <c r="H174" s="378"/>
      <c r="I174" s="378"/>
      <c r="J174" s="374"/>
    </row>
    <row r="175" spans="3:10" ht="23.25" customHeight="1" x14ac:dyDescent="0.75">
      <c r="C175" s="378"/>
      <c r="E175" s="378"/>
      <c r="F175" s="378"/>
      <c r="G175" s="378"/>
      <c r="H175" s="378"/>
      <c r="I175" s="378"/>
      <c r="J175" s="374"/>
    </row>
    <row r="176" spans="3:10" ht="23.25" customHeight="1" x14ac:dyDescent="0.75">
      <c r="C176" s="378"/>
      <c r="E176" s="378"/>
      <c r="F176" s="378"/>
      <c r="G176" s="378"/>
      <c r="H176" s="378"/>
      <c r="I176" s="378"/>
      <c r="J176" s="374"/>
    </row>
    <row r="177" spans="3:10" ht="23.25" customHeight="1" x14ac:dyDescent="0.75">
      <c r="C177" s="378"/>
      <c r="E177" s="378"/>
      <c r="F177" s="378"/>
      <c r="G177" s="378"/>
      <c r="H177" s="378"/>
      <c r="I177" s="378"/>
      <c r="J177" s="374"/>
    </row>
    <row r="178" spans="3:10" ht="23.25" customHeight="1" x14ac:dyDescent="0.75">
      <c r="C178" s="378"/>
      <c r="E178" s="378"/>
      <c r="F178" s="378"/>
      <c r="G178" s="378"/>
      <c r="H178" s="378"/>
      <c r="I178" s="378"/>
      <c r="J178" s="374"/>
    </row>
    <row r="179" spans="3:10" ht="23.25" customHeight="1" x14ac:dyDescent="0.75">
      <c r="C179" s="378"/>
      <c r="E179" s="378"/>
      <c r="F179" s="378"/>
      <c r="G179" s="378"/>
      <c r="H179" s="378"/>
      <c r="I179" s="378"/>
      <c r="J179" s="374"/>
    </row>
    <row r="180" spans="3:10" ht="23.25" customHeight="1" x14ac:dyDescent="0.75">
      <c r="C180" s="378"/>
      <c r="E180" s="378"/>
      <c r="F180" s="378"/>
      <c r="G180" s="378"/>
      <c r="H180" s="378"/>
      <c r="I180" s="378"/>
      <c r="J180" s="374"/>
    </row>
    <row r="181" spans="3:10" ht="23.25" customHeight="1" x14ac:dyDescent="0.75">
      <c r="C181" s="378"/>
      <c r="E181" s="378"/>
      <c r="F181" s="378"/>
      <c r="G181" s="378"/>
      <c r="H181" s="378"/>
      <c r="I181" s="378"/>
      <c r="J181" s="374"/>
    </row>
    <row r="182" spans="3:10" ht="23.25" customHeight="1" x14ac:dyDescent="0.75">
      <c r="C182" s="378"/>
      <c r="E182" s="378"/>
      <c r="F182" s="378"/>
      <c r="G182" s="378"/>
      <c r="H182" s="378"/>
      <c r="I182" s="378"/>
      <c r="J182" s="374"/>
    </row>
    <row r="183" spans="3:10" ht="23.25" customHeight="1" x14ac:dyDescent="0.75">
      <c r="C183" s="378"/>
      <c r="E183" s="378"/>
      <c r="F183" s="378"/>
      <c r="G183" s="378"/>
      <c r="H183" s="378"/>
      <c r="I183" s="378"/>
      <c r="J183" s="374"/>
    </row>
    <row r="184" spans="3:10" ht="23.25" customHeight="1" x14ac:dyDescent="0.75">
      <c r="C184" s="378"/>
      <c r="E184" s="378"/>
      <c r="F184" s="378"/>
      <c r="G184" s="378"/>
      <c r="H184" s="378"/>
      <c r="I184" s="378"/>
      <c r="J184" s="374"/>
    </row>
    <row r="185" spans="3:10" ht="23.25" customHeight="1" x14ac:dyDescent="0.75">
      <c r="C185" s="378"/>
      <c r="E185" s="378"/>
      <c r="F185" s="378"/>
      <c r="G185" s="378"/>
      <c r="H185" s="378"/>
      <c r="I185" s="378"/>
      <c r="J185" s="374"/>
    </row>
    <row r="186" spans="3:10" ht="23.25" customHeight="1" x14ac:dyDescent="0.75">
      <c r="C186" s="378"/>
      <c r="E186" s="378"/>
      <c r="F186" s="378"/>
      <c r="G186" s="378"/>
      <c r="H186" s="378"/>
      <c r="I186" s="378"/>
      <c r="J186" s="374"/>
    </row>
    <row r="187" spans="3:10" ht="23.25" customHeight="1" x14ac:dyDescent="0.75">
      <c r="C187" s="378"/>
      <c r="E187" s="378"/>
      <c r="F187" s="378"/>
      <c r="G187" s="378"/>
      <c r="H187" s="378"/>
      <c r="I187" s="378"/>
      <c r="J187" s="374"/>
    </row>
    <row r="188" spans="3:10" ht="23.25" customHeight="1" x14ac:dyDescent="0.75">
      <c r="C188" s="378"/>
      <c r="E188" s="378"/>
      <c r="F188" s="378"/>
      <c r="G188" s="378"/>
      <c r="H188" s="378"/>
      <c r="I188" s="378"/>
      <c r="J188" s="374"/>
    </row>
    <row r="189" spans="3:10" ht="23.25" customHeight="1" x14ac:dyDescent="0.75">
      <c r="C189" s="378"/>
      <c r="E189" s="378"/>
      <c r="F189" s="378"/>
      <c r="G189" s="378"/>
      <c r="H189" s="378"/>
      <c r="I189" s="378"/>
      <c r="J189" s="374"/>
    </row>
    <row r="190" spans="3:10" ht="23.25" customHeight="1" x14ac:dyDescent="0.75">
      <c r="C190" s="378"/>
      <c r="E190" s="378"/>
      <c r="F190" s="378"/>
      <c r="G190" s="378"/>
      <c r="H190" s="378"/>
      <c r="I190" s="378"/>
      <c r="J190" s="374"/>
    </row>
    <row r="191" spans="3:10" ht="23.25" customHeight="1" x14ac:dyDescent="0.75">
      <c r="C191" s="378"/>
      <c r="E191" s="378"/>
      <c r="F191" s="378"/>
      <c r="G191" s="378"/>
      <c r="H191" s="378"/>
      <c r="I191" s="378"/>
      <c r="J191" s="374"/>
    </row>
    <row r="192" spans="3:10" ht="23.25" customHeight="1" x14ac:dyDescent="0.75">
      <c r="C192" s="378"/>
      <c r="E192" s="378"/>
      <c r="F192" s="378"/>
      <c r="G192" s="378"/>
      <c r="H192" s="378"/>
      <c r="I192" s="378"/>
      <c r="J192" s="374"/>
    </row>
    <row r="193" spans="3:10" ht="23.25" customHeight="1" x14ac:dyDescent="0.75">
      <c r="C193" s="378"/>
      <c r="E193" s="378"/>
      <c r="F193" s="378"/>
      <c r="G193" s="378"/>
      <c r="H193" s="378"/>
      <c r="I193" s="378"/>
      <c r="J193" s="374"/>
    </row>
    <row r="194" spans="3:10" ht="23.25" customHeight="1" x14ac:dyDescent="0.75">
      <c r="C194" s="378"/>
      <c r="E194" s="378"/>
      <c r="F194" s="378"/>
      <c r="G194" s="378"/>
      <c r="H194" s="378"/>
      <c r="I194" s="378"/>
      <c r="J194" s="374"/>
    </row>
    <row r="195" spans="3:10" ht="23.25" customHeight="1" x14ac:dyDescent="0.75">
      <c r="C195" s="378"/>
      <c r="E195" s="378"/>
      <c r="F195" s="378"/>
      <c r="G195" s="378"/>
      <c r="H195" s="378"/>
      <c r="I195" s="378"/>
      <c r="J195" s="374"/>
    </row>
    <row r="196" spans="3:10" ht="23.25" customHeight="1" x14ac:dyDescent="0.75">
      <c r="C196" s="378"/>
      <c r="E196" s="378"/>
      <c r="F196" s="378"/>
      <c r="G196" s="378"/>
      <c r="H196" s="378"/>
      <c r="I196" s="378"/>
      <c r="J196" s="374"/>
    </row>
    <row r="197" spans="3:10" ht="23.25" customHeight="1" x14ac:dyDescent="0.75">
      <c r="C197" s="378"/>
      <c r="E197" s="378"/>
      <c r="F197" s="378"/>
      <c r="G197" s="378"/>
      <c r="H197" s="378"/>
      <c r="I197" s="378"/>
      <c r="J197" s="374"/>
    </row>
    <row r="198" spans="3:10" ht="23.25" customHeight="1" x14ac:dyDescent="0.75">
      <c r="C198" s="378"/>
      <c r="E198" s="378"/>
      <c r="F198" s="378"/>
      <c r="G198" s="378"/>
      <c r="H198" s="378"/>
      <c r="I198" s="378"/>
      <c r="J198" s="374"/>
    </row>
    <row r="199" spans="3:10" ht="23.25" customHeight="1" x14ac:dyDescent="0.75">
      <c r="C199" s="378"/>
      <c r="E199" s="378"/>
      <c r="F199" s="378"/>
      <c r="G199" s="378"/>
      <c r="H199" s="378"/>
      <c r="I199" s="378"/>
      <c r="J199" s="374"/>
    </row>
    <row r="200" spans="3:10" ht="23.25" customHeight="1" x14ac:dyDescent="0.75">
      <c r="C200" s="378"/>
      <c r="E200" s="378"/>
      <c r="F200" s="378"/>
      <c r="G200" s="378"/>
      <c r="H200" s="378"/>
      <c r="I200" s="378"/>
      <c r="J200" s="374"/>
    </row>
    <row r="201" spans="3:10" ht="23.25" customHeight="1" x14ac:dyDescent="0.75">
      <c r="C201" s="378"/>
      <c r="E201" s="378"/>
      <c r="F201" s="378"/>
      <c r="G201" s="378"/>
      <c r="H201" s="378"/>
      <c r="I201" s="378"/>
      <c r="J201" s="374"/>
    </row>
    <row r="202" spans="3:10" ht="23.25" customHeight="1" x14ac:dyDescent="0.75">
      <c r="C202" s="378"/>
      <c r="E202" s="378"/>
      <c r="F202" s="378"/>
      <c r="G202" s="378"/>
      <c r="H202" s="378"/>
      <c r="I202" s="378"/>
      <c r="J202" s="374"/>
    </row>
    <row r="203" spans="3:10" ht="23.25" customHeight="1" x14ac:dyDescent="0.75">
      <c r="C203" s="378"/>
      <c r="E203" s="378"/>
      <c r="F203" s="378"/>
      <c r="G203" s="378"/>
      <c r="H203" s="378"/>
      <c r="I203" s="378"/>
      <c r="J203" s="374"/>
    </row>
    <row r="204" spans="3:10" ht="23.25" customHeight="1" x14ac:dyDescent="0.75">
      <c r="C204" s="378"/>
      <c r="E204" s="378"/>
      <c r="F204" s="378"/>
      <c r="G204" s="378"/>
      <c r="H204" s="378"/>
      <c r="I204" s="378"/>
      <c r="J204" s="374"/>
    </row>
    <row r="205" spans="3:10" ht="23.25" customHeight="1" x14ac:dyDescent="0.75">
      <c r="C205" s="378"/>
      <c r="E205" s="378"/>
      <c r="F205" s="378"/>
      <c r="G205" s="378"/>
      <c r="H205" s="378"/>
      <c r="I205" s="378"/>
      <c r="J205" s="374"/>
    </row>
    <row r="206" spans="3:10" ht="23.25" customHeight="1" x14ac:dyDescent="0.75">
      <c r="C206" s="378"/>
      <c r="E206" s="378"/>
      <c r="F206" s="378"/>
      <c r="G206" s="378"/>
      <c r="H206" s="378"/>
      <c r="I206" s="378"/>
      <c r="J206" s="374"/>
    </row>
    <row r="207" spans="3:10" ht="23.25" customHeight="1" x14ac:dyDescent="0.75">
      <c r="C207" s="378"/>
      <c r="E207" s="378"/>
      <c r="F207" s="378"/>
      <c r="G207" s="378"/>
      <c r="H207" s="378"/>
      <c r="I207" s="378"/>
      <c r="J207" s="374"/>
    </row>
    <row r="208" spans="3:10" ht="23.25" customHeight="1" x14ac:dyDescent="0.75">
      <c r="C208" s="378"/>
      <c r="E208" s="378"/>
      <c r="F208" s="378"/>
      <c r="G208" s="378"/>
      <c r="H208" s="378"/>
      <c r="I208" s="378"/>
      <c r="J208" s="374"/>
    </row>
    <row r="209" spans="3:10" ht="23.25" customHeight="1" x14ac:dyDescent="0.75">
      <c r="C209" s="378"/>
      <c r="E209" s="378"/>
      <c r="F209" s="378"/>
      <c r="G209" s="378"/>
      <c r="H209" s="378"/>
      <c r="I209" s="378"/>
      <c r="J209" s="374"/>
    </row>
    <row r="210" spans="3:10" ht="23.25" customHeight="1" x14ac:dyDescent="0.75">
      <c r="C210" s="378"/>
      <c r="E210" s="378"/>
      <c r="F210" s="378"/>
      <c r="G210" s="378"/>
      <c r="H210" s="378"/>
      <c r="I210" s="378"/>
      <c r="J210" s="374"/>
    </row>
    <row r="211" spans="3:10" ht="23.25" customHeight="1" x14ac:dyDescent="0.75">
      <c r="C211" s="378"/>
      <c r="E211" s="378"/>
      <c r="F211" s="378"/>
      <c r="G211" s="378"/>
      <c r="H211" s="378"/>
      <c r="I211" s="378"/>
      <c r="J211" s="374"/>
    </row>
    <row r="212" spans="3:10" ht="23.25" customHeight="1" x14ac:dyDescent="0.75">
      <c r="C212" s="378"/>
      <c r="E212" s="378"/>
      <c r="F212" s="378"/>
      <c r="G212" s="378"/>
      <c r="H212" s="378"/>
      <c r="I212" s="378"/>
      <c r="J212" s="374"/>
    </row>
    <row r="213" spans="3:10" ht="23.25" customHeight="1" x14ac:dyDescent="0.75">
      <c r="C213" s="378"/>
      <c r="E213" s="378"/>
      <c r="F213" s="378"/>
      <c r="G213" s="378"/>
      <c r="H213" s="378"/>
      <c r="I213" s="378"/>
      <c r="J213" s="374"/>
    </row>
    <row r="214" spans="3:10" ht="23.25" customHeight="1" x14ac:dyDescent="0.75">
      <c r="C214" s="378"/>
      <c r="E214" s="378"/>
      <c r="F214" s="378"/>
      <c r="G214" s="378"/>
      <c r="H214" s="378"/>
      <c r="I214" s="378"/>
      <c r="J214" s="374"/>
    </row>
    <row r="215" spans="3:10" ht="23.25" customHeight="1" x14ac:dyDescent="0.75">
      <c r="C215" s="378"/>
      <c r="E215" s="378"/>
      <c r="F215" s="378"/>
      <c r="G215" s="378"/>
      <c r="H215" s="378"/>
      <c r="I215" s="378"/>
      <c r="J215" s="374"/>
    </row>
    <row r="216" spans="3:10" ht="23.25" customHeight="1" x14ac:dyDescent="0.75">
      <c r="C216" s="378"/>
      <c r="E216" s="378"/>
      <c r="F216" s="378"/>
      <c r="G216" s="378"/>
      <c r="H216" s="378"/>
      <c r="I216" s="378"/>
      <c r="J216" s="374"/>
    </row>
    <row r="217" spans="3:10" ht="23.25" customHeight="1" x14ac:dyDescent="0.75">
      <c r="C217" s="378"/>
      <c r="E217" s="378"/>
      <c r="F217" s="378"/>
      <c r="G217" s="378"/>
      <c r="H217" s="378"/>
      <c r="I217" s="378"/>
      <c r="J217" s="374"/>
    </row>
    <row r="218" spans="3:10" ht="23.25" customHeight="1" x14ac:dyDescent="0.75">
      <c r="C218" s="378"/>
      <c r="E218" s="378"/>
      <c r="F218" s="378"/>
      <c r="G218" s="378"/>
      <c r="H218" s="378"/>
      <c r="I218" s="378"/>
      <c r="J218" s="374"/>
    </row>
    <row r="219" spans="3:10" ht="23.25" customHeight="1" x14ac:dyDescent="0.75">
      <c r="C219" s="378"/>
      <c r="E219" s="378"/>
      <c r="F219" s="378"/>
      <c r="G219" s="378"/>
      <c r="H219" s="378"/>
      <c r="I219" s="378"/>
      <c r="J219" s="374"/>
    </row>
    <row r="220" spans="3:10" ht="23.25" customHeight="1" x14ac:dyDescent="0.75">
      <c r="C220" s="378"/>
      <c r="E220" s="378"/>
      <c r="F220" s="378"/>
      <c r="G220" s="378"/>
      <c r="H220" s="378"/>
      <c r="I220" s="378"/>
      <c r="J220" s="374"/>
    </row>
    <row r="221" spans="3:10" ht="23.25" customHeight="1" x14ac:dyDescent="0.75">
      <c r="C221" s="378"/>
      <c r="E221" s="378"/>
      <c r="F221" s="378"/>
      <c r="G221" s="378"/>
      <c r="H221" s="378"/>
      <c r="I221" s="378"/>
      <c r="J221" s="374"/>
    </row>
    <row r="222" spans="3:10" ht="23.25" customHeight="1" x14ac:dyDescent="0.75">
      <c r="C222" s="378"/>
      <c r="E222" s="378"/>
      <c r="F222" s="378"/>
      <c r="G222" s="378"/>
      <c r="H222" s="378"/>
      <c r="I222" s="378"/>
      <c r="J222" s="374"/>
    </row>
    <row r="223" spans="3:10" ht="23.25" customHeight="1" x14ac:dyDescent="0.75">
      <c r="C223" s="378"/>
      <c r="E223" s="378"/>
      <c r="F223" s="378"/>
      <c r="G223" s="378"/>
      <c r="H223" s="378"/>
      <c r="I223" s="378"/>
      <c r="J223" s="374"/>
    </row>
    <row r="224" spans="3:10" ht="23.25" customHeight="1" x14ac:dyDescent="0.75">
      <c r="C224" s="378"/>
      <c r="E224" s="378"/>
      <c r="F224" s="378"/>
      <c r="G224" s="378"/>
      <c r="H224" s="378"/>
      <c r="I224" s="378"/>
      <c r="J224" s="374"/>
    </row>
    <row r="225" spans="3:10" ht="23.25" customHeight="1" x14ac:dyDescent="0.75">
      <c r="C225" s="378"/>
      <c r="E225" s="378"/>
      <c r="F225" s="378"/>
      <c r="G225" s="378"/>
      <c r="H225" s="378"/>
      <c r="I225" s="378"/>
      <c r="J225" s="374"/>
    </row>
    <row r="226" spans="3:10" ht="23.25" customHeight="1" x14ac:dyDescent="0.75">
      <c r="C226" s="378"/>
      <c r="E226" s="378"/>
      <c r="F226" s="378"/>
      <c r="G226" s="378"/>
      <c r="H226" s="378"/>
      <c r="I226" s="378"/>
      <c r="J226" s="374"/>
    </row>
    <row r="227" spans="3:10" ht="23.25" customHeight="1" x14ac:dyDescent="0.75">
      <c r="C227" s="378"/>
      <c r="E227" s="378"/>
      <c r="F227" s="378"/>
      <c r="G227" s="378"/>
      <c r="H227" s="378"/>
      <c r="I227" s="378"/>
      <c r="J227" s="374"/>
    </row>
    <row r="228" spans="3:10" ht="23.25" customHeight="1" x14ac:dyDescent="0.75">
      <c r="C228" s="378"/>
      <c r="E228" s="378"/>
      <c r="F228" s="378"/>
      <c r="G228" s="378"/>
      <c r="H228" s="378"/>
      <c r="I228" s="378"/>
      <c r="J228" s="374"/>
    </row>
    <row r="229" spans="3:10" ht="23.25" customHeight="1" x14ac:dyDescent="0.75">
      <c r="C229" s="378"/>
      <c r="E229" s="378"/>
      <c r="F229" s="378"/>
      <c r="G229" s="378"/>
      <c r="H229" s="378"/>
      <c r="I229" s="378"/>
      <c r="J229" s="374"/>
    </row>
    <row r="230" spans="3:10" ht="23.25" customHeight="1" x14ac:dyDescent="0.75">
      <c r="C230" s="378"/>
      <c r="E230" s="378"/>
      <c r="F230" s="378"/>
      <c r="G230" s="378"/>
      <c r="H230" s="378"/>
      <c r="I230" s="378"/>
      <c r="J230" s="374"/>
    </row>
    <row r="231" spans="3:10" ht="23.25" customHeight="1" x14ac:dyDescent="0.75">
      <c r="C231" s="378"/>
      <c r="E231" s="378"/>
      <c r="F231" s="378"/>
      <c r="G231" s="378"/>
      <c r="H231" s="378"/>
      <c r="I231" s="378"/>
      <c r="J231" s="374"/>
    </row>
    <row r="232" spans="3:10" ht="23.25" customHeight="1" x14ac:dyDescent="0.75">
      <c r="C232" s="378"/>
      <c r="E232" s="378"/>
      <c r="F232" s="378"/>
      <c r="G232" s="378"/>
      <c r="H232" s="378"/>
      <c r="I232" s="378"/>
      <c r="J232" s="374"/>
    </row>
    <row r="233" spans="3:10" ht="23.25" customHeight="1" x14ac:dyDescent="0.75">
      <c r="C233" s="378"/>
      <c r="E233" s="378"/>
      <c r="F233" s="378"/>
      <c r="G233" s="378"/>
      <c r="H233" s="378"/>
      <c r="I233" s="378"/>
      <c r="J233" s="374"/>
    </row>
    <row r="234" spans="3:10" ht="23.25" customHeight="1" x14ac:dyDescent="0.75">
      <c r="C234" s="378"/>
      <c r="E234" s="378"/>
      <c r="F234" s="378"/>
      <c r="G234" s="378"/>
      <c r="H234" s="378"/>
      <c r="I234" s="378"/>
      <c r="J234" s="374"/>
    </row>
    <row r="235" spans="3:10" ht="23.25" customHeight="1" x14ac:dyDescent="0.75">
      <c r="C235" s="378"/>
      <c r="E235" s="378"/>
      <c r="F235" s="378"/>
      <c r="G235" s="378"/>
      <c r="H235" s="378"/>
      <c r="I235" s="378"/>
      <c r="J235" s="374"/>
    </row>
    <row r="236" spans="3:10" ht="23.25" customHeight="1" x14ac:dyDescent="0.75">
      <c r="C236" s="378"/>
      <c r="E236" s="378"/>
      <c r="F236" s="378"/>
      <c r="G236" s="378"/>
      <c r="H236" s="378"/>
      <c r="I236" s="378"/>
      <c r="J236" s="374"/>
    </row>
    <row r="237" spans="3:10" ht="23.25" customHeight="1" x14ac:dyDescent="0.75">
      <c r="C237" s="378"/>
      <c r="E237" s="378"/>
      <c r="F237" s="378"/>
      <c r="G237" s="378"/>
      <c r="H237" s="378"/>
      <c r="I237" s="378"/>
      <c r="J237" s="374"/>
    </row>
    <row r="238" spans="3:10" ht="23.25" customHeight="1" x14ac:dyDescent="0.75">
      <c r="C238" s="378"/>
      <c r="E238" s="378"/>
      <c r="F238" s="378"/>
      <c r="G238" s="378"/>
      <c r="H238" s="378"/>
      <c r="I238" s="378"/>
      <c r="J238" s="374"/>
    </row>
    <row r="239" spans="3:10" ht="23.25" customHeight="1" x14ac:dyDescent="0.75">
      <c r="C239" s="378"/>
      <c r="E239" s="378"/>
      <c r="F239" s="378"/>
      <c r="G239" s="378"/>
      <c r="H239" s="378"/>
      <c r="I239" s="378"/>
      <c r="J239" s="374"/>
    </row>
    <row r="240" spans="3:10" ht="23.25" customHeight="1" x14ac:dyDescent="0.75">
      <c r="C240" s="378"/>
      <c r="E240" s="378"/>
      <c r="F240" s="378"/>
      <c r="G240" s="378"/>
      <c r="H240" s="378"/>
      <c r="I240" s="378"/>
      <c r="J240" s="374"/>
    </row>
    <row r="241" spans="3:10" ht="23.25" customHeight="1" x14ac:dyDescent="0.75">
      <c r="C241" s="378"/>
      <c r="E241" s="378"/>
      <c r="F241" s="378"/>
      <c r="G241" s="378"/>
      <c r="H241" s="378"/>
      <c r="I241" s="378"/>
      <c r="J241" s="374"/>
    </row>
    <row r="242" spans="3:10" ht="23.25" customHeight="1" x14ac:dyDescent="0.75">
      <c r="C242" s="378"/>
      <c r="E242" s="378"/>
      <c r="F242" s="378"/>
      <c r="G242" s="378"/>
      <c r="H242" s="378"/>
      <c r="I242" s="378"/>
      <c r="J242" s="374"/>
    </row>
    <row r="243" spans="3:10" ht="23.25" customHeight="1" x14ac:dyDescent="0.75">
      <c r="C243" s="378"/>
      <c r="E243" s="378"/>
      <c r="F243" s="378"/>
      <c r="G243" s="378"/>
      <c r="H243" s="378"/>
      <c r="I243" s="378"/>
      <c r="J243" s="374"/>
    </row>
    <row r="244" spans="3:10" ht="23.25" customHeight="1" x14ac:dyDescent="0.75">
      <c r="C244" s="378"/>
      <c r="E244" s="378"/>
      <c r="F244" s="378"/>
      <c r="G244" s="378"/>
      <c r="H244" s="378"/>
      <c r="I244" s="378"/>
      <c r="J244" s="374"/>
    </row>
    <row r="245" spans="3:10" ht="23.25" customHeight="1" x14ac:dyDescent="0.75">
      <c r="C245" s="378"/>
      <c r="E245" s="378"/>
      <c r="F245" s="378"/>
      <c r="G245" s="378"/>
      <c r="H245" s="378"/>
      <c r="I245" s="378"/>
      <c r="J245" s="374"/>
    </row>
    <row r="246" spans="3:10" ht="23.25" customHeight="1" x14ac:dyDescent="0.75">
      <c r="C246" s="378"/>
      <c r="E246" s="378"/>
      <c r="F246" s="378"/>
      <c r="G246" s="378"/>
      <c r="H246" s="378"/>
      <c r="I246" s="378"/>
      <c r="J246" s="374"/>
    </row>
    <row r="247" spans="3:10" ht="23.25" customHeight="1" x14ac:dyDescent="0.75">
      <c r="C247" s="378"/>
      <c r="E247" s="378"/>
      <c r="F247" s="378"/>
      <c r="G247" s="378"/>
      <c r="H247" s="378"/>
      <c r="I247" s="378"/>
      <c r="J247" s="374"/>
    </row>
    <row r="248" spans="3:10" ht="23.25" customHeight="1" x14ac:dyDescent="0.75">
      <c r="C248" s="378"/>
      <c r="E248" s="378"/>
      <c r="F248" s="378"/>
      <c r="G248" s="378"/>
      <c r="H248" s="378"/>
      <c r="I248" s="378"/>
      <c r="J248" s="374"/>
    </row>
    <row r="249" spans="3:10" ht="23.25" customHeight="1" x14ac:dyDescent="0.75">
      <c r="C249" s="378"/>
      <c r="E249" s="378"/>
      <c r="F249" s="378"/>
      <c r="G249" s="378"/>
      <c r="H249" s="378"/>
      <c r="I249" s="378"/>
      <c r="J249" s="374"/>
    </row>
    <row r="250" spans="3:10" ht="23.25" customHeight="1" x14ac:dyDescent="0.75">
      <c r="C250" s="378"/>
      <c r="E250" s="378"/>
      <c r="F250" s="378"/>
      <c r="G250" s="378"/>
      <c r="H250" s="378"/>
      <c r="I250" s="378"/>
      <c r="J250" s="374"/>
    </row>
    <row r="251" spans="3:10" ht="23.25" customHeight="1" x14ac:dyDescent="0.75">
      <c r="C251" s="378"/>
      <c r="E251" s="378"/>
      <c r="F251" s="378"/>
      <c r="G251" s="378"/>
      <c r="H251" s="378"/>
      <c r="I251" s="378"/>
      <c r="J251" s="374"/>
    </row>
    <row r="252" spans="3:10" ht="23.25" customHeight="1" x14ac:dyDescent="0.75">
      <c r="C252" s="378"/>
      <c r="E252" s="378"/>
      <c r="F252" s="378"/>
      <c r="G252" s="378"/>
      <c r="H252" s="378"/>
      <c r="I252" s="378"/>
      <c r="J252" s="374"/>
    </row>
    <row r="253" spans="3:10" ht="23.25" customHeight="1" x14ac:dyDescent="0.75">
      <c r="C253" s="378"/>
      <c r="E253" s="378"/>
      <c r="F253" s="378"/>
      <c r="G253" s="378"/>
      <c r="H253" s="378"/>
      <c r="I253" s="378"/>
      <c r="J253" s="374"/>
    </row>
    <row r="254" spans="3:10" ht="23.25" customHeight="1" x14ac:dyDescent="0.75">
      <c r="C254" s="378"/>
      <c r="E254" s="378"/>
      <c r="F254" s="378"/>
      <c r="G254" s="378"/>
      <c r="H254" s="378"/>
      <c r="I254" s="378"/>
      <c r="J254" s="374"/>
    </row>
    <row r="255" spans="3:10" ht="23.25" customHeight="1" x14ac:dyDescent="0.75">
      <c r="C255" s="378"/>
      <c r="E255" s="378"/>
      <c r="F255" s="378"/>
      <c r="G255" s="378"/>
      <c r="H255" s="378"/>
      <c r="I255" s="378"/>
      <c r="J255" s="374"/>
    </row>
    <row r="256" spans="3:10" ht="23.25" customHeight="1" x14ac:dyDescent="0.75">
      <c r="C256" s="378"/>
      <c r="E256" s="378"/>
      <c r="F256" s="378"/>
      <c r="G256" s="378"/>
      <c r="H256" s="378"/>
      <c r="I256" s="378"/>
      <c r="J256" s="374"/>
    </row>
    <row r="257" spans="3:10" ht="23.25" customHeight="1" x14ac:dyDescent="0.75">
      <c r="C257" s="378"/>
      <c r="E257" s="378"/>
      <c r="F257" s="378"/>
      <c r="G257" s="378"/>
      <c r="H257" s="378"/>
      <c r="I257" s="378"/>
      <c r="J257" s="374"/>
    </row>
    <row r="258" spans="3:10" ht="23.25" customHeight="1" x14ac:dyDescent="0.75">
      <c r="C258" s="378"/>
      <c r="E258" s="378"/>
      <c r="F258" s="378"/>
      <c r="G258" s="378"/>
      <c r="H258" s="378"/>
      <c r="I258" s="378"/>
      <c r="J258" s="374"/>
    </row>
    <row r="259" spans="3:10" ht="23.25" customHeight="1" x14ac:dyDescent="0.75">
      <c r="C259" s="378"/>
      <c r="E259" s="378"/>
      <c r="F259" s="378"/>
      <c r="G259" s="378"/>
      <c r="H259" s="378"/>
      <c r="I259" s="378"/>
      <c r="J259" s="374"/>
    </row>
    <row r="260" spans="3:10" ht="23.25" customHeight="1" x14ac:dyDescent="0.75">
      <c r="C260" s="378"/>
      <c r="E260" s="378"/>
      <c r="F260" s="378"/>
      <c r="G260" s="378"/>
      <c r="H260" s="378"/>
      <c r="I260" s="378"/>
      <c r="J260" s="374"/>
    </row>
    <row r="261" spans="3:10" ht="23.25" customHeight="1" x14ac:dyDescent="0.75">
      <c r="C261" s="378"/>
      <c r="E261" s="378"/>
      <c r="F261" s="378"/>
      <c r="G261" s="378"/>
      <c r="H261" s="378"/>
      <c r="I261" s="378"/>
      <c r="J261" s="374"/>
    </row>
    <row r="262" spans="3:10" ht="23.25" customHeight="1" x14ac:dyDescent="0.75">
      <c r="C262" s="378"/>
      <c r="E262" s="378"/>
      <c r="F262" s="378"/>
      <c r="G262" s="378"/>
      <c r="H262" s="378"/>
      <c r="I262" s="378"/>
      <c r="J262" s="374"/>
    </row>
    <row r="263" spans="3:10" ht="23.25" customHeight="1" x14ac:dyDescent="0.75">
      <c r="C263" s="378"/>
      <c r="E263" s="378"/>
      <c r="F263" s="378"/>
      <c r="G263" s="378"/>
      <c r="H263" s="378"/>
      <c r="I263" s="378"/>
      <c r="J263" s="374"/>
    </row>
    <row r="264" spans="3:10" ht="23.25" customHeight="1" x14ac:dyDescent="0.75">
      <c r="C264" s="378"/>
      <c r="E264" s="378"/>
      <c r="F264" s="378"/>
      <c r="G264" s="378"/>
      <c r="H264" s="378"/>
      <c r="I264" s="378"/>
      <c r="J264" s="374"/>
    </row>
    <row r="265" spans="3:10" ht="23.25" customHeight="1" x14ac:dyDescent="0.75">
      <c r="C265" s="378"/>
      <c r="E265" s="378"/>
      <c r="F265" s="378"/>
      <c r="G265" s="378"/>
      <c r="H265" s="378"/>
      <c r="I265" s="378"/>
      <c r="J265" s="374"/>
    </row>
    <row r="266" spans="3:10" ht="23.25" customHeight="1" x14ac:dyDescent="0.75">
      <c r="C266" s="378"/>
      <c r="E266" s="378"/>
      <c r="F266" s="378"/>
      <c r="G266" s="378"/>
      <c r="H266" s="378"/>
      <c r="I266" s="378"/>
      <c r="J266" s="374"/>
    </row>
    <row r="267" spans="3:10" ht="23.25" customHeight="1" x14ac:dyDescent="0.75">
      <c r="C267" s="378"/>
      <c r="E267" s="378"/>
      <c r="F267" s="378"/>
      <c r="G267" s="378"/>
      <c r="H267" s="378"/>
      <c r="I267" s="378"/>
      <c r="J267" s="374"/>
    </row>
    <row r="268" spans="3:10" ht="23.25" customHeight="1" x14ac:dyDescent="0.75">
      <c r="C268" s="378"/>
      <c r="E268" s="378"/>
      <c r="F268" s="378"/>
      <c r="G268" s="378"/>
      <c r="H268" s="378"/>
      <c r="I268" s="378"/>
      <c r="J268" s="374"/>
    </row>
    <row r="269" spans="3:10" ht="23.25" customHeight="1" x14ac:dyDescent="0.75">
      <c r="C269" s="378"/>
      <c r="E269" s="378"/>
      <c r="F269" s="378"/>
      <c r="G269" s="378"/>
      <c r="H269" s="378"/>
      <c r="I269" s="378"/>
      <c r="J269" s="374"/>
    </row>
    <row r="270" spans="3:10" ht="23.25" customHeight="1" x14ac:dyDescent="0.75">
      <c r="C270" s="378"/>
      <c r="E270" s="378"/>
      <c r="F270" s="378"/>
      <c r="G270" s="378"/>
      <c r="H270" s="378"/>
      <c r="I270" s="378"/>
      <c r="J270" s="374"/>
    </row>
    <row r="271" spans="3:10" ht="23.25" customHeight="1" x14ac:dyDescent="0.75">
      <c r="C271" s="378"/>
      <c r="E271" s="378"/>
      <c r="F271" s="378"/>
      <c r="G271" s="378"/>
      <c r="H271" s="378"/>
      <c r="I271" s="378"/>
      <c r="J271" s="374"/>
    </row>
    <row r="272" spans="3:10" ht="23.25" customHeight="1" x14ac:dyDescent="0.75">
      <c r="C272" s="378"/>
      <c r="E272" s="378"/>
      <c r="F272" s="378"/>
      <c r="G272" s="378"/>
      <c r="H272" s="378"/>
      <c r="I272" s="378"/>
      <c r="J272" s="374"/>
    </row>
    <row r="273" spans="3:10" ht="23.25" customHeight="1" x14ac:dyDescent="0.75">
      <c r="C273" s="378"/>
      <c r="E273" s="378"/>
      <c r="F273" s="378"/>
      <c r="G273" s="378"/>
      <c r="H273" s="378"/>
      <c r="I273" s="378"/>
      <c r="J273" s="374"/>
    </row>
    <row r="274" spans="3:10" ht="23.25" customHeight="1" x14ac:dyDescent="0.75">
      <c r="C274" s="378"/>
      <c r="E274" s="378"/>
      <c r="F274" s="378"/>
      <c r="G274" s="378"/>
      <c r="H274" s="378"/>
      <c r="I274" s="378"/>
      <c r="J274" s="374"/>
    </row>
    <row r="275" spans="3:10" ht="23.25" customHeight="1" x14ac:dyDescent="0.75">
      <c r="C275" s="378"/>
      <c r="E275" s="378"/>
      <c r="F275" s="378"/>
      <c r="G275" s="378"/>
      <c r="H275" s="378"/>
      <c r="I275" s="378"/>
      <c r="J275" s="374"/>
    </row>
    <row r="276" spans="3:10" ht="23.25" customHeight="1" x14ac:dyDescent="0.75">
      <c r="C276" s="378"/>
      <c r="E276" s="378"/>
      <c r="F276" s="378"/>
      <c r="G276" s="378"/>
      <c r="H276" s="378"/>
      <c r="I276" s="378"/>
      <c r="J276" s="374"/>
    </row>
    <row r="277" spans="3:10" ht="23.25" customHeight="1" x14ac:dyDescent="0.75">
      <c r="C277" s="378"/>
      <c r="E277" s="378"/>
      <c r="F277" s="378"/>
      <c r="G277" s="378"/>
      <c r="H277" s="378"/>
      <c r="I277" s="378"/>
      <c r="J277" s="374"/>
    </row>
    <row r="278" spans="3:10" ht="23.25" customHeight="1" x14ac:dyDescent="0.75">
      <c r="C278" s="378"/>
      <c r="E278" s="378"/>
      <c r="F278" s="378"/>
      <c r="G278" s="378"/>
      <c r="H278" s="378"/>
      <c r="I278" s="378"/>
      <c r="J278" s="374"/>
    </row>
    <row r="279" spans="3:10" ht="23.25" customHeight="1" x14ac:dyDescent="0.75">
      <c r="C279" s="378"/>
      <c r="E279" s="378"/>
      <c r="F279" s="378"/>
      <c r="G279" s="378"/>
      <c r="H279" s="378"/>
      <c r="I279" s="378"/>
      <c r="J279" s="374"/>
    </row>
    <row r="280" spans="3:10" ht="23.25" customHeight="1" x14ac:dyDescent="0.75">
      <c r="C280" s="378"/>
      <c r="E280" s="378"/>
      <c r="F280" s="378"/>
      <c r="G280" s="378"/>
      <c r="H280" s="378"/>
      <c r="I280" s="378"/>
      <c r="J280" s="374"/>
    </row>
    <row r="281" spans="3:10" ht="23.25" customHeight="1" x14ac:dyDescent="0.75">
      <c r="C281" s="378"/>
      <c r="E281" s="378"/>
      <c r="F281" s="378"/>
      <c r="G281" s="378"/>
      <c r="H281" s="378"/>
      <c r="I281" s="378"/>
      <c r="J281" s="374"/>
    </row>
    <row r="282" spans="3:10" ht="23.25" customHeight="1" x14ac:dyDescent="0.75">
      <c r="C282" s="378"/>
      <c r="E282" s="378"/>
      <c r="F282" s="378"/>
      <c r="G282" s="378"/>
      <c r="H282" s="378"/>
      <c r="I282" s="378"/>
      <c r="J282" s="374"/>
    </row>
    <row r="283" spans="3:10" ht="23.25" customHeight="1" x14ac:dyDescent="0.75">
      <c r="C283" s="378"/>
      <c r="E283" s="378"/>
      <c r="F283" s="378"/>
      <c r="G283" s="378"/>
      <c r="H283" s="378"/>
      <c r="I283" s="378"/>
      <c r="J283" s="374"/>
    </row>
    <row r="284" spans="3:10" ht="23.25" customHeight="1" x14ac:dyDescent="0.75">
      <c r="C284" s="378"/>
      <c r="E284" s="378"/>
      <c r="F284" s="378"/>
      <c r="G284" s="378"/>
      <c r="H284" s="378"/>
      <c r="I284" s="378"/>
      <c r="J284" s="374"/>
    </row>
    <row r="285" spans="3:10" ht="23.25" customHeight="1" x14ac:dyDescent="0.75">
      <c r="C285" s="378"/>
      <c r="E285" s="378"/>
      <c r="F285" s="378"/>
      <c r="G285" s="378"/>
      <c r="H285" s="378"/>
      <c r="I285" s="378"/>
      <c r="J285" s="374"/>
    </row>
    <row r="286" spans="3:10" ht="23.25" customHeight="1" x14ac:dyDescent="0.75">
      <c r="C286" s="378"/>
      <c r="E286" s="378"/>
      <c r="F286" s="378"/>
      <c r="G286" s="378"/>
      <c r="H286" s="378"/>
      <c r="I286" s="378"/>
      <c r="J286" s="374"/>
    </row>
    <row r="287" spans="3:10" ht="23.25" customHeight="1" x14ac:dyDescent="0.75">
      <c r="C287" s="378"/>
      <c r="E287" s="378"/>
      <c r="F287" s="378"/>
      <c r="G287" s="378"/>
      <c r="H287" s="378"/>
      <c r="I287" s="378"/>
      <c r="J287" s="374"/>
    </row>
    <row r="288" spans="3:10" ht="23.25" customHeight="1" x14ac:dyDescent="0.75">
      <c r="C288" s="378"/>
      <c r="E288" s="378"/>
      <c r="F288" s="378"/>
      <c r="G288" s="378"/>
      <c r="H288" s="378"/>
      <c r="I288" s="378"/>
      <c r="J288" s="374"/>
    </row>
    <row r="289" spans="3:10" ht="23.25" customHeight="1" x14ac:dyDescent="0.75">
      <c r="C289" s="378"/>
      <c r="E289" s="378"/>
      <c r="F289" s="378"/>
      <c r="G289" s="378"/>
      <c r="H289" s="378"/>
      <c r="I289" s="378"/>
      <c r="J289" s="374"/>
    </row>
    <row r="290" spans="3:10" ht="23.25" customHeight="1" x14ac:dyDescent="0.75">
      <c r="C290" s="378"/>
      <c r="E290" s="378"/>
      <c r="F290" s="378"/>
      <c r="G290" s="378"/>
      <c r="H290" s="378"/>
      <c r="I290" s="378"/>
      <c r="J290" s="374"/>
    </row>
    <row r="291" spans="3:10" ht="23.25" customHeight="1" x14ac:dyDescent="0.75">
      <c r="C291" s="378"/>
      <c r="E291" s="378"/>
      <c r="F291" s="378"/>
      <c r="G291" s="378"/>
      <c r="H291" s="378"/>
      <c r="I291" s="378"/>
      <c r="J291" s="374"/>
    </row>
    <row r="292" spans="3:10" ht="23.25" customHeight="1" x14ac:dyDescent="0.75">
      <c r="C292" s="378"/>
      <c r="E292" s="378"/>
      <c r="F292" s="378"/>
      <c r="G292" s="378"/>
      <c r="H292" s="378"/>
      <c r="I292" s="378"/>
      <c r="J292" s="374"/>
    </row>
    <row r="293" spans="3:10" ht="23.25" customHeight="1" x14ac:dyDescent="0.75">
      <c r="C293" s="378"/>
      <c r="E293" s="378"/>
      <c r="F293" s="378"/>
      <c r="G293" s="378"/>
      <c r="H293" s="378"/>
      <c r="I293" s="378"/>
      <c r="J293" s="374"/>
    </row>
    <row r="294" spans="3:10" ht="23.25" customHeight="1" x14ac:dyDescent="0.75">
      <c r="C294" s="378"/>
      <c r="E294" s="378"/>
      <c r="F294" s="378"/>
      <c r="G294" s="378"/>
      <c r="H294" s="378"/>
      <c r="I294" s="378"/>
      <c r="J294" s="374"/>
    </row>
    <row r="295" spans="3:10" ht="23.25" customHeight="1" x14ac:dyDescent="0.75">
      <c r="C295" s="378"/>
      <c r="E295" s="378"/>
      <c r="F295" s="378"/>
      <c r="G295" s="378"/>
      <c r="H295" s="378"/>
      <c r="I295" s="378"/>
      <c r="J295" s="374"/>
    </row>
    <row r="296" spans="3:10" ht="23.25" customHeight="1" x14ac:dyDescent="0.75">
      <c r="C296" s="378"/>
      <c r="E296" s="378"/>
      <c r="F296" s="378"/>
      <c r="G296" s="378"/>
      <c r="H296" s="378"/>
      <c r="I296" s="378"/>
      <c r="J296" s="374"/>
    </row>
    <row r="297" spans="3:10" ht="23.25" customHeight="1" x14ac:dyDescent="0.75">
      <c r="C297" s="378"/>
      <c r="E297" s="378"/>
      <c r="F297" s="378"/>
      <c r="G297" s="378"/>
      <c r="H297" s="378"/>
      <c r="I297" s="378"/>
      <c r="J297" s="374"/>
    </row>
    <row r="298" spans="3:10" ht="23.25" customHeight="1" x14ac:dyDescent="0.75">
      <c r="C298" s="378"/>
      <c r="E298" s="378"/>
      <c r="F298" s="378"/>
      <c r="G298" s="378"/>
      <c r="H298" s="378"/>
      <c r="I298" s="378"/>
      <c r="J298" s="374"/>
    </row>
    <row r="299" spans="3:10" ht="23.25" customHeight="1" x14ac:dyDescent="0.75">
      <c r="C299" s="378"/>
      <c r="E299" s="378"/>
      <c r="F299" s="378"/>
      <c r="G299" s="378"/>
      <c r="H299" s="378"/>
      <c r="I299" s="378"/>
      <c r="J299" s="374"/>
    </row>
    <row r="300" spans="3:10" ht="23.25" customHeight="1" x14ac:dyDescent="0.75">
      <c r="C300" s="378"/>
      <c r="E300" s="378"/>
      <c r="F300" s="378"/>
      <c r="G300" s="378"/>
      <c r="H300" s="378"/>
      <c r="I300" s="378"/>
      <c r="J300" s="374"/>
    </row>
    <row r="301" spans="3:10" ht="23.25" customHeight="1" x14ac:dyDescent="0.75">
      <c r="C301" s="378"/>
      <c r="E301" s="378"/>
      <c r="F301" s="378"/>
      <c r="G301" s="378"/>
      <c r="H301" s="378"/>
      <c r="I301" s="378"/>
      <c r="J301" s="374"/>
    </row>
    <row r="302" spans="3:10" ht="23.25" customHeight="1" x14ac:dyDescent="0.75">
      <c r="C302" s="378"/>
      <c r="E302" s="378"/>
      <c r="F302" s="378"/>
      <c r="G302" s="378"/>
      <c r="H302" s="378"/>
      <c r="I302" s="378"/>
      <c r="J302" s="374"/>
    </row>
    <row r="303" spans="3:10" ht="23.25" customHeight="1" x14ac:dyDescent="0.75">
      <c r="C303" s="378"/>
      <c r="E303" s="378"/>
      <c r="F303" s="378"/>
      <c r="G303" s="378"/>
      <c r="H303" s="378"/>
      <c r="I303" s="378"/>
      <c r="J303" s="374"/>
    </row>
    <row r="304" spans="3:10" ht="23.25" customHeight="1" x14ac:dyDescent="0.75">
      <c r="C304" s="378"/>
      <c r="E304" s="378"/>
      <c r="F304" s="378"/>
      <c r="G304" s="378"/>
      <c r="H304" s="378"/>
      <c r="I304" s="378"/>
      <c r="J304" s="374"/>
    </row>
    <row r="305" spans="3:10" ht="23.25" customHeight="1" x14ac:dyDescent="0.75">
      <c r="C305" s="378"/>
      <c r="E305" s="378"/>
      <c r="F305" s="378"/>
      <c r="G305" s="378"/>
      <c r="H305" s="378"/>
      <c r="I305" s="378"/>
      <c r="J305" s="374"/>
    </row>
    <row r="306" spans="3:10" ht="23.25" customHeight="1" x14ac:dyDescent="0.75">
      <c r="C306" s="378"/>
      <c r="E306" s="378"/>
      <c r="F306" s="378"/>
      <c r="G306" s="378"/>
      <c r="H306" s="378"/>
      <c r="I306" s="378"/>
      <c r="J306" s="374"/>
    </row>
    <row r="307" spans="3:10" ht="23.25" customHeight="1" x14ac:dyDescent="0.75">
      <c r="C307" s="378"/>
      <c r="E307" s="378"/>
      <c r="F307" s="378"/>
      <c r="G307" s="378"/>
      <c r="H307" s="378"/>
      <c r="I307" s="378"/>
      <c r="J307" s="374"/>
    </row>
    <row r="308" spans="3:10" ht="23.25" customHeight="1" x14ac:dyDescent="0.75">
      <c r="C308" s="378"/>
      <c r="E308" s="378"/>
      <c r="F308" s="378"/>
      <c r="G308" s="378"/>
      <c r="H308" s="378"/>
      <c r="I308" s="378"/>
      <c r="J308" s="374"/>
    </row>
    <row r="309" spans="3:10" ht="23.25" customHeight="1" x14ac:dyDescent="0.75">
      <c r="C309" s="378"/>
      <c r="E309" s="378"/>
      <c r="F309" s="378"/>
      <c r="G309" s="378"/>
      <c r="H309" s="378"/>
      <c r="I309" s="378"/>
      <c r="J309" s="374"/>
    </row>
    <row r="310" spans="3:10" ht="23.25" customHeight="1" x14ac:dyDescent="0.75">
      <c r="C310" s="378"/>
      <c r="E310" s="378"/>
      <c r="F310" s="378"/>
      <c r="G310" s="378"/>
      <c r="H310" s="378"/>
      <c r="I310" s="378"/>
      <c r="J310" s="374"/>
    </row>
    <row r="311" spans="3:10" ht="23.25" customHeight="1" x14ac:dyDescent="0.75">
      <c r="C311" s="378"/>
      <c r="E311" s="378"/>
      <c r="F311" s="378"/>
      <c r="G311" s="378"/>
      <c r="H311" s="378"/>
      <c r="I311" s="378"/>
      <c r="J311" s="374"/>
    </row>
    <row r="312" spans="3:10" ht="23.25" customHeight="1" x14ac:dyDescent="0.75">
      <c r="C312" s="378"/>
      <c r="E312" s="378"/>
      <c r="F312" s="378"/>
      <c r="G312" s="378"/>
      <c r="H312" s="378"/>
      <c r="I312" s="378"/>
      <c r="J312" s="374"/>
    </row>
    <row r="313" spans="3:10" ht="23.25" customHeight="1" x14ac:dyDescent="0.75">
      <c r="C313" s="378"/>
      <c r="E313" s="378"/>
      <c r="F313" s="378"/>
      <c r="G313" s="378"/>
      <c r="H313" s="378"/>
      <c r="I313" s="378"/>
      <c r="J313" s="374"/>
    </row>
    <row r="314" spans="3:10" ht="23.25" customHeight="1" x14ac:dyDescent="0.75">
      <c r="C314" s="378"/>
      <c r="E314" s="378"/>
      <c r="F314" s="378"/>
      <c r="G314" s="378"/>
      <c r="H314" s="378"/>
      <c r="I314" s="378"/>
      <c r="J314" s="374"/>
    </row>
    <row r="315" spans="3:10" ht="23.25" customHeight="1" x14ac:dyDescent="0.75">
      <c r="C315" s="378"/>
      <c r="E315" s="378"/>
      <c r="F315" s="378"/>
      <c r="G315" s="378"/>
      <c r="H315" s="378"/>
      <c r="I315" s="378"/>
      <c r="J315" s="374"/>
    </row>
    <row r="316" spans="3:10" ht="23.25" customHeight="1" x14ac:dyDescent="0.75">
      <c r="C316" s="378"/>
      <c r="E316" s="378"/>
      <c r="F316" s="378"/>
      <c r="G316" s="378"/>
      <c r="H316" s="378"/>
      <c r="I316" s="378"/>
      <c r="J316" s="374"/>
    </row>
    <row r="317" spans="3:10" ht="23.25" customHeight="1" x14ac:dyDescent="0.75">
      <c r="C317" s="378"/>
      <c r="E317" s="378"/>
      <c r="F317" s="378"/>
      <c r="G317" s="378"/>
      <c r="H317" s="378"/>
      <c r="I317" s="378"/>
      <c r="J317" s="374"/>
    </row>
    <row r="318" spans="3:10" ht="23.25" customHeight="1" x14ac:dyDescent="0.75">
      <c r="C318" s="378"/>
      <c r="E318" s="378"/>
      <c r="F318" s="378"/>
      <c r="G318" s="378"/>
      <c r="H318" s="378"/>
      <c r="I318" s="378"/>
      <c r="J318" s="374"/>
    </row>
    <row r="319" spans="3:10" ht="23.25" customHeight="1" x14ac:dyDescent="0.75">
      <c r="C319" s="378"/>
      <c r="E319" s="378"/>
      <c r="F319" s="378"/>
      <c r="G319" s="378"/>
      <c r="H319" s="378"/>
      <c r="I319" s="378"/>
      <c r="J319" s="374"/>
    </row>
    <row r="320" spans="3:10" ht="23.25" customHeight="1" x14ac:dyDescent="0.75">
      <c r="C320" s="378"/>
      <c r="E320" s="378"/>
      <c r="F320" s="378"/>
      <c r="G320" s="378"/>
      <c r="H320" s="378"/>
      <c r="I320" s="378"/>
      <c r="J320" s="374"/>
    </row>
    <row r="321" spans="3:10" ht="23.25" customHeight="1" x14ac:dyDescent="0.75">
      <c r="C321" s="378"/>
      <c r="E321" s="378"/>
      <c r="F321" s="378"/>
      <c r="G321" s="378"/>
      <c r="H321" s="378"/>
      <c r="I321" s="378"/>
      <c r="J321" s="374"/>
    </row>
    <row r="322" spans="3:10" ht="23.25" customHeight="1" x14ac:dyDescent="0.75">
      <c r="C322" s="378"/>
      <c r="E322" s="378"/>
      <c r="F322" s="378"/>
      <c r="G322" s="378"/>
      <c r="H322" s="378"/>
      <c r="I322" s="378"/>
      <c r="J322" s="374"/>
    </row>
    <row r="323" spans="3:10" ht="23.25" customHeight="1" x14ac:dyDescent="0.75">
      <c r="C323" s="378"/>
      <c r="E323" s="378"/>
      <c r="F323" s="378"/>
      <c r="G323" s="378"/>
      <c r="H323" s="378"/>
      <c r="I323" s="378"/>
      <c r="J323" s="374"/>
    </row>
    <row r="324" spans="3:10" ht="23.25" customHeight="1" x14ac:dyDescent="0.75">
      <c r="C324" s="378"/>
      <c r="E324" s="378"/>
      <c r="F324" s="378"/>
      <c r="G324" s="378"/>
      <c r="H324" s="378"/>
      <c r="I324" s="378"/>
      <c r="J324" s="374"/>
    </row>
    <row r="325" spans="3:10" ht="23.25" customHeight="1" x14ac:dyDescent="0.75">
      <c r="C325" s="378"/>
      <c r="E325" s="378"/>
      <c r="F325" s="378"/>
      <c r="G325" s="378"/>
      <c r="H325" s="378"/>
      <c r="I325" s="378"/>
      <c r="J325" s="374"/>
    </row>
    <row r="326" spans="3:10" ht="23.25" customHeight="1" x14ac:dyDescent="0.75">
      <c r="C326" s="378"/>
      <c r="E326" s="378"/>
      <c r="F326" s="378"/>
      <c r="G326" s="378"/>
      <c r="H326" s="378"/>
      <c r="I326" s="378"/>
      <c r="J326" s="374"/>
    </row>
    <row r="327" spans="3:10" ht="23.25" customHeight="1" x14ac:dyDescent="0.75">
      <c r="C327" s="378"/>
      <c r="E327" s="378"/>
      <c r="F327" s="378"/>
      <c r="G327" s="378"/>
      <c r="H327" s="378"/>
      <c r="I327" s="378"/>
      <c r="J327" s="374"/>
    </row>
    <row r="328" spans="3:10" ht="23.25" customHeight="1" x14ac:dyDescent="0.75">
      <c r="C328" s="378"/>
      <c r="E328" s="378"/>
      <c r="F328" s="378"/>
      <c r="G328" s="378"/>
      <c r="H328" s="378"/>
      <c r="I328" s="378"/>
      <c r="J328" s="374"/>
    </row>
    <row r="329" spans="3:10" ht="23.25" customHeight="1" x14ac:dyDescent="0.75">
      <c r="C329" s="378"/>
      <c r="E329" s="378"/>
      <c r="F329" s="378"/>
      <c r="G329" s="378"/>
      <c r="H329" s="378"/>
      <c r="I329" s="378"/>
      <c r="J329" s="374"/>
    </row>
    <row r="330" spans="3:10" ht="23.25" customHeight="1" x14ac:dyDescent="0.75">
      <c r="C330" s="378"/>
      <c r="E330" s="378"/>
      <c r="F330" s="378"/>
      <c r="G330" s="378"/>
      <c r="H330" s="378"/>
      <c r="I330" s="378"/>
      <c r="J330" s="374"/>
    </row>
    <row r="331" spans="3:10" ht="23.25" customHeight="1" x14ac:dyDescent="0.75">
      <c r="C331" s="378"/>
      <c r="E331" s="378"/>
      <c r="F331" s="378"/>
      <c r="G331" s="378"/>
      <c r="H331" s="378"/>
      <c r="I331" s="378"/>
      <c r="J331" s="374"/>
    </row>
    <row r="332" spans="3:10" ht="23.25" customHeight="1" x14ac:dyDescent="0.75">
      <c r="C332" s="378"/>
      <c r="E332" s="378"/>
      <c r="F332" s="378"/>
      <c r="G332" s="378"/>
      <c r="H332" s="378"/>
      <c r="I332" s="378"/>
      <c r="J332" s="374"/>
    </row>
    <row r="333" spans="3:10" ht="23.25" customHeight="1" x14ac:dyDescent="0.75">
      <c r="C333" s="378"/>
      <c r="E333" s="378"/>
      <c r="F333" s="378"/>
      <c r="G333" s="378"/>
      <c r="H333" s="378"/>
      <c r="I333" s="378"/>
      <c r="J333" s="374"/>
    </row>
    <row r="334" spans="3:10" ht="23.25" customHeight="1" x14ac:dyDescent="0.75">
      <c r="C334" s="378"/>
      <c r="E334" s="378"/>
      <c r="F334" s="378"/>
      <c r="G334" s="378"/>
      <c r="H334" s="378"/>
      <c r="I334" s="378"/>
      <c r="J334" s="374"/>
    </row>
    <row r="335" spans="3:10" ht="23.25" customHeight="1" x14ac:dyDescent="0.75">
      <c r="C335" s="378"/>
      <c r="E335" s="378"/>
      <c r="F335" s="378"/>
      <c r="G335" s="378"/>
      <c r="H335" s="378"/>
      <c r="I335" s="378"/>
      <c r="J335" s="374"/>
    </row>
    <row r="336" spans="3:10" ht="23.25" customHeight="1" x14ac:dyDescent="0.75">
      <c r="C336" s="378"/>
      <c r="E336" s="378"/>
      <c r="F336" s="378"/>
      <c r="G336" s="378"/>
      <c r="H336" s="378"/>
      <c r="I336" s="378"/>
      <c r="J336" s="374"/>
    </row>
    <row r="337" spans="3:10" ht="23.25" customHeight="1" x14ac:dyDescent="0.75">
      <c r="C337" s="378"/>
      <c r="E337" s="378"/>
      <c r="F337" s="378"/>
      <c r="G337" s="378"/>
      <c r="H337" s="378"/>
      <c r="I337" s="378"/>
      <c r="J337" s="374"/>
    </row>
    <row r="338" spans="3:10" ht="23.25" customHeight="1" x14ac:dyDescent="0.75">
      <c r="C338" s="378"/>
      <c r="E338" s="378"/>
      <c r="F338" s="378"/>
      <c r="G338" s="378"/>
      <c r="H338" s="378"/>
      <c r="I338" s="378"/>
      <c r="J338" s="374"/>
    </row>
    <row r="339" spans="3:10" ht="23.25" customHeight="1" x14ac:dyDescent="0.75">
      <c r="C339" s="378"/>
      <c r="E339" s="378"/>
      <c r="F339" s="378"/>
      <c r="G339" s="378"/>
      <c r="H339" s="378"/>
      <c r="I339" s="378"/>
      <c r="J339" s="374"/>
    </row>
    <row r="340" spans="3:10" ht="23.25" customHeight="1" x14ac:dyDescent="0.75">
      <c r="C340" s="378"/>
      <c r="E340" s="378"/>
      <c r="F340" s="378"/>
      <c r="G340" s="378"/>
      <c r="H340" s="378"/>
      <c r="I340" s="378"/>
      <c r="J340" s="374"/>
    </row>
    <row r="341" spans="3:10" ht="23.25" customHeight="1" x14ac:dyDescent="0.75">
      <c r="C341" s="378"/>
      <c r="E341" s="378"/>
      <c r="F341" s="378"/>
      <c r="G341" s="378"/>
      <c r="H341" s="378"/>
      <c r="I341" s="378"/>
      <c r="J341" s="374"/>
    </row>
    <row r="342" spans="3:10" ht="23.25" customHeight="1" x14ac:dyDescent="0.75">
      <c r="C342" s="378"/>
      <c r="E342" s="378"/>
      <c r="F342" s="378"/>
      <c r="G342" s="378"/>
      <c r="H342" s="378"/>
      <c r="I342" s="378"/>
      <c r="J342" s="374"/>
    </row>
    <row r="343" spans="3:10" ht="23.25" customHeight="1" x14ac:dyDescent="0.75">
      <c r="C343" s="378"/>
      <c r="E343" s="378"/>
      <c r="F343" s="378"/>
      <c r="G343" s="378"/>
      <c r="H343" s="378"/>
      <c r="I343" s="378"/>
      <c r="J343" s="374"/>
    </row>
    <row r="344" spans="3:10" ht="23.25" customHeight="1" x14ac:dyDescent="0.75">
      <c r="C344" s="378"/>
      <c r="E344" s="378"/>
      <c r="F344" s="378"/>
      <c r="G344" s="378"/>
      <c r="H344" s="378"/>
      <c r="I344" s="378"/>
      <c r="J344" s="374"/>
    </row>
    <row r="345" spans="3:10" ht="23.25" customHeight="1" x14ac:dyDescent="0.75">
      <c r="C345" s="378"/>
      <c r="E345" s="378"/>
      <c r="F345" s="378"/>
      <c r="G345" s="378"/>
      <c r="H345" s="378"/>
      <c r="I345" s="378"/>
      <c r="J345" s="374"/>
    </row>
    <row r="346" spans="3:10" ht="23.25" customHeight="1" x14ac:dyDescent="0.75">
      <c r="C346" s="378"/>
      <c r="E346" s="378"/>
      <c r="F346" s="378"/>
      <c r="G346" s="378"/>
      <c r="H346" s="378"/>
      <c r="I346" s="378"/>
      <c r="J346" s="374"/>
    </row>
    <row r="347" spans="3:10" ht="23.25" customHeight="1" x14ac:dyDescent="0.75">
      <c r="C347" s="378"/>
      <c r="E347" s="378"/>
      <c r="F347" s="378"/>
      <c r="G347" s="378"/>
      <c r="H347" s="378"/>
      <c r="I347" s="378"/>
      <c r="J347" s="374"/>
    </row>
    <row r="348" spans="3:10" ht="23.25" customHeight="1" x14ac:dyDescent="0.75">
      <c r="C348" s="378"/>
      <c r="E348" s="378"/>
      <c r="F348" s="378"/>
      <c r="G348" s="378"/>
      <c r="H348" s="378"/>
      <c r="I348" s="378"/>
      <c r="J348" s="374"/>
    </row>
    <row r="349" spans="3:10" ht="23.25" customHeight="1" x14ac:dyDescent="0.75">
      <c r="C349" s="378"/>
      <c r="E349" s="378"/>
      <c r="F349" s="378"/>
      <c r="G349" s="378"/>
      <c r="H349" s="378"/>
      <c r="I349" s="378"/>
      <c r="J349" s="374"/>
    </row>
    <row r="350" spans="3:10" ht="23.25" customHeight="1" x14ac:dyDescent="0.75">
      <c r="C350" s="378"/>
      <c r="E350" s="378"/>
      <c r="F350" s="378"/>
      <c r="G350" s="378"/>
      <c r="H350" s="378"/>
      <c r="I350" s="378"/>
      <c r="J350" s="374"/>
    </row>
    <row r="351" spans="3:10" ht="23.25" customHeight="1" x14ac:dyDescent="0.75">
      <c r="C351" s="378"/>
      <c r="E351" s="378"/>
      <c r="F351" s="378"/>
      <c r="G351" s="378"/>
      <c r="H351" s="378"/>
      <c r="I351" s="378"/>
      <c r="J351" s="374"/>
    </row>
    <row r="352" spans="3:10" ht="23.25" customHeight="1" x14ac:dyDescent="0.75">
      <c r="C352" s="378"/>
      <c r="E352" s="378"/>
      <c r="F352" s="378"/>
      <c r="G352" s="378"/>
      <c r="H352" s="378"/>
      <c r="I352" s="378"/>
      <c r="J352" s="374"/>
    </row>
    <row r="353" spans="3:10" ht="23.25" customHeight="1" x14ac:dyDescent="0.75">
      <c r="C353" s="378"/>
      <c r="E353" s="378"/>
      <c r="F353" s="378"/>
      <c r="G353" s="378"/>
      <c r="H353" s="378"/>
      <c r="I353" s="378"/>
      <c r="J353" s="374"/>
    </row>
    <row r="354" spans="3:10" ht="23.25" customHeight="1" x14ac:dyDescent="0.75">
      <c r="C354" s="378"/>
      <c r="E354" s="378"/>
      <c r="F354" s="378"/>
      <c r="G354" s="378"/>
      <c r="H354" s="378"/>
      <c r="I354" s="378"/>
      <c r="J354" s="374"/>
    </row>
    <row r="355" spans="3:10" ht="23.25" customHeight="1" x14ac:dyDescent="0.75">
      <c r="C355" s="378"/>
      <c r="E355" s="378"/>
      <c r="F355" s="378"/>
      <c r="G355" s="378"/>
      <c r="H355" s="378"/>
      <c r="I355" s="378"/>
      <c r="J355" s="374"/>
    </row>
    <row r="356" spans="3:10" ht="23.25" customHeight="1" x14ac:dyDescent="0.75">
      <c r="C356" s="378"/>
      <c r="E356" s="378"/>
      <c r="F356" s="378"/>
      <c r="G356" s="378"/>
      <c r="H356" s="378"/>
      <c r="I356" s="378"/>
      <c r="J356" s="374"/>
    </row>
    <row r="357" spans="3:10" ht="23.25" customHeight="1" x14ac:dyDescent="0.75">
      <c r="C357" s="378"/>
      <c r="E357" s="378"/>
      <c r="F357" s="378"/>
      <c r="G357" s="378"/>
      <c r="H357" s="378"/>
      <c r="I357" s="378"/>
      <c r="J357" s="374"/>
    </row>
    <row r="358" spans="3:10" ht="23.25" customHeight="1" x14ac:dyDescent="0.75">
      <c r="C358" s="378"/>
      <c r="E358" s="378"/>
      <c r="F358" s="378"/>
      <c r="G358" s="378"/>
      <c r="H358" s="378"/>
      <c r="I358" s="378"/>
      <c r="J358" s="374"/>
    </row>
    <row r="359" spans="3:10" ht="23.25" customHeight="1" x14ac:dyDescent="0.75">
      <c r="C359" s="378"/>
      <c r="E359" s="378"/>
      <c r="F359" s="378"/>
      <c r="G359" s="378"/>
      <c r="H359" s="378"/>
      <c r="I359" s="378"/>
      <c r="J359" s="374"/>
    </row>
    <row r="360" spans="3:10" ht="23.25" customHeight="1" x14ac:dyDescent="0.75">
      <c r="C360" s="378"/>
      <c r="E360" s="378"/>
      <c r="F360" s="378"/>
      <c r="G360" s="378"/>
      <c r="H360" s="378"/>
      <c r="I360" s="378"/>
      <c r="J360" s="374"/>
    </row>
    <row r="361" spans="3:10" ht="23.25" customHeight="1" x14ac:dyDescent="0.75">
      <c r="C361" s="378"/>
      <c r="E361" s="378"/>
      <c r="F361" s="378"/>
      <c r="G361" s="378"/>
      <c r="H361" s="378"/>
      <c r="I361" s="378"/>
      <c r="J361" s="374"/>
    </row>
    <row r="362" spans="3:10" ht="23.25" customHeight="1" x14ac:dyDescent="0.75">
      <c r="C362" s="378"/>
      <c r="E362" s="378"/>
      <c r="F362" s="378"/>
      <c r="G362" s="378"/>
      <c r="H362" s="378"/>
      <c r="I362" s="378"/>
      <c r="J362" s="374"/>
    </row>
    <row r="363" spans="3:10" ht="23.25" customHeight="1" x14ac:dyDescent="0.75">
      <c r="C363" s="378"/>
      <c r="E363" s="378"/>
      <c r="F363" s="378"/>
      <c r="G363" s="378"/>
      <c r="H363" s="378"/>
      <c r="I363" s="378"/>
      <c r="J363" s="374"/>
    </row>
    <row r="364" spans="3:10" ht="23.25" customHeight="1" x14ac:dyDescent="0.75">
      <c r="C364" s="378"/>
      <c r="E364" s="378"/>
      <c r="F364" s="378"/>
      <c r="G364" s="378"/>
      <c r="H364" s="378"/>
      <c r="I364" s="378"/>
      <c r="J364" s="374"/>
    </row>
    <row r="365" spans="3:10" ht="23.25" customHeight="1" x14ac:dyDescent="0.75">
      <c r="C365" s="378"/>
      <c r="E365" s="378"/>
      <c r="F365" s="378"/>
      <c r="G365" s="378"/>
      <c r="H365" s="378"/>
      <c r="I365" s="378"/>
      <c r="J365" s="374"/>
    </row>
    <row r="366" spans="3:10" ht="23.25" customHeight="1" x14ac:dyDescent="0.75">
      <c r="C366" s="378"/>
      <c r="E366" s="378"/>
      <c r="F366" s="378"/>
      <c r="G366" s="378"/>
      <c r="H366" s="378"/>
      <c r="I366" s="378"/>
      <c r="J366" s="374"/>
    </row>
    <row r="367" spans="3:10" ht="23.25" customHeight="1" x14ac:dyDescent="0.75">
      <c r="C367" s="378"/>
      <c r="E367" s="378"/>
      <c r="F367" s="378"/>
      <c r="G367" s="378"/>
      <c r="H367" s="378"/>
      <c r="I367" s="378"/>
      <c r="J367" s="374"/>
    </row>
    <row r="368" spans="3:10" ht="23.25" customHeight="1" x14ac:dyDescent="0.75">
      <c r="C368" s="378"/>
      <c r="E368" s="378"/>
      <c r="F368" s="378"/>
      <c r="G368" s="378"/>
      <c r="H368" s="378"/>
      <c r="I368" s="378"/>
      <c r="J368" s="374"/>
    </row>
    <row r="369" spans="3:10" ht="23.25" customHeight="1" x14ac:dyDescent="0.75">
      <c r="C369" s="378"/>
      <c r="E369" s="378"/>
      <c r="F369" s="378"/>
      <c r="G369" s="378"/>
      <c r="H369" s="378"/>
      <c r="I369" s="378"/>
      <c r="J369" s="374"/>
    </row>
    <row r="370" spans="3:10" ht="23.25" customHeight="1" x14ac:dyDescent="0.75">
      <c r="C370" s="378"/>
      <c r="E370" s="378"/>
      <c r="F370" s="378"/>
      <c r="G370" s="378"/>
      <c r="H370" s="378"/>
      <c r="I370" s="378"/>
      <c r="J370" s="374"/>
    </row>
    <row r="371" spans="3:10" ht="23.25" customHeight="1" x14ac:dyDescent="0.75">
      <c r="C371" s="378"/>
      <c r="E371" s="378"/>
      <c r="F371" s="378"/>
      <c r="G371" s="378"/>
      <c r="H371" s="378"/>
      <c r="I371" s="378"/>
      <c r="J371" s="374"/>
    </row>
    <row r="372" spans="3:10" ht="23.25" customHeight="1" x14ac:dyDescent="0.75">
      <c r="C372" s="378"/>
      <c r="E372" s="378"/>
      <c r="F372" s="378"/>
      <c r="G372" s="378"/>
      <c r="H372" s="378"/>
      <c r="I372" s="378"/>
      <c r="J372" s="374"/>
    </row>
    <row r="373" spans="3:10" ht="23.25" customHeight="1" x14ac:dyDescent="0.75">
      <c r="C373" s="378"/>
      <c r="E373" s="378"/>
      <c r="F373" s="378"/>
      <c r="G373" s="378"/>
      <c r="H373" s="378"/>
      <c r="I373" s="378"/>
      <c r="J373" s="374"/>
    </row>
    <row r="374" spans="3:10" ht="23.25" customHeight="1" x14ac:dyDescent="0.75">
      <c r="C374" s="378"/>
      <c r="E374" s="378"/>
      <c r="F374" s="378"/>
      <c r="G374" s="378"/>
      <c r="H374" s="378"/>
      <c r="I374" s="378"/>
      <c r="J374" s="374"/>
    </row>
    <row r="375" spans="3:10" ht="23.25" customHeight="1" x14ac:dyDescent="0.75">
      <c r="C375" s="378"/>
      <c r="E375" s="378"/>
      <c r="F375" s="378"/>
      <c r="G375" s="378"/>
      <c r="H375" s="378"/>
      <c r="I375" s="378"/>
      <c r="J375" s="374"/>
    </row>
    <row r="376" spans="3:10" ht="23.25" customHeight="1" x14ac:dyDescent="0.75">
      <c r="C376" s="378"/>
      <c r="E376" s="378"/>
      <c r="F376" s="378"/>
      <c r="G376" s="378"/>
      <c r="H376" s="378"/>
      <c r="I376" s="378"/>
      <c r="J376" s="374"/>
    </row>
    <row r="377" spans="3:10" ht="23.25" customHeight="1" x14ac:dyDescent="0.75">
      <c r="C377" s="378"/>
      <c r="E377" s="378"/>
      <c r="F377" s="378"/>
      <c r="G377" s="378"/>
      <c r="H377" s="378"/>
      <c r="I377" s="378"/>
      <c r="J377" s="374"/>
    </row>
    <row r="378" spans="3:10" ht="23.25" customHeight="1" x14ac:dyDescent="0.75">
      <c r="C378" s="378"/>
      <c r="E378" s="378"/>
      <c r="F378" s="378"/>
      <c r="G378" s="378"/>
      <c r="H378" s="378"/>
      <c r="I378" s="378"/>
      <c r="J378" s="374"/>
    </row>
    <row r="379" spans="3:10" ht="23.25" customHeight="1" x14ac:dyDescent="0.75">
      <c r="C379" s="378"/>
      <c r="E379" s="378"/>
      <c r="F379" s="378"/>
      <c r="G379" s="378"/>
      <c r="H379" s="378"/>
      <c r="I379" s="378"/>
      <c r="J379" s="374"/>
    </row>
    <row r="380" spans="3:10" ht="23.25" customHeight="1" x14ac:dyDescent="0.75">
      <c r="C380" s="378"/>
      <c r="E380" s="378"/>
      <c r="F380" s="378"/>
      <c r="G380" s="378"/>
      <c r="H380" s="378"/>
      <c r="I380" s="378"/>
      <c r="J380" s="374"/>
    </row>
    <row r="381" spans="3:10" ht="23.25" customHeight="1" x14ac:dyDescent="0.75">
      <c r="C381" s="378"/>
      <c r="E381" s="378"/>
      <c r="F381" s="378"/>
      <c r="G381" s="378"/>
      <c r="H381" s="378"/>
      <c r="I381" s="378"/>
      <c r="J381" s="374"/>
    </row>
    <row r="382" spans="3:10" ht="23.25" customHeight="1" x14ac:dyDescent="0.75">
      <c r="C382" s="378"/>
      <c r="E382" s="378"/>
      <c r="F382" s="378"/>
      <c r="G382" s="378"/>
      <c r="H382" s="378"/>
      <c r="I382" s="378"/>
      <c r="J382" s="374"/>
    </row>
    <row r="383" spans="3:10" ht="23.25" customHeight="1" x14ac:dyDescent="0.75">
      <c r="C383" s="378"/>
      <c r="E383" s="378"/>
      <c r="F383" s="378"/>
      <c r="G383" s="378"/>
      <c r="H383" s="378"/>
      <c r="I383" s="378"/>
      <c r="J383" s="374"/>
    </row>
    <row r="384" spans="3:10" ht="23.25" customHeight="1" x14ac:dyDescent="0.75">
      <c r="C384" s="378"/>
      <c r="E384" s="378"/>
      <c r="F384" s="378"/>
      <c r="G384" s="378"/>
      <c r="H384" s="378"/>
      <c r="I384" s="378"/>
      <c r="J384" s="374"/>
    </row>
    <row r="385" spans="3:10" ht="23.25" customHeight="1" x14ac:dyDescent="0.75">
      <c r="C385" s="378"/>
      <c r="E385" s="378"/>
      <c r="F385" s="378"/>
      <c r="G385" s="378"/>
      <c r="H385" s="378"/>
      <c r="I385" s="378"/>
      <c r="J385" s="374"/>
    </row>
    <row r="386" spans="3:10" ht="23.25" customHeight="1" x14ac:dyDescent="0.75">
      <c r="C386" s="378"/>
      <c r="E386" s="378"/>
      <c r="F386" s="378"/>
      <c r="G386" s="378"/>
      <c r="H386" s="378"/>
      <c r="I386" s="378"/>
      <c r="J386" s="374"/>
    </row>
    <row r="387" spans="3:10" ht="23.25" customHeight="1" x14ac:dyDescent="0.75">
      <c r="C387" s="378"/>
      <c r="E387" s="378"/>
      <c r="F387" s="378"/>
      <c r="G387" s="378"/>
      <c r="H387" s="378"/>
      <c r="I387" s="378"/>
      <c r="J387" s="374"/>
    </row>
    <row r="388" spans="3:10" ht="23.25" customHeight="1" x14ac:dyDescent="0.75">
      <c r="C388" s="378"/>
      <c r="E388" s="378"/>
      <c r="F388" s="378"/>
      <c r="G388" s="378"/>
      <c r="H388" s="378"/>
      <c r="I388" s="378"/>
      <c r="J388" s="374"/>
    </row>
    <row r="389" spans="3:10" ht="23.25" customHeight="1" x14ac:dyDescent="0.75">
      <c r="C389" s="378"/>
      <c r="E389" s="378"/>
      <c r="F389" s="378"/>
      <c r="G389" s="378"/>
      <c r="H389" s="378"/>
      <c r="I389" s="378"/>
      <c r="J389" s="374"/>
    </row>
    <row r="390" spans="3:10" ht="23.25" customHeight="1" x14ac:dyDescent="0.75">
      <c r="C390" s="378"/>
      <c r="E390" s="378"/>
      <c r="F390" s="378"/>
      <c r="G390" s="378"/>
      <c r="H390" s="378"/>
      <c r="I390" s="378"/>
      <c r="J390" s="374"/>
    </row>
    <row r="391" spans="3:10" ht="23.25" customHeight="1" x14ac:dyDescent="0.75">
      <c r="C391" s="378"/>
      <c r="E391" s="378"/>
      <c r="F391" s="378"/>
      <c r="G391" s="378"/>
      <c r="H391" s="378"/>
      <c r="I391" s="378"/>
      <c r="J391" s="374"/>
    </row>
    <row r="392" spans="3:10" ht="23.25" customHeight="1" x14ac:dyDescent="0.75">
      <c r="C392" s="378"/>
      <c r="E392" s="378"/>
      <c r="F392" s="378"/>
      <c r="G392" s="378"/>
      <c r="H392" s="378"/>
      <c r="I392" s="378"/>
      <c r="J392" s="374"/>
    </row>
    <row r="393" spans="3:10" ht="23.25" customHeight="1" x14ac:dyDescent="0.75">
      <c r="C393" s="378"/>
      <c r="E393" s="378"/>
      <c r="F393" s="378"/>
      <c r="G393" s="378"/>
      <c r="H393" s="378"/>
      <c r="I393" s="378"/>
      <c r="J393" s="374"/>
    </row>
    <row r="394" spans="3:10" ht="23.25" customHeight="1" x14ac:dyDescent="0.75">
      <c r="C394" s="378"/>
      <c r="E394" s="378"/>
      <c r="F394" s="378"/>
      <c r="G394" s="378"/>
      <c r="H394" s="378"/>
      <c r="I394" s="378"/>
      <c r="J394" s="374"/>
    </row>
    <row r="395" spans="3:10" ht="23.25" customHeight="1" x14ac:dyDescent="0.75">
      <c r="C395" s="378"/>
      <c r="E395" s="378"/>
      <c r="F395" s="378"/>
      <c r="G395" s="378"/>
      <c r="H395" s="378"/>
      <c r="I395" s="378"/>
      <c r="J395" s="374"/>
    </row>
    <row r="396" spans="3:10" ht="23.25" customHeight="1" x14ac:dyDescent="0.75">
      <c r="C396" s="378"/>
      <c r="E396" s="378"/>
      <c r="F396" s="378"/>
      <c r="G396" s="378"/>
      <c r="H396" s="378"/>
      <c r="I396" s="378"/>
      <c r="J396" s="374"/>
    </row>
    <row r="397" spans="3:10" ht="23.25" customHeight="1" x14ac:dyDescent="0.75">
      <c r="C397" s="378"/>
      <c r="E397" s="378"/>
      <c r="F397" s="378"/>
      <c r="G397" s="378"/>
      <c r="H397" s="378"/>
      <c r="I397" s="378"/>
      <c r="J397" s="374"/>
    </row>
    <row r="398" spans="3:10" ht="23.25" customHeight="1" x14ac:dyDescent="0.75">
      <c r="C398" s="378"/>
      <c r="E398" s="378"/>
      <c r="F398" s="378"/>
      <c r="G398" s="378"/>
      <c r="H398" s="378"/>
      <c r="I398" s="378"/>
      <c r="J398" s="374"/>
    </row>
    <row r="399" spans="3:10" ht="23.25" customHeight="1" x14ac:dyDescent="0.75">
      <c r="C399" s="378"/>
      <c r="E399" s="378"/>
      <c r="F399" s="378"/>
      <c r="G399" s="378"/>
      <c r="H399" s="378"/>
      <c r="I399" s="378"/>
      <c r="J399" s="374"/>
    </row>
    <row r="400" spans="3:10" ht="23.25" customHeight="1" x14ac:dyDescent="0.75">
      <c r="C400" s="378"/>
      <c r="E400" s="378"/>
      <c r="F400" s="378"/>
      <c r="G400" s="378"/>
      <c r="H400" s="378"/>
      <c r="I400" s="378"/>
      <c r="J400" s="374"/>
    </row>
    <row r="401" spans="3:10" ht="23.25" customHeight="1" x14ac:dyDescent="0.75">
      <c r="C401" s="378"/>
      <c r="E401" s="378"/>
      <c r="F401" s="378"/>
      <c r="G401" s="378"/>
      <c r="H401" s="378"/>
      <c r="I401" s="378"/>
      <c r="J401" s="374"/>
    </row>
    <row r="402" spans="3:10" ht="23.25" customHeight="1" x14ac:dyDescent="0.75">
      <c r="C402" s="378"/>
      <c r="E402" s="378"/>
      <c r="F402" s="378"/>
      <c r="G402" s="378"/>
      <c r="H402" s="378"/>
      <c r="I402" s="378"/>
      <c r="J402" s="374"/>
    </row>
    <row r="403" spans="3:10" ht="23.25" customHeight="1" x14ac:dyDescent="0.75">
      <c r="C403" s="378"/>
      <c r="E403" s="378"/>
      <c r="F403" s="378"/>
      <c r="G403" s="378"/>
      <c r="H403" s="378"/>
      <c r="I403" s="378"/>
      <c r="J403" s="374"/>
    </row>
    <row r="404" spans="3:10" ht="23.25" customHeight="1" x14ac:dyDescent="0.75">
      <c r="C404" s="378"/>
      <c r="E404" s="378"/>
      <c r="F404" s="378"/>
      <c r="G404" s="378"/>
      <c r="H404" s="378"/>
      <c r="I404" s="378"/>
      <c r="J404" s="374"/>
    </row>
    <row r="405" spans="3:10" ht="23.25" customHeight="1" x14ac:dyDescent="0.75">
      <c r="C405" s="378"/>
      <c r="E405" s="378"/>
      <c r="F405" s="378"/>
      <c r="G405" s="378"/>
      <c r="H405" s="378"/>
      <c r="I405" s="378"/>
      <c r="J405" s="374"/>
    </row>
    <row r="406" spans="3:10" ht="23.25" customHeight="1" x14ac:dyDescent="0.75">
      <c r="C406" s="378"/>
      <c r="E406" s="378"/>
      <c r="F406" s="378"/>
      <c r="G406" s="378"/>
      <c r="H406" s="378"/>
      <c r="I406" s="378"/>
      <c r="J406" s="374"/>
    </row>
    <row r="407" spans="3:10" ht="23.25" customHeight="1" x14ac:dyDescent="0.75">
      <c r="C407" s="378"/>
      <c r="E407" s="378"/>
      <c r="F407" s="378"/>
      <c r="G407" s="378"/>
      <c r="H407" s="378"/>
      <c r="I407" s="378"/>
      <c r="J407" s="374"/>
    </row>
    <row r="408" spans="3:10" ht="23.25" customHeight="1" x14ac:dyDescent="0.75">
      <c r="C408" s="378"/>
      <c r="E408" s="378"/>
      <c r="F408" s="378"/>
      <c r="G408" s="378"/>
      <c r="H408" s="378"/>
      <c r="I408" s="378"/>
      <c r="J408" s="374"/>
    </row>
    <row r="409" spans="3:10" ht="23.25" customHeight="1" x14ac:dyDescent="0.75">
      <c r="C409" s="378"/>
      <c r="E409" s="378"/>
      <c r="F409" s="378"/>
      <c r="G409" s="378"/>
      <c r="H409" s="378"/>
      <c r="I409" s="378"/>
      <c r="J409" s="374"/>
    </row>
    <row r="410" spans="3:10" ht="23.25" customHeight="1" x14ac:dyDescent="0.75">
      <c r="C410" s="378"/>
      <c r="E410" s="378"/>
      <c r="F410" s="378"/>
      <c r="G410" s="378"/>
      <c r="H410" s="378"/>
      <c r="I410" s="378"/>
      <c r="J410" s="374"/>
    </row>
    <row r="411" spans="3:10" ht="23.25" customHeight="1" x14ac:dyDescent="0.75">
      <c r="C411" s="378"/>
      <c r="E411" s="378"/>
      <c r="F411" s="378"/>
      <c r="G411" s="378"/>
      <c r="H411" s="378"/>
      <c r="I411" s="378"/>
      <c r="J411" s="374"/>
    </row>
    <row r="412" spans="3:10" ht="23.25" customHeight="1" x14ac:dyDescent="0.75">
      <c r="C412" s="378"/>
      <c r="E412" s="378"/>
      <c r="F412" s="378"/>
      <c r="G412" s="378"/>
      <c r="H412" s="378"/>
      <c r="I412" s="378"/>
      <c r="J412" s="374"/>
    </row>
    <row r="413" spans="3:10" ht="23.25" customHeight="1" x14ac:dyDescent="0.75">
      <c r="C413" s="378"/>
      <c r="E413" s="378"/>
      <c r="F413" s="378"/>
      <c r="G413" s="378"/>
      <c r="H413" s="378"/>
      <c r="I413" s="378"/>
      <c r="J413" s="374"/>
    </row>
    <row r="414" spans="3:10" ht="23.25" customHeight="1" x14ac:dyDescent="0.75">
      <c r="C414" s="378"/>
      <c r="E414" s="378"/>
      <c r="F414" s="378"/>
      <c r="G414" s="378"/>
      <c r="H414" s="378"/>
      <c r="I414" s="378"/>
      <c r="J414" s="374"/>
    </row>
    <row r="415" spans="3:10" ht="23.25" customHeight="1" x14ac:dyDescent="0.75">
      <c r="C415" s="378"/>
      <c r="E415" s="378"/>
      <c r="F415" s="378"/>
      <c r="G415" s="378"/>
      <c r="H415" s="378"/>
      <c r="I415" s="378"/>
      <c r="J415" s="374"/>
    </row>
    <row r="416" spans="3:10" ht="23.25" customHeight="1" x14ac:dyDescent="0.75">
      <c r="C416" s="378"/>
      <c r="E416" s="378"/>
      <c r="F416" s="378"/>
      <c r="G416" s="378"/>
      <c r="H416" s="378"/>
      <c r="I416" s="378"/>
      <c r="J416" s="374"/>
    </row>
    <row r="417" spans="3:10" ht="23.25" customHeight="1" x14ac:dyDescent="0.75">
      <c r="C417" s="378"/>
      <c r="E417" s="378"/>
      <c r="F417" s="378"/>
      <c r="G417" s="378"/>
      <c r="H417" s="378"/>
      <c r="I417" s="378"/>
      <c r="J417" s="374"/>
    </row>
    <row r="418" spans="3:10" ht="23.25" customHeight="1" x14ac:dyDescent="0.75">
      <c r="C418" s="378"/>
      <c r="E418" s="378"/>
      <c r="F418" s="378"/>
      <c r="G418" s="378"/>
      <c r="H418" s="378"/>
      <c r="I418" s="378"/>
      <c r="J418" s="374"/>
    </row>
    <row r="419" spans="3:10" ht="23.25" customHeight="1" x14ac:dyDescent="0.75">
      <c r="C419" s="378"/>
      <c r="E419" s="378"/>
      <c r="F419" s="378"/>
      <c r="G419" s="378"/>
      <c r="H419" s="378"/>
      <c r="I419" s="378"/>
      <c r="J419" s="374"/>
    </row>
    <row r="420" spans="3:10" ht="23.25" customHeight="1" x14ac:dyDescent="0.75">
      <c r="C420" s="378"/>
      <c r="E420" s="378"/>
      <c r="F420" s="378"/>
      <c r="G420" s="378"/>
      <c r="H420" s="378"/>
      <c r="I420" s="378"/>
      <c r="J420" s="374"/>
    </row>
    <row r="421" spans="3:10" ht="23.25" customHeight="1" x14ac:dyDescent="0.75">
      <c r="C421" s="378"/>
      <c r="E421" s="378"/>
      <c r="F421" s="378"/>
      <c r="G421" s="378"/>
      <c r="H421" s="378"/>
      <c r="I421" s="378"/>
      <c r="J421" s="374"/>
    </row>
    <row r="422" spans="3:10" ht="23.25" customHeight="1" x14ac:dyDescent="0.75">
      <c r="C422" s="378"/>
      <c r="E422" s="378"/>
      <c r="F422" s="378"/>
      <c r="G422" s="378"/>
      <c r="H422" s="378"/>
      <c r="I422" s="378"/>
      <c r="J422" s="374"/>
    </row>
    <row r="423" spans="3:10" ht="23.25" customHeight="1" x14ac:dyDescent="0.75">
      <c r="C423" s="378"/>
      <c r="E423" s="378"/>
      <c r="F423" s="378"/>
      <c r="G423" s="378"/>
      <c r="H423" s="378"/>
      <c r="I423" s="378"/>
      <c r="J423" s="374"/>
    </row>
    <row r="424" spans="3:10" ht="23.25" customHeight="1" x14ac:dyDescent="0.75">
      <c r="C424" s="378"/>
      <c r="E424" s="378"/>
      <c r="F424" s="378"/>
      <c r="G424" s="378"/>
      <c r="H424" s="378"/>
      <c r="I424" s="378"/>
      <c r="J424" s="374"/>
    </row>
    <row r="425" spans="3:10" ht="23.25" customHeight="1" x14ac:dyDescent="0.75">
      <c r="C425" s="378"/>
      <c r="E425" s="378"/>
      <c r="F425" s="378"/>
      <c r="G425" s="378"/>
      <c r="H425" s="378"/>
      <c r="I425" s="378"/>
      <c r="J425" s="374"/>
    </row>
    <row r="426" spans="3:10" ht="23.25" customHeight="1" x14ac:dyDescent="0.75">
      <c r="C426" s="378"/>
      <c r="E426" s="378"/>
      <c r="F426" s="378"/>
      <c r="G426" s="378"/>
      <c r="H426" s="378"/>
      <c r="I426" s="378"/>
      <c r="J426" s="374"/>
    </row>
    <row r="427" spans="3:10" ht="23.25" customHeight="1" x14ac:dyDescent="0.75">
      <c r="C427" s="378"/>
      <c r="E427" s="378"/>
      <c r="F427" s="378"/>
      <c r="G427" s="378"/>
      <c r="H427" s="378"/>
      <c r="I427" s="378"/>
      <c r="J427" s="374"/>
    </row>
    <row r="428" spans="3:10" ht="23.25" customHeight="1" x14ac:dyDescent="0.75">
      <c r="C428" s="378"/>
      <c r="E428" s="378"/>
      <c r="F428" s="378"/>
      <c r="G428" s="378"/>
      <c r="H428" s="378"/>
      <c r="I428" s="378"/>
      <c r="J428" s="374"/>
    </row>
    <row r="429" spans="3:10" ht="23.25" customHeight="1" x14ac:dyDescent="0.75">
      <c r="C429" s="378"/>
      <c r="E429" s="378"/>
      <c r="F429" s="378"/>
      <c r="G429" s="378"/>
      <c r="H429" s="378"/>
      <c r="I429" s="378"/>
      <c r="J429" s="374"/>
    </row>
    <row r="430" spans="3:10" ht="23.25" customHeight="1" x14ac:dyDescent="0.75">
      <c r="C430" s="378"/>
      <c r="E430" s="378"/>
      <c r="F430" s="378"/>
      <c r="G430" s="378"/>
      <c r="H430" s="378"/>
      <c r="I430" s="378"/>
      <c r="J430" s="374"/>
    </row>
    <row r="431" spans="3:10" ht="23.25" customHeight="1" x14ac:dyDescent="0.75">
      <c r="C431" s="378"/>
      <c r="E431" s="378"/>
      <c r="F431" s="378"/>
      <c r="G431" s="378"/>
      <c r="H431" s="378"/>
      <c r="I431" s="378"/>
      <c r="J431" s="374"/>
    </row>
    <row r="432" spans="3:10" ht="23.25" customHeight="1" x14ac:dyDescent="0.75">
      <c r="C432" s="378"/>
      <c r="E432" s="378"/>
      <c r="F432" s="378"/>
      <c r="G432" s="378"/>
      <c r="H432" s="378"/>
      <c r="I432" s="378"/>
      <c r="J432" s="374"/>
    </row>
    <row r="433" spans="3:10" ht="23.25" customHeight="1" x14ac:dyDescent="0.75">
      <c r="C433" s="378"/>
      <c r="E433" s="378"/>
      <c r="F433" s="378"/>
      <c r="G433" s="378"/>
      <c r="H433" s="378"/>
      <c r="I433" s="378"/>
      <c r="J433" s="374"/>
    </row>
    <row r="434" spans="3:10" ht="23.25" customHeight="1" x14ac:dyDescent="0.75">
      <c r="C434" s="378"/>
      <c r="E434" s="378"/>
      <c r="F434" s="378"/>
      <c r="G434" s="378"/>
      <c r="H434" s="378"/>
      <c r="I434" s="378"/>
      <c r="J434" s="374"/>
    </row>
    <row r="435" spans="3:10" ht="23.25" customHeight="1" x14ac:dyDescent="0.75">
      <c r="C435" s="378"/>
      <c r="E435" s="378"/>
      <c r="F435" s="378"/>
      <c r="G435" s="378"/>
      <c r="H435" s="378"/>
      <c r="I435" s="378"/>
      <c r="J435" s="374"/>
    </row>
    <row r="436" spans="3:10" ht="23.25" customHeight="1" x14ac:dyDescent="0.75">
      <c r="C436" s="378"/>
      <c r="E436" s="378"/>
      <c r="F436" s="378"/>
      <c r="G436" s="378"/>
      <c r="H436" s="378"/>
      <c r="I436" s="378"/>
      <c r="J436" s="374"/>
    </row>
    <row r="437" spans="3:10" ht="23.25" customHeight="1" x14ac:dyDescent="0.75">
      <c r="C437" s="378"/>
      <c r="E437" s="378"/>
      <c r="F437" s="378"/>
      <c r="G437" s="378"/>
      <c r="H437" s="378"/>
      <c r="I437" s="378"/>
      <c r="J437" s="374"/>
    </row>
    <row r="438" spans="3:10" ht="23.25" customHeight="1" x14ac:dyDescent="0.75">
      <c r="C438" s="378"/>
      <c r="E438" s="378"/>
      <c r="F438" s="378"/>
      <c r="G438" s="378"/>
      <c r="H438" s="378"/>
      <c r="I438" s="378"/>
      <c r="J438" s="374"/>
    </row>
    <row r="439" spans="3:10" ht="23.25" customHeight="1" x14ac:dyDescent="0.75">
      <c r="C439" s="378"/>
      <c r="E439" s="378"/>
      <c r="F439" s="378"/>
      <c r="G439" s="378"/>
      <c r="H439" s="378"/>
      <c r="I439" s="378"/>
      <c r="J439" s="374"/>
    </row>
    <row r="440" spans="3:10" ht="23.25" customHeight="1" x14ac:dyDescent="0.75">
      <c r="C440" s="378"/>
      <c r="E440" s="378"/>
      <c r="F440" s="378"/>
      <c r="G440" s="378"/>
      <c r="H440" s="378"/>
      <c r="I440" s="378"/>
      <c r="J440" s="374"/>
    </row>
    <row r="441" spans="3:10" ht="23.25" customHeight="1" x14ac:dyDescent="0.75">
      <c r="C441" s="378"/>
      <c r="E441" s="378"/>
      <c r="F441" s="378"/>
      <c r="G441" s="378"/>
      <c r="H441" s="378"/>
      <c r="I441" s="378"/>
      <c r="J441" s="374"/>
    </row>
    <row r="442" spans="3:10" ht="23.25" customHeight="1" x14ac:dyDescent="0.75">
      <c r="C442" s="378"/>
      <c r="E442" s="378"/>
      <c r="F442" s="378"/>
      <c r="G442" s="378"/>
      <c r="H442" s="378"/>
      <c r="I442" s="378"/>
      <c r="J442" s="374"/>
    </row>
    <row r="443" spans="3:10" ht="23.25" customHeight="1" x14ac:dyDescent="0.75">
      <c r="C443" s="378"/>
      <c r="E443" s="378"/>
      <c r="F443" s="378"/>
      <c r="G443" s="378"/>
      <c r="H443" s="378"/>
      <c r="I443" s="378"/>
      <c r="J443" s="374"/>
    </row>
    <row r="444" spans="3:10" ht="23.25" customHeight="1" x14ac:dyDescent="0.75">
      <c r="C444" s="378"/>
      <c r="E444" s="378"/>
      <c r="F444" s="378"/>
      <c r="G444" s="378"/>
      <c r="H444" s="378"/>
      <c r="I444" s="378"/>
      <c r="J444" s="374"/>
    </row>
    <row r="445" spans="3:10" ht="23.25" customHeight="1" x14ac:dyDescent="0.75">
      <c r="C445" s="378"/>
      <c r="E445" s="378"/>
      <c r="F445" s="378"/>
      <c r="G445" s="378"/>
      <c r="H445" s="378"/>
      <c r="I445" s="378"/>
      <c r="J445" s="374"/>
    </row>
    <row r="446" spans="3:10" ht="23.25" customHeight="1" x14ac:dyDescent="0.75">
      <c r="C446" s="378"/>
      <c r="E446" s="378"/>
      <c r="F446" s="378"/>
      <c r="G446" s="378"/>
      <c r="H446" s="378"/>
      <c r="I446" s="378"/>
      <c r="J446" s="374"/>
    </row>
    <row r="447" spans="3:10" ht="23.25" customHeight="1" x14ac:dyDescent="0.75">
      <c r="C447" s="378"/>
      <c r="E447" s="378"/>
      <c r="F447" s="378"/>
      <c r="G447" s="378"/>
      <c r="H447" s="378"/>
      <c r="I447" s="378"/>
      <c r="J447" s="374"/>
    </row>
    <row r="448" spans="3:10" ht="23.25" customHeight="1" x14ac:dyDescent="0.75">
      <c r="C448" s="378"/>
      <c r="E448" s="378"/>
      <c r="F448" s="378"/>
      <c r="G448" s="378"/>
      <c r="H448" s="378"/>
      <c r="I448" s="378"/>
      <c r="J448" s="374"/>
    </row>
    <row r="449" spans="3:10" ht="23.25" customHeight="1" x14ac:dyDescent="0.75">
      <c r="C449" s="378"/>
      <c r="E449" s="378"/>
      <c r="F449" s="378"/>
      <c r="G449" s="378"/>
      <c r="H449" s="378"/>
      <c r="I449" s="378"/>
      <c r="J449" s="374"/>
    </row>
    <row r="450" spans="3:10" ht="23.25" customHeight="1" x14ac:dyDescent="0.75">
      <c r="C450" s="378"/>
      <c r="E450" s="378"/>
      <c r="F450" s="378"/>
      <c r="G450" s="378"/>
      <c r="H450" s="378"/>
      <c r="I450" s="378"/>
      <c r="J450" s="374"/>
    </row>
    <row r="451" spans="3:10" ht="23.25" customHeight="1" x14ac:dyDescent="0.75">
      <c r="C451" s="378"/>
      <c r="E451" s="378"/>
      <c r="F451" s="378"/>
      <c r="G451" s="378"/>
      <c r="H451" s="378"/>
      <c r="I451" s="378"/>
      <c r="J451" s="374"/>
    </row>
    <row r="452" spans="3:10" ht="23.25" customHeight="1" x14ac:dyDescent="0.75">
      <c r="C452" s="378"/>
      <c r="E452" s="378"/>
      <c r="F452" s="378"/>
      <c r="G452" s="378"/>
      <c r="H452" s="378"/>
      <c r="I452" s="378"/>
      <c r="J452" s="374"/>
    </row>
    <row r="453" spans="3:10" ht="23.25" customHeight="1" x14ac:dyDescent="0.75">
      <c r="C453" s="378"/>
      <c r="E453" s="378"/>
      <c r="F453" s="378"/>
      <c r="G453" s="378"/>
      <c r="H453" s="378"/>
      <c r="I453" s="378"/>
      <c r="J453" s="374"/>
    </row>
    <row r="454" spans="3:10" ht="23.25" customHeight="1" x14ac:dyDescent="0.75">
      <c r="C454" s="378"/>
      <c r="E454" s="378"/>
      <c r="F454" s="378"/>
      <c r="G454" s="378"/>
      <c r="H454" s="378"/>
      <c r="I454" s="378"/>
      <c r="J454" s="374"/>
    </row>
    <row r="455" spans="3:10" ht="23.25" customHeight="1" x14ac:dyDescent="0.75">
      <c r="C455" s="378"/>
      <c r="E455" s="378"/>
      <c r="F455" s="378"/>
      <c r="G455" s="378"/>
      <c r="H455" s="378"/>
      <c r="I455" s="378"/>
      <c r="J455" s="374"/>
    </row>
    <row r="456" spans="3:10" ht="23.25" customHeight="1" x14ac:dyDescent="0.75">
      <c r="C456" s="378"/>
      <c r="E456" s="378"/>
      <c r="F456" s="378"/>
      <c r="G456" s="378"/>
      <c r="H456" s="378"/>
      <c r="I456" s="378"/>
      <c r="J456" s="374"/>
    </row>
    <row r="457" spans="3:10" ht="23.25" customHeight="1" x14ac:dyDescent="0.75">
      <c r="C457" s="378"/>
      <c r="E457" s="378"/>
      <c r="F457" s="378"/>
      <c r="G457" s="378"/>
      <c r="H457" s="378"/>
      <c r="I457" s="378"/>
      <c r="J457" s="374"/>
    </row>
    <row r="458" spans="3:10" ht="23.25" customHeight="1" x14ac:dyDescent="0.75">
      <c r="C458" s="378"/>
      <c r="E458" s="378"/>
      <c r="F458" s="378"/>
      <c r="G458" s="378"/>
      <c r="H458" s="378"/>
      <c r="I458" s="378"/>
      <c r="J458" s="374"/>
    </row>
    <row r="459" spans="3:10" ht="23.25" customHeight="1" x14ac:dyDescent="0.75">
      <c r="C459" s="378"/>
      <c r="E459" s="378"/>
      <c r="F459" s="378"/>
      <c r="G459" s="378"/>
      <c r="H459" s="378"/>
      <c r="I459" s="378"/>
      <c r="J459" s="374"/>
    </row>
    <row r="460" spans="3:10" ht="23.25" customHeight="1" x14ac:dyDescent="0.75">
      <c r="C460" s="378"/>
      <c r="E460" s="378"/>
      <c r="F460" s="378"/>
      <c r="G460" s="378"/>
      <c r="H460" s="378"/>
      <c r="I460" s="378"/>
      <c r="J460" s="374"/>
    </row>
    <row r="461" spans="3:10" ht="23.25" customHeight="1" x14ac:dyDescent="0.75">
      <c r="C461" s="378"/>
      <c r="E461" s="378"/>
      <c r="F461" s="378"/>
      <c r="G461" s="378"/>
      <c r="H461" s="378"/>
      <c r="I461" s="378"/>
      <c r="J461" s="374"/>
    </row>
    <row r="462" spans="3:10" ht="23.25" customHeight="1" x14ac:dyDescent="0.75">
      <c r="C462" s="378"/>
      <c r="E462" s="378"/>
      <c r="F462" s="378"/>
      <c r="G462" s="378"/>
      <c r="H462" s="378"/>
      <c r="I462" s="378"/>
      <c r="J462" s="374"/>
    </row>
    <row r="463" spans="3:10" ht="23.25" customHeight="1" x14ac:dyDescent="0.75">
      <c r="C463" s="378"/>
      <c r="E463" s="378"/>
      <c r="F463" s="378"/>
      <c r="G463" s="378"/>
      <c r="H463" s="378"/>
      <c r="I463" s="378"/>
      <c r="J463" s="374"/>
    </row>
    <row r="464" spans="3:10" ht="23.25" customHeight="1" x14ac:dyDescent="0.75">
      <c r="C464" s="378"/>
      <c r="E464" s="378"/>
      <c r="F464" s="378"/>
      <c r="G464" s="378"/>
      <c r="H464" s="378"/>
      <c r="I464" s="378"/>
      <c r="J464" s="374"/>
    </row>
    <row r="465" spans="3:10" ht="23.25" customHeight="1" x14ac:dyDescent="0.75">
      <c r="C465" s="378"/>
      <c r="E465" s="378"/>
      <c r="F465" s="378"/>
      <c r="G465" s="378"/>
      <c r="H465" s="378"/>
      <c r="I465" s="378"/>
      <c r="J465" s="374"/>
    </row>
    <row r="466" spans="3:10" ht="23.25" customHeight="1" x14ac:dyDescent="0.75">
      <c r="C466" s="378"/>
      <c r="E466" s="378"/>
      <c r="F466" s="378"/>
      <c r="G466" s="378"/>
      <c r="H466" s="378"/>
      <c r="I466" s="378"/>
      <c r="J466" s="374"/>
    </row>
    <row r="467" spans="3:10" ht="23.25" customHeight="1" x14ac:dyDescent="0.75">
      <c r="C467" s="378"/>
      <c r="E467" s="378"/>
      <c r="F467" s="378"/>
      <c r="G467" s="378"/>
      <c r="H467" s="378"/>
      <c r="I467" s="378"/>
      <c r="J467" s="374"/>
    </row>
    <row r="468" spans="3:10" ht="23.25" customHeight="1" x14ac:dyDescent="0.75">
      <c r="C468" s="378"/>
      <c r="E468" s="378"/>
      <c r="F468" s="378"/>
      <c r="G468" s="378"/>
      <c r="H468" s="378"/>
      <c r="I468" s="378"/>
      <c r="J468" s="374"/>
    </row>
    <row r="469" spans="3:10" ht="23.25" customHeight="1" x14ac:dyDescent="0.75">
      <c r="C469" s="378"/>
      <c r="E469" s="378"/>
      <c r="F469" s="378"/>
      <c r="G469" s="378"/>
      <c r="H469" s="378"/>
      <c r="I469" s="378"/>
      <c r="J469" s="374"/>
    </row>
    <row r="470" spans="3:10" ht="23.25" customHeight="1" x14ac:dyDescent="0.75">
      <c r="C470" s="378"/>
      <c r="E470" s="378"/>
      <c r="F470" s="378"/>
      <c r="G470" s="378"/>
      <c r="H470" s="378"/>
      <c r="I470" s="378"/>
      <c r="J470" s="374"/>
    </row>
    <row r="471" spans="3:10" ht="23.25" customHeight="1" x14ac:dyDescent="0.75">
      <c r="C471" s="378"/>
      <c r="E471" s="378"/>
      <c r="F471" s="378"/>
      <c r="G471" s="378"/>
      <c r="H471" s="378"/>
      <c r="I471" s="378"/>
      <c r="J471" s="374"/>
    </row>
    <row r="472" spans="3:10" ht="23.25" customHeight="1" x14ac:dyDescent="0.75">
      <c r="C472" s="378"/>
      <c r="E472" s="378"/>
      <c r="F472" s="378"/>
      <c r="G472" s="378"/>
      <c r="H472" s="378"/>
      <c r="I472" s="378"/>
      <c r="J472" s="374"/>
    </row>
    <row r="473" spans="3:10" ht="23.25" customHeight="1" x14ac:dyDescent="0.75">
      <c r="C473" s="378"/>
      <c r="E473" s="378"/>
      <c r="F473" s="378"/>
      <c r="G473" s="378"/>
      <c r="H473" s="378"/>
      <c r="I473" s="378"/>
      <c r="J473" s="374"/>
    </row>
    <row r="474" spans="3:10" ht="23.25" customHeight="1" x14ac:dyDescent="0.75">
      <c r="C474" s="378"/>
      <c r="E474" s="378"/>
      <c r="F474" s="378"/>
      <c r="G474" s="378"/>
      <c r="H474" s="378"/>
      <c r="I474" s="378"/>
      <c r="J474" s="374"/>
    </row>
    <row r="475" spans="3:10" ht="23.25" customHeight="1" x14ac:dyDescent="0.75">
      <c r="C475" s="378"/>
      <c r="E475" s="378"/>
      <c r="F475" s="378"/>
      <c r="G475" s="378"/>
      <c r="H475" s="378"/>
      <c r="I475" s="378"/>
      <c r="J475" s="374"/>
    </row>
    <row r="476" spans="3:10" ht="23.25" customHeight="1" x14ac:dyDescent="0.75">
      <c r="C476" s="378"/>
      <c r="E476" s="378"/>
      <c r="F476" s="378"/>
      <c r="G476" s="378"/>
      <c r="H476" s="378"/>
      <c r="I476" s="378"/>
      <c r="J476" s="374"/>
    </row>
    <row r="477" spans="3:10" ht="23.25" customHeight="1" x14ac:dyDescent="0.75">
      <c r="C477" s="378"/>
      <c r="E477" s="378"/>
      <c r="F477" s="378"/>
      <c r="G477" s="378"/>
      <c r="H477" s="378"/>
      <c r="I477" s="378"/>
      <c r="J477" s="374"/>
    </row>
    <row r="478" spans="3:10" ht="23.25" customHeight="1" x14ac:dyDescent="0.75">
      <c r="C478" s="378"/>
      <c r="E478" s="378"/>
      <c r="F478" s="378"/>
      <c r="G478" s="378"/>
      <c r="H478" s="378"/>
      <c r="I478" s="378"/>
      <c r="J478" s="374"/>
    </row>
    <row r="479" spans="3:10" ht="23.25" customHeight="1" x14ac:dyDescent="0.75">
      <c r="C479" s="378"/>
      <c r="E479" s="378"/>
      <c r="F479" s="378"/>
      <c r="G479" s="378"/>
      <c r="H479" s="378"/>
      <c r="I479" s="378"/>
      <c r="J479" s="374"/>
    </row>
    <row r="480" spans="3:10" ht="23.25" customHeight="1" x14ac:dyDescent="0.75">
      <c r="C480" s="378"/>
      <c r="E480" s="378"/>
      <c r="F480" s="378"/>
      <c r="G480" s="378"/>
      <c r="H480" s="378"/>
      <c r="I480" s="378"/>
      <c r="J480" s="374"/>
    </row>
    <row r="481" spans="3:10" ht="23.25" customHeight="1" x14ac:dyDescent="0.75">
      <c r="C481" s="378"/>
      <c r="E481" s="378"/>
      <c r="F481" s="378"/>
      <c r="G481" s="378"/>
      <c r="H481" s="378"/>
      <c r="I481" s="378"/>
      <c r="J481" s="374"/>
    </row>
    <row r="482" spans="3:10" ht="23.25" customHeight="1" x14ac:dyDescent="0.75">
      <c r="C482" s="378"/>
      <c r="E482" s="378"/>
      <c r="F482" s="378"/>
      <c r="G482" s="378"/>
      <c r="H482" s="378"/>
      <c r="I482" s="378"/>
      <c r="J482" s="374"/>
    </row>
    <row r="483" spans="3:10" ht="23.25" customHeight="1" x14ac:dyDescent="0.75">
      <c r="C483" s="378"/>
      <c r="E483" s="378"/>
      <c r="F483" s="378"/>
      <c r="G483" s="378"/>
      <c r="H483" s="378"/>
      <c r="I483" s="378"/>
      <c r="J483" s="374"/>
    </row>
    <row r="484" spans="3:10" ht="23.25" customHeight="1" x14ac:dyDescent="0.75">
      <c r="C484" s="378"/>
      <c r="E484" s="378"/>
      <c r="F484" s="378"/>
      <c r="G484" s="378"/>
      <c r="H484" s="378"/>
      <c r="I484" s="378"/>
      <c r="J484" s="374"/>
    </row>
    <row r="485" spans="3:10" ht="23.25" customHeight="1" x14ac:dyDescent="0.75">
      <c r="C485" s="378"/>
      <c r="E485" s="378"/>
      <c r="F485" s="378"/>
      <c r="G485" s="378"/>
      <c r="H485" s="378"/>
      <c r="I485" s="378"/>
      <c r="J485" s="374"/>
    </row>
    <row r="486" spans="3:10" ht="23.25" customHeight="1" x14ac:dyDescent="0.75">
      <c r="C486" s="378"/>
      <c r="E486" s="378"/>
      <c r="F486" s="378"/>
      <c r="G486" s="378"/>
      <c r="H486" s="378"/>
      <c r="I486" s="378"/>
      <c r="J486" s="374"/>
    </row>
    <row r="487" spans="3:10" ht="23.25" customHeight="1" x14ac:dyDescent="0.75">
      <c r="C487" s="378"/>
      <c r="E487" s="378"/>
      <c r="F487" s="378"/>
      <c r="G487" s="378"/>
      <c r="H487" s="378"/>
      <c r="I487" s="378"/>
      <c r="J487" s="374"/>
    </row>
    <row r="488" spans="3:10" ht="23.25" customHeight="1" x14ac:dyDescent="0.75">
      <c r="C488" s="378"/>
      <c r="E488" s="378"/>
      <c r="F488" s="378"/>
      <c r="G488" s="378"/>
      <c r="H488" s="378"/>
      <c r="I488" s="378"/>
      <c r="J488" s="374"/>
    </row>
    <row r="489" spans="3:10" ht="23.25" customHeight="1" x14ac:dyDescent="0.75">
      <c r="C489" s="378"/>
      <c r="E489" s="378"/>
      <c r="F489" s="378"/>
      <c r="G489" s="378"/>
      <c r="H489" s="378"/>
      <c r="I489" s="378"/>
      <c r="J489" s="374"/>
    </row>
    <row r="490" spans="3:10" ht="23.25" customHeight="1" x14ac:dyDescent="0.75">
      <c r="C490" s="378"/>
      <c r="E490" s="378"/>
      <c r="F490" s="378"/>
      <c r="G490" s="378"/>
      <c r="H490" s="378"/>
      <c r="I490" s="378"/>
      <c r="J490" s="374"/>
    </row>
    <row r="491" spans="3:10" ht="23.25" customHeight="1" x14ac:dyDescent="0.75">
      <c r="C491" s="378"/>
      <c r="E491" s="378"/>
      <c r="F491" s="378"/>
      <c r="G491" s="378"/>
      <c r="H491" s="378"/>
      <c r="I491" s="378"/>
      <c r="J491" s="374"/>
    </row>
    <row r="492" spans="3:10" ht="23.25" customHeight="1" x14ac:dyDescent="0.75">
      <c r="C492" s="378"/>
      <c r="E492" s="378"/>
      <c r="F492" s="378"/>
      <c r="G492" s="378"/>
      <c r="H492" s="378"/>
      <c r="I492" s="378"/>
      <c r="J492" s="374"/>
    </row>
    <row r="493" spans="3:10" ht="23.25" customHeight="1" x14ac:dyDescent="0.75">
      <c r="C493" s="378"/>
      <c r="E493" s="378"/>
      <c r="F493" s="378"/>
      <c r="G493" s="378"/>
      <c r="H493" s="378"/>
      <c r="I493" s="378"/>
      <c r="J493" s="374"/>
    </row>
    <row r="494" spans="3:10" ht="23.25" customHeight="1" x14ac:dyDescent="0.75">
      <c r="C494" s="378"/>
      <c r="E494" s="378"/>
      <c r="F494" s="378"/>
      <c r="G494" s="378"/>
      <c r="H494" s="378"/>
      <c r="I494" s="378"/>
      <c r="J494" s="374"/>
    </row>
    <row r="495" spans="3:10" ht="23.25" customHeight="1" x14ac:dyDescent="0.75">
      <c r="C495" s="378"/>
      <c r="E495" s="378"/>
      <c r="F495" s="378"/>
      <c r="G495" s="378"/>
      <c r="H495" s="378"/>
      <c r="I495" s="378"/>
      <c r="J495" s="374"/>
    </row>
    <row r="496" spans="3:10" ht="23.25" customHeight="1" x14ac:dyDescent="0.75">
      <c r="C496" s="378"/>
      <c r="E496" s="378"/>
      <c r="F496" s="378"/>
      <c r="G496" s="378"/>
      <c r="H496" s="378"/>
      <c r="I496" s="378"/>
      <c r="J496" s="374"/>
    </row>
    <row r="497" spans="3:10" ht="23.25" customHeight="1" x14ac:dyDescent="0.75">
      <c r="C497" s="378"/>
      <c r="E497" s="378"/>
      <c r="F497" s="378"/>
      <c r="G497" s="378"/>
      <c r="H497" s="378"/>
      <c r="I497" s="378"/>
      <c r="J497" s="374"/>
    </row>
    <row r="498" spans="3:10" ht="23.25" customHeight="1" x14ac:dyDescent="0.75">
      <c r="C498" s="378"/>
      <c r="E498" s="378"/>
      <c r="F498" s="378"/>
      <c r="G498" s="378"/>
      <c r="H498" s="378"/>
      <c r="I498" s="378"/>
      <c r="J498" s="374"/>
    </row>
    <row r="499" spans="3:10" ht="23.25" customHeight="1" x14ac:dyDescent="0.75">
      <c r="C499" s="378"/>
      <c r="E499" s="378"/>
      <c r="F499" s="378"/>
      <c r="G499" s="378"/>
      <c r="H499" s="378"/>
      <c r="I499" s="378"/>
      <c r="J499" s="374"/>
    </row>
    <row r="500" spans="3:10" ht="23.25" customHeight="1" x14ac:dyDescent="0.75">
      <c r="C500" s="378"/>
      <c r="E500" s="378"/>
      <c r="F500" s="378"/>
      <c r="G500" s="378"/>
      <c r="H500" s="378"/>
      <c r="I500" s="378"/>
      <c r="J500" s="374"/>
    </row>
    <row r="501" spans="3:10" ht="23.25" customHeight="1" x14ac:dyDescent="0.75">
      <c r="C501" s="378"/>
      <c r="E501" s="378"/>
      <c r="F501" s="378"/>
      <c r="G501" s="378"/>
      <c r="H501" s="378"/>
      <c r="I501" s="378"/>
      <c r="J501" s="374"/>
    </row>
    <row r="502" spans="3:10" ht="23.25" customHeight="1" x14ac:dyDescent="0.75">
      <c r="C502" s="378"/>
      <c r="E502" s="378"/>
      <c r="F502" s="378"/>
      <c r="G502" s="378"/>
      <c r="H502" s="378"/>
      <c r="I502" s="378"/>
      <c r="J502" s="374"/>
    </row>
    <row r="503" spans="3:10" ht="23.25" customHeight="1" x14ac:dyDescent="0.75">
      <c r="C503" s="378"/>
      <c r="E503" s="378"/>
      <c r="F503" s="378"/>
      <c r="G503" s="378"/>
      <c r="H503" s="378"/>
      <c r="I503" s="378"/>
      <c r="J503" s="374"/>
    </row>
    <row r="504" spans="3:10" ht="23.25" customHeight="1" x14ac:dyDescent="0.75">
      <c r="C504" s="378"/>
      <c r="E504" s="378"/>
      <c r="F504" s="378"/>
      <c r="G504" s="378"/>
      <c r="H504" s="378"/>
      <c r="I504" s="378"/>
      <c r="J504" s="374"/>
    </row>
    <row r="505" spans="3:10" ht="23.25" customHeight="1" x14ac:dyDescent="0.75">
      <c r="C505" s="378"/>
      <c r="E505" s="378"/>
      <c r="F505" s="378"/>
      <c r="G505" s="378"/>
      <c r="H505" s="378"/>
      <c r="I505" s="378"/>
      <c r="J505" s="374"/>
    </row>
    <row r="506" spans="3:10" ht="23.25" customHeight="1" x14ac:dyDescent="0.75">
      <c r="C506" s="378"/>
      <c r="E506" s="378"/>
      <c r="F506" s="378"/>
      <c r="G506" s="378"/>
      <c r="H506" s="378"/>
      <c r="I506" s="378"/>
      <c r="J506" s="374"/>
    </row>
    <row r="507" spans="3:10" ht="23.25" customHeight="1" x14ac:dyDescent="0.75">
      <c r="C507" s="378"/>
      <c r="E507" s="378"/>
      <c r="F507" s="378"/>
      <c r="G507" s="378"/>
      <c r="H507" s="378"/>
      <c r="I507" s="378"/>
      <c r="J507" s="374"/>
    </row>
    <row r="508" spans="3:10" ht="23.25" customHeight="1" x14ac:dyDescent="0.75">
      <c r="C508" s="378"/>
      <c r="E508" s="378"/>
      <c r="F508" s="378"/>
      <c r="G508" s="378"/>
      <c r="H508" s="378"/>
      <c r="I508" s="378"/>
      <c r="J508" s="374"/>
    </row>
    <row r="509" spans="3:10" ht="23.25" customHeight="1" x14ac:dyDescent="0.75">
      <c r="C509" s="378"/>
      <c r="E509" s="378"/>
      <c r="F509" s="378"/>
      <c r="G509" s="378"/>
      <c r="H509" s="378"/>
      <c r="I509" s="378"/>
      <c r="J509" s="374"/>
    </row>
    <row r="510" spans="3:10" ht="23.25" customHeight="1" x14ac:dyDescent="0.75">
      <c r="C510" s="378"/>
      <c r="E510" s="378"/>
      <c r="F510" s="378"/>
      <c r="G510" s="378"/>
      <c r="H510" s="378"/>
      <c r="I510" s="378"/>
      <c r="J510" s="374"/>
    </row>
    <row r="511" spans="3:10" ht="23.25" customHeight="1" x14ac:dyDescent="0.75">
      <c r="C511" s="378"/>
      <c r="E511" s="378"/>
      <c r="F511" s="378"/>
      <c r="G511" s="378"/>
      <c r="H511" s="378"/>
      <c r="I511" s="378"/>
      <c r="J511" s="374"/>
    </row>
    <row r="512" spans="3:10" ht="23.25" customHeight="1" x14ac:dyDescent="0.75">
      <c r="C512" s="378"/>
      <c r="E512" s="378"/>
      <c r="F512" s="378"/>
      <c r="G512" s="378"/>
      <c r="H512" s="378"/>
      <c r="I512" s="378"/>
      <c r="J512" s="374"/>
    </row>
    <row r="513" spans="3:10" ht="23.25" customHeight="1" x14ac:dyDescent="0.75">
      <c r="C513" s="378"/>
      <c r="E513" s="378"/>
      <c r="F513" s="378"/>
      <c r="G513" s="378"/>
      <c r="H513" s="378"/>
      <c r="I513" s="378"/>
      <c r="J513" s="374"/>
    </row>
    <row r="514" spans="3:10" ht="23.25" customHeight="1" x14ac:dyDescent="0.75">
      <c r="C514" s="378"/>
      <c r="E514" s="378"/>
      <c r="F514" s="378"/>
      <c r="G514" s="378"/>
      <c r="H514" s="378"/>
      <c r="I514" s="378"/>
      <c r="J514" s="374"/>
    </row>
    <row r="515" spans="3:10" ht="23.25" customHeight="1" x14ac:dyDescent="0.75">
      <c r="C515" s="378"/>
      <c r="E515" s="378"/>
      <c r="F515" s="378"/>
      <c r="G515" s="378"/>
      <c r="H515" s="378"/>
      <c r="I515" s="378"/>
      <c r="J515" s="374"/>
    </row>
    <row r="516" spans="3:10" ht="23.25" customHeight="1" x14ac:dyDescent="0.75">
      <c r="C516" s="378"/>
      <c r="E516" s="378"/>
      <c r="F516" s="378"/>
      <c r="G516" s="378"/>
      <c r="H516" s="378"/>
      <c r="I516" s="378"/>
      <c r="J516" s="374"/>
    </row>
    <row r="517" spans="3:10" ht="23.25" customHeight="1" x14ac:dyDescent="0.75">
      <c r="C517" s="378"/>
      <c r="E517" s="378"/>
      <c r="F517" s="378"/>
      <c r="G517" s="378"/>
      <c r="H517" s="378"/>
      <c r="I517" s="378"/>
      <c r="J517" s="374"/>
    </row>
    <row r="518" spans="3:10" ht="23.25" customHeight="1" x14ac:dyDescent="0.75">
      <c r="C518" s="378"/>
      <c r="E518" s="378"/>
      <c r="F518" s="378"/>
      <c r="G518" s="378"/>
      <c r="H518" s="378"/>
      <c r="I518" s="378"/>
      <c r="J518" s="374"/>
    </row>
    <row r="519" spans="3:10" ht="23.25" customHeight="1" x14ac:dyDescent="0.75">
      <c r="C519" s="378"/>
      <c r="E519" s="378"/>
      <c r="F519" s="378"/>
      <c r="G519" s="378"/>
      <c r="H519" s="378"/>
      <c r="I519" s="378"/>
      <c r="J519" s="374"/>
    </row>
    <row r="520" spans="3:10" ht="23.25" customHeight="1" x14ac:dyDescent="0.75">
      <c r="C520" s="378"/>
      <c r="E520" s="378"/>
      <c r="F520" s="378"/>
      <c r="G520" s="378"/>
      <c r="H520" s="378"/>
      <c r="I520" s="378"/>
      <c r="J520" s="374"/>
    </row>
    <row r="521" spans="3:10" ht="23.25" customHeight="1" x14ac:dyDescent="0.75">
      <c r="C521" s="378"/>
      <c r="E521" s="378"/>
      <c r="F521" s="378"/>
      <c r="G521" s="378"/>
      <c r="H521" s="378"/>
      <c r="I521" s="378"/>
      <c r="J521" s="374"/>
    </row>
    <row r="522" spans="3:10" ht="23.25" customHeight="1" x14ac:dyDescent="0.75">
      <c r="C522" s="378"/>
      <c r="E522" s="378"/>
      <c r="F522" s="378"/>
      <c r="G522" s="378"/>
      <c r="H522" s="378"/>
      <c r="I522" s="378"/>
      <c r="J522" s="374"/>
    </row>
    <row r="523" spans="3:10" ht="23.25" customHeight="1" x14ac:dyDescent="0.75">
      <c r="C523" s="378"/>
      <c r="E523" s="378"/>
      <c r="F523" s="378"/>
      <c r="G523" s="378"/>
      <c r="H523" s="378"/>
      <c r="I523" s="378"/>
      <c r="J523" s="374"/>
    </row>
    <row r="524" spans="3:10" ht="23.25" customHeight="1" x14ac:dyDescent="0.75">
      <c r="C524" s="378"/>
      <c r="E524" s="378"/>
      <c r="F524" s="378"/>
      <c r="G524" s="378"/>
      <c r="H524" s="378"/>
      <c r="I524" s="378"/>
      <c r="J524" s="374"/>
    </row>
    <row r="525" spans="3:10" ht="23.25" customHeight="1" x14ac:dyDescent="0.75">
      <c r="C525" s="378"/>
      <c r="E525" s="378"/>
      <c r="F525" s="378"/>
      <c r="G525" s="378"/>
      <c r="H525" s="378"/>
      <c r="I525" s="378"/>
      <c r="J525" s="374"/>
    </row>
    <row r="526" spans="3:10" ht="23.25" customHeight="1" x14ac:dyDescent="0.75">
      <c r="C526" s="378"/>
      <c r="E526" s="378"/>
      <c r="F526" s="378"/>
      <c r="G526" s="378"/>
      <c r="H526" s="378"/>
      <c r="I526" s="378"/>
      <c r="J526" s="374"/>
    </row>
    <row r="527" spans="3:10" ht="23.25" customHeight="1" x14ac:dyDescent="0.75">
      <c r="C527" s="378"/>
      <c r="E527" s="378"/>
      <c r="F527" s="378"/>
      <c r="G527" s="378"/>
      <c r="H527" s="378"/>
      <c r="I527" s="378"/>
      <c r="J527" s="374"/>
    </row>
    <row r="528" spans="3:10" ht="23.25" customHeight="1" x14ac:dyDescent="0.75">
      <c r="C528" s="378"/>
      <c r="E528" s="378"/>
      <c r="F528" s="378"/>
      <c r="G528" s="378"/>
      <c r="H528" s="378"/>
      <c r="I528" s="378"/>
      <c r="J528" s="374"/>
    </row>
    <row r="529" spans="3:10" ht="23.25" customHeight="1" x14ac:dyDescent="0.75">
      <c r="C529" s="378"/>
      <c r="E529" s="378"/>
      <c r="F529" s="378"/>
      <c r="G529" s="378"/>
      <c r="H529" s="378"/>
      <c r="I529" s="378"/>
      <c r="J529" s="374"/>
    </row>
    <row r="530" spans="3:10" ht="23.25" customHeight="1" x14ac:dyDescent="0.75">
      <c r="C530" s="378"/>
      <c r="E530" s="378"/>
      <c r="F530" s="378"/>
      <c r="G530" s="378"/>
      <c r="H530" s="378"/>
      <c r="I530" s="378"/>
      <c r="J530" s="374"/>
    </row>
    <row r="531" spans="3:10" ht="23.25" customHeight="1" x14ac:dyDescent="0.75">
      <c r="C531" s="378"/>
      <c r="E531" s="378"/>
      <c r="F531" s="378"/>
      <c r="G531" s="378"/>
      <c r="H531" s="378"/>
      <c r="I531" s="378"/>
      <c r="J531" s="374"/>
    </row>
    <row r="532" spans="3:10" ht="23.25" customHeight="1" x14ac:dyDescent="0.75">
      <c r="C532" s="378"/>
      <c r="E532" s="378"/>
      <c r="F532" s="378"/>
      <c r="G532" s="378"/>
      <c r="H532" s="378"/>
      <c r="I532" s="378"/>
      <c r="J532" s="374"/>
    </row>
    <row r="533" spans="3:10" ht="23.25" customHeight="1" x14ac:dyDescent="0.75">
      <c r="C533" s="378"/>
      <c r="E533" s="378"/>
      <c r="F533" s="378"/>
      <c r="G533" s="378"/>
      <c r="H533" s="378"/>
      <c r="I533" s="378"/>
      <c r="J533" s="374"/>
    </row>
    <row r="534" spans="3:10" ht="23.25" customHeight="1" x14ac:dyDescent="0.75">
      <c r="C534" s="378"/>
      <c r="E534" s="378"/>
      <c r="F534" s="378"/>
      <c r="G534" s="378"/>
      <c r="H534" s="378"/>
      <c r="I534" s="378"/>
      <c r="J534" s="374"/>
    </row>
    <row r="535" spans="3:10" ht="23.25" customHeight="1" x14ac:dyDescent="0.75">
      <c r="C535" s="378"/>
      <c r="E535" s="378"/>
      <c r="F535" s="378"/>
      <c r="G535" s="378"/>
      <c r="H535" s="378"/>
      <c r="I535" s="378"/>
      <c r="J535" s="374"/>
    </row>
    <row r="536" spans="3:10" ht="23.25" customHeight="1" x14ac:dyDescent="0.75">
      <c r="C536" s="378"/>
      <c r="E536" s="378"/>
      <c r="F536" s="378"/>
      <c r="G536" s="378"/>
      <c r="H536" s="378"/>
      <c r="I536" s="378"/>
      <c r="J536" s="374"/>
    </row>
    <row r="537" spans="3:10" ht="23.25" customHeight="1" x14ac:dyDescent="0.75">
      <c r="C537" s="378"/>
      <c r="E537" s="378"/>
      <c r="F537" s="378"/>
      <c r="G537" s="378"/>
      <c r="H537" s="378"/>
      <c r="I537" s="378"/>
      <c r="J537" s="374"/>
    </row>
    <row r="538" spans="3:10" ht="23.25" customHeight="1" x14ac:dyDescent="0.75">
      <c r="C538" s="378"/>
      <c r="E538" s="378"/>
      <c r="F538" s="378"/>
      <c r="G538" s="378"/>
      <c r="H538" s="378"/>
      <c r="I538" s="378"/>
      <c r="J538" s="374"/>
    </row>
    <row r="539" spans="3:10" ht="23.25" customHeight="1" x14ac:dyDescent="0.75">
      <c r="C539" s="378"/>
      <c r="E539" s="378"/>
      <c r="F539" s="378"/>
      <c r="G539" s="378"/>
      <c r="H539" s="378"/>
      <c r="I539" s="378"/>
      <c r="J539" s="374"/>
    </row>
    <row r="540" spans="3:10" ht="23.25" customHeight="1" x14ac:dyDescent="0.75">
      <c r="C540" s="378"/>
      <c r="E540" s="378"/>
      <c r="F540" s="378"/>
      <c r="G540" s="378"/>
      <c r="H540" s="378"/>
      <c r="I540" s="378"/>
      <c r="J540" s="374"/>
    </row>
    <row r="541" spans="3:10" ht="23.25" customHeight="1" x14ac:dyDescent="0.75">
      <c r="C541" s="378"/>
      <c r="E541" s="378"/>
      <c r="F541" s="378"/>
      <c r="G541" s="378"/>
      <c r="H541" s="378"/>
      <c r="I541" s="378"/>
      <c r="J541" s="374"/>
    </row>
    <row r="542" spans="3:10" ht="23.25" customHeight="1" x14ac:dyDescent="0.75">
      <c r="C542" s="378"/>
      <c r="E542" s="378"/>
      <c r="F542" s="378"/>
      <c r="G542" s="378"/>
      <c r="H542" s="378"/>
      <c r="I542" s="378"/>
      <c r="J542" s="374"/>
    </row>
    <row r="543" spans="3:10" ht="23.25" customHeight="1" x14ac:dyDescent="0.75">
      <c r="C543" s="378"/>
      <c r="E543" s="378"/>
      <c r="F543" s="378"/>
      <c r="G543" s="378"/>
      <c r="H543" s="378"/>
      <c r="I543" s="378"/>
      <c r="J543" s="374"/>
    </row>
    <row r="544" spans="3:10" ht="23.25" customHeight="1" x14ac:dyDescent="0.75">
      <c r="C544" s="378"/>
      <c r="E544" s="378"/>
      <c r="F544" s="378"/>
      <c r="G544" s="378"/>
      <c r="H544" s="378"/>
      <c r="I544" s="378"/>
      <c r="J544" s="374"/>
    </row>
    <row r="545" spans="3:10" ht="23.25" customHeight="1" x14ac:dyDescent="0.75">
      <c r="C545" s="378"/>
      <c r="E545" s="378"/>
      <c r="F545" s="378"/>
      <c r="G545" s="378"/>
      <c r="H545" s="378"/>
      <c r="I545" s="378"/>
      <c r="J545" s="374"/>
    </row>
    <row r="546" spans="3:10" ht="23.25" customHeight="1" x14ac:dyDescent="0.75">
      <c r="C546" s="378"/>
      <c r="E546" s="378"/>
      <c r="F546" s="378"/>
      <c r="G546" s="378"/>
      <c r="H546" s="378"/>
      <c r="I546" s="378"/>
      <c r="J546" s="374"/>
    </row>
    <row r="547" spans="3:10" ht="23.25" customHeight="1" x14ac:dyDescent="0.75">
      <c r="C547" s="378"/>
      <c r="E547" s="378"/>
      <c r="F547" s="378"/>
      <c r="G547" s="378"/>
      <c r="H547" s="378"/>
      <c r="I547" s="378"/>
      <c r="J547" s="374"/>
    </row>
    <row r="548" spans="3:10" ht="23.25" customHeight="1" x14ac:dyDescent="0.75">
      <c r="C548" s="378"/>
      <c r="E548" s="378"/>
      <c r="F548" s="378"/>
      <c r="G548" s="378"/>
      <c r="H548" s="378"/>
      <c r="I548" s="378"/>
      <c r="J548" s="374"/>
    </row>
    <row r="549" spans="3:10" ht="23.25" customHeight="1" x14ac:dyDescent="0.75">
      <c r="C549" s="378"/>
      <c r="E549" s="378"/>
      <c r="F549" s="378"/>
      <c r="G549" s="378"/>
      <c r="H549" s="378"/>
      <c r="I549" s="378"/>
      <c r="J549" s="374"/>
    </row>
    <row r="550" spans="3:10" ht="23.25" customHeight="1" x14ac:dyDescent="0.75">
      <c r="C550" s="378"/>
      <c r="E550" s="378"/>
      <c r="F550" s="378"/>
      <c r="G550" s="378"/>
      <c r="H550" s="378"/>
      <c r="I550" s="378"/>
      <c r="J550" s="374"/>
    </row>
    <row r="551" spans="3:10" ht="23.25" customHeight="1" x14ac:dyDescent="0.75">
      <c r="C551" s="378"/>
      <c r="E551" s="378"/>
      <c r="F551" s="378"/>
      <c r="G551" s="378"/>
      <c r="H551" s="378"/>
      <c r="I551" s="378"/>
      <c r="J551" s="374"/>
    </row>
    <row r="552" spans="3:10" ht="23.25" customHeight="1" x14ac:dyDescent="0.75">
      <c r="C552" s="378"/>
      <c r="E552" s="378"/>
      <c r="F552" s="378"/>
      <c r="G552" s="378"/>
      <c r="H552" s="378"/>
      <c r="I552" s="378"/>
      <c r="J552" s="374"/>
    </row>
    <row r="553" spans="3:10" ht="23.25" customHeight="1" x14ac:dyDescent="0.75">
      <c r="C553" s="378"/>
      <c r="E553" s="378"/>
      <c r="F553" s="378"/>
      <c r="G553" s="378"/>
      <c r="H553" s="378"/>
      <c r="I553" s="378"/>
      <c r="J553" s="374"/>
    </row>
    <row r="554" spans="3:10" ht="23.25" customHeight="1" x14ac:dyDescent="0.75">
      <c r="C554" s="378"/>
      <c r="E554" s="378"/>
      <c r="F554" s="378"/>
      <c r="G554" s="378"/>
      <c r="H554" s="378"/>
      <c r="I554" s="378"/>
      <c r="J554" s="374"/>
    </row>
    <row r="555" spans="3:10" ht="23.25" customHeight="1" x14ac:dyDescent="0.75">
      <c r="C555" s="378"/>
      <c r="E555" s="378"/>
      <c r="F555" s="378"/>
      <c r="G555" s="378"/>
      <c r="H555" s="378"/>
      <c r="I555" s="378"/>
      <c r="J555" s="374"/>
    </row>
    <row r="556" spans="3:10" ht="23.25" customHeight="1" x14ac:dyDescent="0.75">
      <c r="C556" s="378"/>
      <c r="E556" s="378"/>
      <c r="F556" s="378"/>
      <c r="G556" s="378"/>
      <c r="H556" s="378"/>
      <c r="I556" s="378"/>
      <c r="J556" s="374"/>
    </row>
    <row r="557" spans="3:10" ht="23.25" customHeight="1" x14ac:dyDescent="0.75">
      <c r="C557" s="378"/>
      <c r="E557" s="378"/>
      <c r="F557" s="378"/>
      <c r="G557" s="378"/>
      <c r="H557" s="378"/>
      <c r="I557" s="378"/>
      <c r="J557" s="374"/>
    </row>
    <row r="558" spans="3:10" ht="23.25" customHeight="1" x14ac:dyDescent="0.75">
      <c r="C558" s="378"/>
      <c r="E558" s="378"/>
      <c r="F558" s="378"/>
      <c r="G558" s="378"/>
      <c r="H558" s="378"/>
      <c r="I558" s="378"/>
      <c r="J558" s="374"/>
    </row>
    <row r="559" spans="3:10" ht="23.25" customHeight="1" x14ac:dyDescent="0.75">
      <c r="C559" s="378"/>
      <c r="E559" s="378"/>
      <c r="F559" s="378"/>
      <c r="G559" s="378"/>
      <c r="H559" s="378"/>
      <c r="I559" s="378"/>
      <c r="J559" s="374"/>
    </row>
    <row r="560" spans="3:10" ht="23.25" customHeight="1" x14ac:dyDescent="0.75">
      <c r="C560" s="378"/>
      <c r="E560" s="378"/>
      <c r="F560" s="378"/>
      <c r="G560" s="378"/>
      <c r="H560" s="378"/>
      <c r="I560" s="378"/>
      <c r="J560" s="374"/>
    </row>
    <row r="561" spans="3:10" ht="23.25" customHeight="1" x14ac:dyDescent="0.75">
      <c r="C561" s="378"/>
      <c r="E561" s="378"/>
      <c r="F561" s="378"/>
      <c r="G561" s="378"/>
      <c r="H561" s="378"/>
      <c r="I561" s="378"/>
      <c r="J561" s="374"/>
    </row>
    <row r="562" spans="3:10" ht="23.25" customHeight="1" x14ac:dyDescent="0.75">
      <c r="C562" s="378"/>
      <c r="E562" s="378"/>
      <c r="F562" s="378"/>
      <c r="G562" s="378"/>
      <c r="H562" s="378"/>
      <c r="I562" s="378"/>
      <c r="J562" s="374"/>
    </row>
    <row r="563" spans="3:10" ht="23.25" customHeight="1" x14ac:dyDescent="0.75">
      <c r="C563" s="378"/>
      <c r="E563" s="378"/>
      <c r="F563" s="378"/>
      <c r="G563" s="378"/>
      <c r="H563" s="378"/>
      <c r="I563" s="378"/>
      <c r="J563" s="374"/>
    </row>
    <row r="564" spans="3:10" ht="23.25" customHeight="1" x14ac:dyDescent="0.75">
      <c r="C564" s="378"/>
      <c r="E564" s="378"/>
      <c r="F564" s="378"/>
      <c r="G564" s="378"/>
      <c r="H564" s="378"/>
      <c r="I564" s="378"/>
      <c r="J564" s="374"/>
    </row>
    <row r="565" spans="3:10" ht="23.25" customHeight="1" x14ac:dyDescent="0.75">
      <c r="C565" s="378"/>
      <c r="E565" s="378"/>
      <c r="F565" s="378"/>
      <c r="G565" s="378"/>
      <c r="H565" s="378"/>
      <c r="I565" s="378"/>
      <c r="J565" s="374"/>
    </row>
    <row r="566" spans="3:10" ht="23.25" customHeight="1" x14ac:dyDescent="0.75">
      <c r="C566" s="378"/>
      <c r="E566" s="378"/>
      <c r="F566" s="378"/>
      <c r="G566" s="378"/>
      <c r="H566" s="378"/>
      <c r="I566" s="378"/>
      <c r="J566" s="374"/>
    </row>
    <row r="567" spans="3:10" ht="23.25" customHeight="1" x14ac:dyDescent="0.75">
      <c r="C567" s="378"/>
      <c r="E567" s="378"/>
      <c r="F567" s="378"/>
      <c r="G567" s="378"/>
      <c r="H567" s="378"/>
      <c r="I567" s="378"/>
      <c r="J567" s="374"/>
    </row>
    <row r="568" spans="3:10" ht="23.25" customHeight="1" x14ac:dyDescent="0.75">
      <c r="C568" s="378"/>
      <c r="E568" s="378"/>
      <c r="F568" s="378"/>
      <c r="G568" s="378"/>
      <c r="H568" s="378"/>
      <c r="I568" s="378"/>
      <c r="J568" s="374"/>
    </row>
    <row r="569" spans="3:10" ht="23.25" customHeight="1" x14ac:dyDescent="0.75">
      <c r="C569" s="378"/>
      <c r="E569" s="378"/>
      <c r="F569" s="378"/>
      <c r="G569" s="378"/>
      <c r="H569" s="378"/>
      <c r="I569" s="378"/>
      <c r="J569" s="374"/>
    </row>
    <row r="570" spans="3:10" ht="23.25" customHeight="1" x14ac:dyDescent="0.75">
      <c r="C570" s="378"/>
      <c r="E570" s="378"/>
      <c r="F570" s="378"/>
      <c r="G570" s="378"/>
      <c r="H570" s="378"/>
      <c r="I570" s="378"/>
      <c r="J570" s="374"/>
    </row>
    <row r="571" spans="3:10" ht="23.25" customHeight="1" x14ac:dyDescent="0.75">
      <c r="C571" s="378"/>
      <c r="E571" s="378"/>
      <c r="F571" s="378"/>
      <c r="G571" s="378"/>
      <c r="H571" s="378"/>
      <c r="I571" s="378"/>
      <c r="J571" s="374"/>
    </row>
    <row r="572" spans="3:10" ht="23.25" customHeight="1" x14ac:dyDescent="0.75">
      <c r="C572" s="378"/>
      <c r="E572" s="378"/>
      <c r="F572" s="378"/>
      <c r="G572" s="378"/>
      <c r="H572" s="378"/>
      <c r="I572" s="378"/>
      <c r="J572" s="374"/>
    </row>
    <row r="573" spans="3:10" ht="23.25" customHeight="1" x14ac:dyDescent="0.75">
      <c r="C573" s="378"/>
      <c r="E573" s="378"/>
      <c r="F573" s="378"/>
      <c r="G573" s="378"/>
      <c r="H573" s="378"/>
      <c r="I573" s="378"/>
      <c r="J573" s="374"/>
    </row>
    <row r="574" spans="3:10" ht="23.25" customHeight="1" x14ac:dyDescent="0.75">
      <c r="C574" s="378"/>
      <c r="E574" s="378"/>
      <c r="F574" s="378"/>
      <c r="G574" s="378"/>
      <c r="H574" s="378"/>
      <c r="I574" s="378"/>
      <c r="J574" s="374"/>
    </row>
    <row r="575" spans="3:10" ht="23.25" customHeight="1" x14ac:dyDescent="0.75">
      <c r="C575" s="378"/>
      <c r="E575" s="378"/>
      <c r="F575" s="378"/>
      <c r="G575" s="378"/>
      <c r="H575" s="378"/>
      <c r="I575" s="378"/>
      <c r="J575" s="374"/>
    </row>
    <row r="576" spans="3:10" ht="23.25" customHeight="1" x14ac:dyDescent="0.75">
      <c r="C576" s="378"/>
      <c r="E576" s="378"/>
      <c r="F576" s="378"/>
      <c r="G576" s="378"/>
      <c r="H576" s="378"/>
      <c r="I576" s="378"/>
      <c r="J576" s="374"/>
    </row>
    <row r="577" spans="3:10" ht="23.25" customHeight="1" x14ac:dyDescent="0.75">
      <c r="C577" s="378"/>
      <c r="E577" s="378"/>
      <c r="F577" s="378"/>
      <c r="G577" s="378"/>
      <c r="H577" s="378"/>
      <c r="I577" s="378"/>
      <c r="J577" s="374"/>
    </row>
    <row r="578" spans="3:10" ht="23.25" customHeight="1" x14ac:dyDescent="0.75">
      <c r="C578" s="378"/>
      <c r="E578" s="378"/>
      <c r="F578" s="378"/>
      <c r="G578" s="378"/>
      <c r="H578" s="378"/>
      <c r="I578" s="378"/>
      <c r="J578" s="374"/>
    </row>
    <row r="579" spans="3:10" ht="23.25" customHeight="1" x14ac:dyDescent="0.75">
      <c r="C579" s="378"/>
      <c r="E579" s="378"/>
      <c r="F579" s="378"/>
      <c r="G579" s="378"/>
      <c r="H579" s="378"/>
      <c r="I579" s="378"/>
      <c r="J579" s="374"/>
    </row>
    <row r="580" spans="3:10" ht="23.25" customHeight="1" x14ac:dyDescent="0.75">
      <c r="C580" s="378"/>
      <c r="E580" s="378"/>
      <c r="F580" s="378"/>
      <c r="G580" s="378"/>
      <c r="H580" s="378"/>
      <c r="I580" s="378"/>
      <c r="J580" s="374"/>
    </row>
    <row r="581" spans="3:10" ht="23.25" customHeight="1" x14ac:dyDescent="0.75">
      <c r="C581" s="378"/>
      <c r="E581" s="378"/>
      <c r="F581" s="378"/>
      <c r="G581" s="378"/>
      <c r="H581" s="378"/>
      <c r="I581" s="378"/>
      <c r="J581" s="374"/>
    </row>
    <row r="582" spans="3:10" ht="23.25" customHeight="1" x14ac:dyDescent="0.75">
      <c r="C582" s="378"/>
      <c r="E582" s="378"/>
      <c r="F582" s="378"/>
      <c r="G582" s="378"/>
      <c r="H582" s="378"/>
      <c r="I582" s="378"/>
      <c r="J582" s="374"/>
    </row>
    <row r="583" spans="3:10" ht="23.25" customHeight="1" x14ac:dyDescent="0.75">
      <c r="C583" s="378"/>
      <c r="E583" s="378"/>
      <c r="F583" s="378"/>
      <c r="G583" s="378"/>
      <c r="H583" s="378"/>
      <c r="I583" s="378"/>
      <c r="J583" s="374"/>
    </row>
    <row r="584" spans="3:10" ht="23.25" customHeight="1" x14ac:dyDescent="0.75">
      <c r="C584" s="378"/>
      <c r="E584" s="378"/>
      <c r="F584" s="378"/>
      <c r="G584" s="378"/>
      <c r="H584" s="378"/>
      <c r="I584" s="378"/>
      <c r="J584" s="374"/>
    </row>
    <row r="585" spans="3:10" ht="23.25" customHeight="1" x14ac:dyDescent="0.75">
      <c r="C585" s="378"/>
      <c r="E585" s="378"/>
      <c r="F585" s="378"/>
      <c r="G585" s="378"/>
      <c r="H585" s="378"/>
      <c r="I585" s="378"/>
      <c r="J585" s="374"/>
    </row>
    <row r="586" spans="3:10" ht="23.25" customHeight="1" x14ac:dyDescent="0.75">
      <c r="C586" s="378"/>
      <c r="E586" s="378"/>
      <c r="F586" s="378"/>
      <c r="G586" s="378"/>
      <c r="H586" s="378"/>
      <c r="I586" s="378"/>
      <c r="J586" s="374"/>
    </row>
    <row r="587" spans="3:10" ht="23.25" customHeight="1" x14ac:dyDescent="0.75">
      <c r="C587" s="378"/>
      <c r="E587" s="378"/>
      <c r="F587" s="378"/>
      <c r="G587" s="378"/>
      <c r="H587" s="378"/>
      <c r="I587" s="378"/>
      <c r="J587" s="374"/>
    </row>
    <row r="588" spans="3:10" ht="23.25" customHeight="1" x14ac:dyDescent="0.75">
      <c r="C588" s="378"/>
      <c r="E588" s="378"/>
      <c r="F588" s="378"/>
      <c r="G588" s="378"/>
      <c r="H588" s="378"/>
      <c r="I588" s="378"/>
      <c r="J588" s="374"/>
    </row>
    <row r="589" spans="3:10" ht="23.25" customHeight="1" x14ac:dyDescent="0.75">
      <c r="C589" s="378"/>
      <c r="E589" s="378"/>
      <c r="F589" s="378"/>
      <c r="G589" s="378"/>
      <c r="H589" s="378"/>
      <c r="I589" s="378"/>
      <c r="J589" s="374"/>
    </row>
    <row r="590" spans="3:10" ht="23.25" customHeight="1" x14ac:dyDescent="0.75">
      <c r="C590" s="378"/>
      <c r="E590" s="378"/>
      <c r="F590" s="378"/>
      <c r="G590" s="378"/>
      <c r="H590" s="378"/>
      <c r="I590" s="378"/>
      <c r="J590" s="374"/>
    </row>
    <row r="591" spans="3:10" ht="23.25" customHeight="1" x14ac:dyDescent="0.75">
      <c r="C591" s="378"/>
      <c r="E591" s="378"/>
      <c r="F591" s="378"/>
      <c r="G591" s="378"/>
      <c r="H591" s="378"/>
      <c r="I591" s="378"/>
      <c r="J591" s="374"/>
    </row>
    <row r="592" spans="3:10" ht="23.25" customHeight="1" x14ac:dyDescent="0.75">
      <c r="C592" s="378"/>
      <c r="E592" s="378"/>
      <c r="F592" s="378"/>
      <c r="G592" s="378"/>
      <c r="H592" s="378"/>
      <c r="I592" s="378"/>
      <c r="J592" s="374"/>
    </row>
    <row r="593" spans="3:10" ht="23.25" customHeight="1" x14ac:dyDescent="0.75">
      <c r="C593" s="378"/>
      <c r="E593" s="378"/>
      <c r="F593" s="378"/>
      <c r="G593" s="378"/>
      <c r="H593" s="378"/>
      <c r="I593" s="378"/>
      <c r="J593" s="374"/>
    </row>
    <row r="594" spans="3:10" ht="23.25" customHeight="1" x14ac:dyDescent="0.75">
      <c r="C594" s="378"/>
      <c r="E594" s="378"/>
      <c r="F594" s="378"/>
      <c r="G594" s="378"/>
      <c r="H594" s="378"/>
      <c r="I594" s="378"/>
      <c r="J594" s="374"/>
    </row>
    <row r="595" spans="3:10" ht="23.25" customHeight="1" x14ac:dyDescent="0.75">
      <c r="C595" s="378"/>
      <c r="E595" s="378"/>
      <c r="F595" s="378"/>
      <c r="G595" s="378"/>
      <c r="H595" s="378"/>
      <c r="I595" s="378"/>
      <c r="J595" s="374"/>
    </row>
    <row r="596" spans="3:10" ht="23.25" customHeight="1" x14ac:dyDescent="0.75">
      <c r="C596" s="378"/>
      <c r="E596" s="378"/>
      <c r="F596" s="378"/>
      <c r="G596" s="378"/>
      <c r="H596" s="378"/>
      <c r="I596" s="378"/>
      <c r="J596" s="374"/>
    </row>
    <row r="597" spans="3:10" ht="23.25" customHeight="1" x14ac:dyDescent="0.75">
      <c r="C597" s="378"/>
      <c r="E597" s="378"/>
      <c r="F597" s="378"/>
      <c r="G597" s="378"/>
      <c r="H597" s="378"/>
      <c r="I597" s="378"/>
      <c r="J597" s="374"/>
    </row>
    <row r="598" spans="3:10" ht="23.25" customHeight="1" x14ac:dyDescent="0.75">
      <c r="C598" s="378"/>
      <c r="E598" s="378"/>
      <c r="F598" s="378"/>
      <c r="G598" s="378"/>
      <c r="H598" s="378"/>
      <c r="I598" s="378"/>
      <c r="J598" s="374"/>
    </row>
    <row r="599" spans="3:10" ht="23.25" customHeight="1" x14ac:dyDescent="0.75">
      <c r="C599" s="378"/>
      <c r="E599" s="378"/>
      <c r="F599" s="378"/>
      <c r="G599" s="378"/>
      <c r="H599" s="378"/>
      <c r="I599" s="378"/>
      <c r="J599" s="374"/>
    </row>
    <row r="600" spans="3:10" ht="23.25" customHeight="1" x14ac:dyDescent="0.75">
      <c r="C600" s="378"/>
      <c r="E600" s="378"/>
      <c r="F600" s="378"/>
      <c r="G600" s="378"/>
      <c r="H600" s="378"/>
      <c r="I600" s="378"/>
      <c r="J600" s="374"/>
    </row>
    <row r="601" spans="3:10" ht="23.25" customHeight="1" x14ac:dyDescent="0.75">
      <c r="C601" s="378"/>
      <c r="E601" s="378"/>
      <c r="F601" s="378"/>
      <c r="G601" s="378"/>
      <c r="H601" s="378"/>
      <c r="I601" s="378"/>
      <c r="J601" s="374"/>
    </row>
    <row r="602" spans="3:10" ht="23.25" customHeight="1" x14ac:dyDescent="0.75">
      <c r="C602" s="378"/>
      <c r="E602" s="378"/>
      <c r="F602" s="378"/>
      <c r="G602" s="378"/>
      <c r="H602" s="378"/>
      <c r="I602" s="378"/>
      <c r="J602" s="374"/>
    </row>
    <row r="603" spans="3:10" ht="23.25" customHeight="1" x14ac:dyDescent="0.75">
      <c r="C603" s="378"/>
      <c r="E603" s="378"/>
      <c r="F603" s="378"/>
      <c r="G603" s="378"/>
      <c r="H603" s="378"/>
      <c r="I603" s="378"/>
      <c r="J603" s="374"/>
    </row>
    <row r="604" spans="3:10" ht="23.25" customHeight="1" x14ac:dyDescent="0.75">
      <c r="C604" s="378"/>
      <c r="E604" s="378"/>
      <c r="F604" s="378"/>
      <c r="G604" s="378"/>
      <c r="H604" s="378"/>
      <c r="I604" s="378"/>
      <c r="J604" s="374"/>
    </row>
    <row r="605" spans="3:10" ht="23.25" customHeight="1" x14ac:dyDescent="0.75">
      <c r="C605" s="378"/>
      <c r="E605" s="378"/>
      <c r="F605" s="378"/>
      <c r="G605" s="378"/>
      <c r="H605" s="378"/>
      <c r="I605" s="378"/>
      <c r="J605" s="374"/>
    </row>
    <row r="606" spans="3:10" ht="23.25" customHeight="1" x14ac:dyDescent="0.75">
      <c r="C606" s="378"/>
      <c r="E606" s="378"/>
      <c r="F606" s="378"/>
      <c r="G606" s="378"/>
      <c r="H606" s="378"/>
      <c r="I606" s="378"/>
      <c r="J606" s="374"/>
    </row>
    <row r="607" spans="3:10" ht="23.25" customHeight="1" x14ac:dyDescent="0.75">
      <c r="C607" s="378"/>
      <c r="E607" s="378"/>
      <c r="F607" s="378"/>
      <c r="G607" s="378"/>
      <c r="H607" s="378"/>
      <c r="I607" s="378"/>
      <c r="J607" s="374"/>
    </row>
    <row r="608" spans="3:10" ht="23.25" customHeight="1" x14ac:dyDescent="0.75">
      <c r="C608" s="378"/>
      <c r="E608" s="378"/>
      <c r="F608" s="378"/>
      <c r="G608" s="378"/>
      <c r="H608" s="378"/>
      <c r="I608" s="378"/>
      <c r="J608" s="374"/>
    </row>
    <row r="609" spans="3:10" ht="23.25" customHeight="1" x14ac:dyDescent="0.75">
      <c r="C609" s="378"/>
      <c r="E609" s="378"/>
      <c r="F609" s="378"/>
      <c r="G609" s="378"/>
      <c r="H609" s="378"/>
      <c r="I609" s="378"/>
      <c r="J609" s="374"/>
    </row>
    <row r="610" spans="3:10" ht="23.25" customHeight="1" x14ac:dyDescent="0.75">
      <c r="C610" s="378"/>
      <c r="E610" s="378"/>
      <c r="F610" s="378"/>
      <c r="G610" s="378"/>
      <c r="H610" s="378"/>
      <c r="I610" s="378"/>
      <c r="J610" s="374"/>
    </row>
    <row r="611" spans="3:10" ht="23.25" customHeight="1" x14ac:dyDescent="0.75">
      <c r="C611" s="378"/>
      <c r="E611" s="378"/>
      <c r="F611" s="378"/>
      <c r="G611" s="378"/>
      <c r="H611" s="378"/>
      <c r="I611" s="378"/>
      <c r="J611" s="374"/>
    </row>
    <row r="612" spans="3:10" ht="23.25" customHeight="1" x14ac:dyDescent="0.75">
      <c r="C612" s="378"/>
      <c r="E612" s="378"/>
      <c r="F612" s="378"/>
      <c r="G612" s="378"/>
      <c r="H612" s="378"/>
      <c r="I612" s="378"/>
      <c r="J612" s="374"/>
    </row>
    <row r="613" spans="3:10" ht="23.25" customHeight="1" x14ac:dyDescent="0.75">
      <c r="C613" s="378"/>
      <c r="E613" s="378"/>
      <c r="F613" s="378"/>
      <c r="G613" s="378"/>
      <c r="H613" s="378"/>
      <c r="I613" s="378"/>
      <c r="J613" s="374"/>
    </row>
    <row r="614" spans="3:10" ht="23.25" customHeight="1" x14ac:dyDescent="0.75">
      <c r="C614" s="378"/>
      <c r="E614" s="378"/>
      <c r="F614" s="378"/>
      <c r="G614" s="378"/>
      <c r="H614" s="378"/>
      <c r="I614" s="378"/>
      <c r="J614" s="374"/>
    </row>
    <row r="615" spans="3:10" ht="23.25" customHeight="1" x14ac:dyDescent="0.75">
      <c r="C615" s="378"/>
      <c r="E615" s="378"/>
      <c r="F615" s="378"/>
      <c r="G615" s="378"/>
      <c r="H615" s="378"/>
      <c r="I615" s="378"/>
      <c r="J615" s="374"/>
    </row>
    <row r="616" spans="3:10" ht="23.25" customHeight="1" x14ac:dyDescent="0.75">
      <c r="C616" s="378"/>
      <c r="E616" s="378"/>
      <c r="F616" s="378"/>
      <c r="G616" s="378"/>
      <c r="H616" s="378"/>
      <c r="I616" s="378"/>
      <c r="J616" s="374"/>
    </row>
    <row r="617" spans="3:10" ht="23.25" customHeight="1" x14ac:dyDescent="0.75">
      <c r="C617" s="378"/>
      <c r="E617" s="378"/>
      <c r="F617" s="378"/>
      <c r="G617" s="378"/>
      <c r="H617" s="378"/>
      <c r="I617" s="378"/>
      <c r="J617" s="374"/>
    </row>
    <row r="618" spans="3:10" ht="23.25" customHeight="1" x14ac:dyDescent="0.75">
      <c r="C618" s="378"/>
      <c r="E618" s="378"/>
      <c r="F618" s="378"/>
      <c r="G618" s="378"/>
      <c r="H618" s="378"/>
      <c r="I618" s="378"/>
      <c r="J618" s="374"/>
    </row>
    <row r="619" spans="3:10" ht="23.25" customHeight="1" x14ac:dyDescent="0.75">
      <c r="C619" s="378"/>
      <c r="E619" s="378"/>
      <c r="F619" s="378"/>
      <c r="G619" s="378"/>
      <c r="H619" s="378"/>
      <c r="I619" s="378"/>
      <c r="J619" s="374"/>
    </row>
    <row r="620" spans="3:10" ht="23.25" customHeight="1" x14ac:dyDescent="0.75">
      <c r="C620" s="378"/>
      <c r="E620" s="378"/>
      <c r="F620" s="378"/>
      <c r="G620" s="378"/>
      <c r="H620" s="378"/>
      <c r="I620" s="378"/>
      <c r="J620" s="374"/>
    </row>
    <row r="621" spans="3:10" ht="23.25" customHeight="1" x14ac:dyDescent="0.75">
      <c r="C621" s="378"/>
      <c r="E621" s="378"/>
      <c r="F621" s="378"/>
      <c r="G621" s="378"/>
      <c r="H621" s="378"/>
      <c r="I621" s="378"/>
      <c r="J621" s="374"/>
    </row>
    <row r="622" spans="3:10" ht="23.25" customHeight="1" x14ac:dyDescent="0.75">
      <c r="C622" s="378"/>
      <c r="E622" s="378"/>
      <c r="F622" s="378"/>
      <c r="G622" s="378"/>
      <c r="H622" s="378"/>
      <c r="I622" s="378"/>
      <c r="J622" s="374"/>
    </row>
    <row r="623" spans="3:10" ht="23.25" customHeight="1" x14ac:dyDescent="0.75">
      <c r="C623" s="378"/>
      <c r="E623" s="378"/>
      <c r="F623" s="378"/>
      <c r="G623" s="378"/>
      <c r="H623" s="378"/>
      <c r="I623" s="378"/>
      <c r="J623" s="374"/>
    </row>
    <row r="624" spans="3:10" ht="23.25" customHeight="1" x14ac:dyDescent="0.75">
      <c r="C624" s="378"/>
      <c r="E624" s="378"/>
      <c r="F624" s="378"/>
      <c r="G624" s="378"/>
      <c r="H624" s="378"/>
      <c r="I624" s="378"/>
      <c r="J624" s="374"/>
    </row>
    <row r="625" spans="3:10" ht="23.25" customHeight="1" x14ac:dyDescent="0.75">
      <c r="C625" s="378"/>
      <c r="E625" s="378"/>
      <c r="F625" s="378"/>
      <c r="G625" s="378"/>
      <c r="H625" s="378"/>
      <c r="I625" s="378"/>
      <c r="J625" s="374"/>
    </row>
    <row r="626" spans="3:10" ht="23.25" customHeight="1" x14ac:dyDescent="0.75">
      <c r="C626" s="378"/>
      <c r="E626" s="378"/>
      <c r="F626" s="378"/>
      <c r="G626" s="378"/>
      <c r="H626" s="378"/>
      <c r="I626" s="378"/>
      <c r="J626" s="374"/>
    </row>
    <row r="627" spans="3:10" ht="23.25" customHeight="1" x14ac:dyDescent="0.75">
      <c r="C627" s="378"/>
      <c r="E627" s="378"/>
      <c r="F627" s="378"/>
      <c r="G627" s="378"/>
      <c r="H627" s="378"/>
      <c r="I627" s="378"/>
      <c r="J627" s="374"/>
    </row>
    <row r="628" spans="3:10" ht="23.25" customHeight="1" x14ac:dyDescent="0.75">
      <c r="C628" s="378"/>
      <c r="E628" s="378"/>
      <c r="F628" s="378"/>
      <c r="G628" s="378"/>
      <c r="H628" s="378"/>
      <c r="I628" s="378"/>
      <c r="J628" s="374"/>
    </row>
    <row r="629" spans="3:10" ht="23.25" customHeight="1" x14ac:dyDescent="0.75">
      <c r="C629" s="378"/>
      <c r="E629" s="378"/>
      <c r="F629" s="378"/>
      <c r="G629" s="378"/>
      <c r="H629" s="378"/>
      <c r="I629" s="378"/>
      <c r="J629" s="374"/>
    </row>
    <row r="630" spans="3:10" ht="23.25" customHeight="1" x14ac:dyDescent="0.75">
      <c r="C630" s="378"/>
      <c r="E630" s="378"/>
      <c r="F630" s="378"/>
      <c r="G630" s="378"/>
      <c r="H630" s="378"/>
      <c r="I630" s="378"/>
      <c r="J630" s="374"/>
    </row>
    <row r="631" spans="3:10" ht="23.25" customHeight="1" x14ac:dyDescent="0.75">
      <c r="C631" s="378"/>
      <c r="E631" s="378"/>
      <c r="F631" s="378"/>
      <c r="G631" s="378"/>
      <c r="H631" s="378"/>
      <c r="I631" s="378"/>
      <c r="J631" s="374"/>
    </row>
    <row r="632" spans="3:10" ht="23.25" customHeight="1" x14ac:dyDescent="0.75">
      <c r="C632" s="378"/>
      <c r="E632" s="378"/>
      <c r="F632" s="378"/>
      <c r="G632" s="378"/>
      <c r="H632" s="378"/>
      <c r="I632" s="378"/>
      <c r="J632" s="374"/>
    </row>
    <row r="633" spans="3:10" ht="23.25" customHeight="1" x14ac:dyDescent="0.75">
      <c r="C633" s="378"/>
      <c r="E633" s="378"/>
      <c r="F633" s="378"/>
      <c r="G633" s="378"/>
      <c r="H633" s="378"/>
      <c r="I633" s="378"/>
      <c r="J633" s="374"/>
    </row>
    <row r="634" spans="3:10" ht="23.25" customHeight="1" x14ac:dyDescent="0.75">
      <c r="C634" s="378"/>
      <c r="E634" s="378"/>
      <c r="F634" s="378"/>
      <c r="G634" s="378"/>
      <c r="H634" s="378"/>
      <c r="I634" s="378"/>
      <c r="J634" s="374"/>
    </row>
    <row r="635" spans="3:10" ht="23.25" customHeight="1" x14ac:dyDescent="0.75">
      <c r="C635" s="378"/>
      <c r="E635" s="378"/>
      <c r="F635" s="378"/>
      <c r="G635" s="378"/>
      <c r="H635" s="378"/>
      <c r="I635" s="378"/>
      <c r="J635" s="374"/>
    </row>
    <row r="636" spans="3:10" ht="23.25" customHeight="1" x14ac:dyDescent="0.75">
      <c r="C636" s="378"/>
      <c r="E636" s="378"/>
      <c r="F636" s="378"/>
      <c r="G636" s="378"/>
      <c r="H636" s="378"/>
      <c r="I636" s="378"/>
      <c r="J636" s="374"/>
    </row>
    <row r="637" spans="3:10" ht="23.25" customHeight="1" x14ac:dyDescent="0.75">
      <c r="C637" s="378"/>
      <c r="E637" s="378"/>
      <c r="F637" s="378"/>
      <c r="G637" s="378"/>
      <c r="H637" s="378"/>
      <c r="I637" s="378"/>
      <c r="J637" s="374"/>
    </row>
    <row r="638" spans="3:10" ht="23.25" customHeight="1" x14ac:dyDescent="0.75">
      <c r="C638" s="378"/>
      <c r="E638" s="378"/>
      <c r="F638" s="378"/>
      <c r="G638" s="378"/>
      <c r="H638" s="378"/>
      <c r="I638" s="378"/>
      <c r="J638" s="374"/>
    </row>
    <row r="639" spans="3:10" ht="23.25" customHeight="1" x14ac:dyDescent="0.75">
      <c r="C639" s="378"/>
      <c r="E639" s="378"/>
      <c r="F639" s="378"/>
      <c r="G639" s="378"/>
      <c r="H639" s="378"/>
      <c r="I639" s="378"/>
      <c r="J639" s="374"/>
    </row>
    <row r="640" spans="3:10" ht="23.25" customHeight="1" x14ac:dyDescent="0.75">
      <c r="C640" s="378"/>
      <c r="E640" s="378"/>
      <c r="F640" s="378"/>
      <c r="G640" s="378"/>
      <c r="H640" s="378"/>
      <c r="I640" s="378"/>
      <c r="J640" s="374"/>
    </row>
    <row r="641" spans="3:10" ht="23.25" customHeight="1" x14ac:dyDescent="0.75">
      <c r="C641" s="378"/>
      <c r="E641" s="378"/>
      <c r="F641" s="378"/>
      <c r="G641" s="378"/>
      <c r="H641" s="378"/>
      <c r="I641" s="378"/>
      <c r="J641" s="374"/>
    </row>
    <row r="642" spans="3:10" ht="23.25" customHeight="1" x14ac:dyDescent="0.75">
      <c r="C642" s="378"/>
      <c r="E642" s="378"/>
      <c r="F642" s="378"/>
      <c r="G642" s="378"/>
      <c r="H642" s="378"/>
      <c r="I642" s="378"/>
      <c r="J642" s="374"/>
    </row>
    <row r="643" spans="3:10" ht="23.25" customHeight="1" x14ac:dyDescent="0.75">
      <c r="C643" s="378"/>
      <c r="E643" s="378"/>
      <c r="F643" s="378"/>
      <c r="G643" s="378"/>
      <c r="H643" s="378"/>
      <c r="I643" s="378"/>
      <c r="J643" s="374"/>
    </row>
    <row r="644" spans="3:10" ht="23.25" customHeight="1" x14ac:dyDescent="0.75">
      <c r="C644" s="378"/>
      <c r="E644" s="378"/>
      <c r="F644" s="378"/>
      <c r="G644" s="378"/>
      <c r="H644" s="378"/>
      <c r="I644" s="378"/>
      <c r="J644" s="374"/>
    </row>
    <row r="645" spans="3:10" ht="23.25" customHeight="1" x14ac:dyDescent="0.75">
      <c r="C645" s="378"/>
      <c r="E645" s="378"/>
      <c r="F645" s="378"/>
      <c r="G645" s="378"/>
      <c r="H645" s="378"/>
      <c r="I645" s="378"/>
      <c r="J645" s="374"/>
    </row>
    <row r="646" spans="3:10" ht="23.25" customHeight="1" x14ac:dyDescent="0.75">
      <c r="C646" s="378"/>
      <c r="E646" s="378"/>
      <c r="F646" s="378"/>
      <c r="G646" s="378"/>
      <c r="H646" s="378"/>
      <c r="I646" s="378"/>
      <c r="J646" s="374"/>
    </row>
    <row r="647" spans="3:10" ht="23.25" customHeight="1" x14ac:dyDescent="0.75">
      <c r="C647" s="378"/>
      <c r="E647" s="378"/>
      <c r="F647" s="378"/>
      <c r="G647" s="378"/>
      <c r="H647" s="378"/>
      <c r="I647" s="378"/>
      <c r="J647" s="374"/>
    </row>
    <row r="648" spans="3:10" ht="23.25" customHeight="1" x14ac:dyDescent="0.75">
      <c r="C648" s="378"/>
      <c r="E648" s="378"/>
      <c r="F648" s="378"/>
      <c r="G648" s="378"/>
      <c r="H648" s="378"/>
      <c r="I648" s="378"/>
      <c r="J648" s="374"/>
    </row>
    <row r="649" spans="3:10" ht="23.25" customHeight="1" x14ac:dyDescent="0.75">
      <c r="C649" s="378"/>
      <c r="E649" s="378"/>
      <c r="F649" s="378"/>
      <c r="G649" s="378"/>
      <c r="H649" s="378"/>
      <c r="I649" s="378"/>
      <c r="J649" s="374"/>
    </row>
    <row r="650" spans="3:10" ht="23.25" customHeight="1" x14ac:dyDescent="0.75">
      <c r="C650" s="378"/>
      <c r="E650" s="378"/>
      <c r="F650" s="378"/>
      <c r="G650" s="378"/>
      <c r="H650" s="378"/>
      <c r="I650" s="378"/>
      <c r="J650" s="374"/>
    </row>
    <row r="651" spans="3:10" ht="23.25" customHeight="1" x14ac:dyDescent="0.75">
      <c r="C651" s="378"/>
      <c r="E651" s="378"/>
      <c r="F651" s="378"/>
      <c r="G651" s="378"/>
      <c r="H651" s="378"/>
      <c r="I651" s="378"/>
      <c r="J651" s="374"/>
    </row>
    <row r="652" spans="3:10" ht="23.25" customHeight="1" x14ac:dyDescent="0.75">
      <c r="C652" s="378"/>
      <c r="E652" s="378"/>
      <c r="F652" s="378"/>
      <c r="G652" s="378"/>
      <c r="H652" s="378"/>
      <c r="I652" s="378"/>
      <c r="J652" s="374"/>
    </row>
    <row r="653" spans="3:10" ht="23.25" customHeight="1" x14ac:dyDescent="0.75">
      <c r="C653" s="378"/>
      <c r="E653" s="378"/>
      <c r="F653" s="378"/>
      <c r="G653" s="378"/>
      <c r="H653" s="378"/>
      <c r="I653" s="378"/>
      <c r="J653" s="374"/>
    </row>
    <row r="654" spans="3:10" ht="23.25" customHeight="1" x14ac:dyDescent="0.75">
      <c r="C654" s="378"/>
      <c r="E654" s="378"/>
      <c r="F654" s="378"/>
      <c r="G654" s="378"/>
      <c r="H654" s="378"/>
      <c r="I654" s="378"/>
      <c r="J654" s="374"/>
    </row>
    <row r="655" spans="3:10" ht="23.25" customHeight="1" x14ac:dyDescent="0.75">
      <c r="C655" s="378"/>
      <c r="E655" s="378"/>
      <c r="F655" s="378"/>
      <c r="G655" s="378"/>
      <c r="H655" s="378"/>
      <c r="I655" s="378"/>
      <c r="J655" s="374"/>
    </row>
    <row r="656" spans="3:10" ht="23.25" customHeight="1" x14ac:dyDescent="0.75">
      <c r="C656" s="378"/>
      <c r="E656" s="378"/>
      <c r="F656" s="378"/>
      <c r="G656" s="378"/>
      <c r="H656" s="378"/>
      <c r="I656" s="378"/>
      <c r="J656" s="374"/>
    </row>
    <row r="657" spans="3:10" ht="23.25" customHeight="1" x14ac:dyDescent="0.75">
      <c r="C657" s="378"/>
      <c r="E657" s="378"/>
      <c r="F657" s="378"/>
      <c r="G657" s="378"/>
      <c r="H657" s="378"/>
      <c r="I657" s="378"/>
      <c r="J657" s="374"/>
    </row>
    <row r="658" spans="3:10" ht="23.25" customHeight="1" x14ac:dyDescent="0.75">
      <c r="C658" s="378"/>
      <c r="E658" s="378"/>
      <c r="F658" s="378"/>
      <c r="G658" s="378"/>
      <c r="H658" s="378"/>
      <c r="I658" s="378"/>
      <c r="J658" s="374"/>
    </row>
    <row r="659" spans="3:10" ht="23.25" customHeight="1" x14ac:dyDescent="0.75">
      <c r="C659" s="378"/>
      <c r="E659" s="378"/>
      <c r="F659" s="378"/>
      <c r="G659" s="378"/>
      <c r="H659" s="378"/>
      <c r="I659" s="378"/>
      <c r="J659" s="374"/>
    </row>
    <row r="660" spans="3:10" ht="23.25" customHeight="1" x14ac:dyDescent="0.75">
      <c r="C660" s="378"/>
      <c r="E660" s="378"/>
      <c r="F660" s="378"/>
      <c r="G660" s="378"/>
      <c r="H660" s="378"/>
      <c r="I660" s="378"/>
      <c r="J660" s="374"/>
    </row>
    <row r="661" spans="3:10" ht="23.25" customHeight="1" x14ac:dyDescent="0.75">
      <c r="C661" s="378"/>
      <c r="E661" s="378"/>
      <c r="F661" s="378"/>
      <c r="G661" s="378"/>
      <c r="H661" s="378"/>
      <c r="I661" s="378"/>
      <c r="J661" s="374"/>
    </row>
    <row r="662" spans="3:10" ht="23.25" customHeight="1" x14ac:dyDescent="0.75">
      <c r="C662" s="378"/>
      <c r="E662" s="378"/>
      <c r="F662" s="378"/>
      <c r="G662" s="378"/>
      <c r="H662" s="378"/>
      <c r="I662" s="378"/>
      <c r="J662" s="374"/>
    </row>
    <row r="663" spans="3:10" ht="23.25" customHeight="1" x14ac:dyDescent="0.75">
      <c r="C663" s="378"/>
      <c r="E663" s="378"/>
      <c r="F663" s="378"/>
      <c r="G663" s="378"/>
      <c r="H663" s="378"/>
      <c r="I663" s="378"/>
      <c r="J663" s="374"/>
    </row>
    <row r="664" spans="3:10" ht="23.25" customHeight="1" x14ac:dyDescent="0.75">
      <c r="C664" s="378"/>
      <c r="E664" s="378"/>
      <c r="F664" s="378"/>
      <c r="G664" s="378"/>
      <c r="H664" s="378"/>
      <c r="I664" s="378"/>
      <c r="J664" s="374"/>
    </row>
    <row r="665" spans="3:10" ht="23.25" customHeight="1" x14ac:dyDescent="0.75">
      <c r="C665" s="378"/>
      <c r="E665" s="378"/>
      <c r="F665" s="378"/>
      <c r="G665" s="378"/>
      <c r="H665" s="378"/>
      <c r="I665" s="378"/>
      <c r="J665" s="374"/>
    </row>
    <row r="666" spans="3:10" ht="23.25" customHeight="1" x14ac:dyDescent="0.75">
      <c r="C666" s="378"/>
      <c r="E666" s="378"/>
      <c r="F666" s="378"/>
      <c r="G666" s="378"/>
      <c r="H666" s="378"/>
      <c r="I666" s="378"/>
      <c r="J666" s="374"/>
    </row>
    <row r="667" spans="3:10" ht="23.25" customHeight="1" x14ac:dyDescent="0.75">
      <c r="C667" s="378"/>
      <c r="E667" s="378"/>
      <c r="F667" s="378"/>
      <c r="G667" s="378"/>
      <c r="H667" s="378"/>
      <c r="I667" s="378"/>
      <c r="J667" s="374"/>
    </row>
    <row r="668" spans="3:10" ht="23.25" customHeight="1" x14ac:dyDescent="0.75">
      <c r="C668" s="378"/>
      <c r="E668" s="378"/>
      <c r="F668" s="378"/>
      <c r="G668" s="378"/>
      <c r="H668" s="378"/>
      <c r="I668" s="378"/>
      <c r="J668" s="374"/>
    </row>
    <row r="669" spans="3:10" ht="23.25" customHeight="1" x14ac:dyDescent="0.75">
      <c r="C669" s="378"/>
      <c r="E669" s="378"/>
      <c r="F669" s="378"/>
      <c r="G669" s="378"/>
      <c r="H669" s="378"/>
      <c r="I669" s="378"/>
      <c r="J669" s="374"/>
    </row>
    <row r="670" spans="3:10" ht="23.25" customHeight="1" x14ac:dyDescent="0.75">
      <c r="C670" s="378"/>
      <c r="E670" s="378"/>
      <c r="F670" s="378"/>
      <c r="G670" s="378"/>
      <c r="H670" s="378"/>
      <c r="I670" s="378"/>
      <c r="J670" s="374"/>
    </row>
    <row r="671" spans="3:10" ht="23.25" customHeight="1" x14ac:dyDescent="0.75">
      <c r="C671" s="378"/>
      <c r="E671" s="378"/>
      <c r="F671" s="378"/>
      <c r="G671" s="378"/>
      <c r="H671" s="378"/>
      <c r="I671" s="378"/>
      <c r="J671" s="374"/>
    </row>
    <row r="672" spans="3:10" ht="23.25" customHeight="1" x14ac:dyDescent="0.75">
      <c r="C672" s="378"/>
      <c r="E672" s="378"/>
      <c r="F672" s="378"/>
      <c r="G672" s="378"/>
      <c r="H672" s="378"/>
      <c r="I672" s="378"/>
      <c r="J672" s="374"/>
    </row>
    <row r="673" spans="3:10" ht="23.25" customHeight="1" x14ac:dyDescent="0.75">
      <c r="C673" s="378"/>
      <c r="E673" s="378"/>
      <c r="F673" s="378"/>
      <c r="G673" s="378"/>
      <c r="H673" s="378"/>
      <c r="I673" s="378"/>
      <c r="J673" s="374"/>
    </row>
    <row r="674" spans="3:10" ht="23.25" customHeight="1" x14ac:dyDescent="0.75">
      <c r="C674" s="378"/>
      <c r="E674" s="378"/>
      <c r="F674" s="378"/>
      <c r="G674" s="378"/>
      <c r="H674" s="378"/>
      <c r="I674" s="378"/>
      <c r="J674" s="374"/>
    </row>
    <row r="675" spans="3:10" ht="23.25" customHeight="1" x14ac:dyDescent="0.75">
      <c r="C675" s="378"/>
      <c r="E675" s="378"/>
      <c r="F675" s="378"/>
      <c r="G675" s="378"/>
      <c r="H675" s="378"/>
      <c r="I675" s="378"/>
      <c r="J675" s="374"/>
    </row>
    <row r="676" spans="3:10" ht="23.25" customHeight="1" x14ac:dyDescent="0.75">
      <c r="C676" s="378"/>
      <c r="E676" s="378"/>
      <c r="F676" s="378"/>
      <c r="G676" s="378"/>
      <c r="H676" s="378"/>
      <c r="I676" s="378"/>
      <c r="J676" s="374"/>
    </row>
    <row r="677" spans="3:10" ht="23.25" customHeight="1" x14ac:dyDescent="0.75">
      <c r="C677" s="378"/>
      <c r="E677" s="378"/>
      <c r="F677" s="378"/>
      <c r="G677" s="378"/>
      <c r="H677" s="378"/>
      <c r="I677" s="378"/>
      <c r="J677" s="374"/>
    </row>
    <row r="678" spans="3:10" ht="23.25" customHeight="1" x14ac:dyDescent="0.75">
      <c r="C678" s="378"/>
      <c r="E678" s="378"/>
      <c r="F678" s="378"/>
      <c r="G678" s="378"/>
      <c r="H678" s="378"/>
      <c r="I678" s="378"/>
      <c r="J678" s="374"/>
    </row>
    <row r="679" spans="3:10" ht="23.25" customHeight="1" x14ac:dyDescent="0.75">
      <c r="C679" s="378"/>
      <c r="E679" s="378"/>
      <c r="F679" s="378"/>
      <c r="G679" s="378"/>
      <c r="H679" s="378"/>
      <c r="I679" s="378"/>
      <c r="J679" s="374"/>
    </row>
    <row r="680" spans="3:10" ht="23.25" customHeight="1" x14ac:dyDescent="0.75">
      <c r="C680" s="378"/>
      <c r="E680" s="378"/>
      <c r="F680" s="378"/>
      <c r="G680" s="378"/>
      <c r="H680" s="378"/>
      <c r="I680" s="378"/>
      <c r="J680" s="374"/>
    </row>
    <row r="681" spans="3:10" ht="23.25" customHeight="1" x14ac:dyDescent="0.75">
      <c r="C681" s="378"/>
      <c r="E681" s="378"/>
      <c r="F681" s="378"/>
      <c r="G681" s="378"/>
      <c r="H681" s="378"/>
      <c r="I681" s="378"/>
      <c r="J681" s="374"/>
    </row>
    <row r="682" spans="3:10" ht="23.25" customHeight="1" x14ac:dyDescent="0.75">
      <c r="C682" s="378"/>
      <c r="E682" s="378"/>
      <c r="F682" s="378"/>
      <c r="G682" s="378"/>
      <c r="H682" s="378"/>
      <c r="I682" s="378"/>
      <c r="J682" s="374"/>
    </row>
    <row r="683" spans="3:10" ht="23.25" customHeight="1" x14ac:dyDescent="0.75">
      <c r="C683" s="378"/>
      <c r="E683" s="378"/>
      <c r="F683" s="378"/>
      <c r="G683" s="378"/>
      <c r="H683" s="378"/>
      <c r="I683" s="378"/>
      <c r="J683" s="374"/>
    </row>
    <row r="684" spans="3:10" ht="23.25" customHeight="1" x14ac:dyDescent="0.75">
      <c r="C684" s="378"/>
      <c r="E684" s="378"/>
      <c r="F684" s="378"/>
      <c r="G684" s="378"/>
      <c r="H684" s="378"/>
      <c r="I684" s="378"/>
      <c r="J684" s="374"/>
    </row>
    <row r="685" spans="3:10" ht="23.25" customHeight="1" x14ac:dyDescent="0.75">
      <c r="C685" s="378"/>
      <c r="E685" s="378"/>
      <c r="F685" s="378"/>
      <c r="G685" s="378"/>
      <c r="H685" s="378"/>
      <c r="I685" s="378"/>
      <c r="J685" s="374"/>
    </row>
    <row r="686" spans="3:10" ht="23.25" customHeight="1" x14ac:dyDescent="0.75">
      <c r="C686" s="378"/>
      <c r="E686" s="378"/>
      <c r="F686" s="378"/>
      <c r="G686" s="378"/>
      <c r="H686" s="378"/>
      <c r="I686" s="378"/>
      <c r="J686" s="374"/>
    </row>
    <row r="687" spans="3:10" ht="23.25" customHeight="1" x14ac:dyDescent="0.75">
      <c r="C687" s="378"/>
      <c r="E687" s="378"/>
      <c r="F687" s="378"/>
      <c r="G687" s="378"/>
      <c r="H687" s="378"/>
      <c r="I687" s="378"/>
      <c r="J687" s="374"/>
    </row>
    <row r="688" spans="3:10" ht="23.25" customHeight="1" x14ac:dyDescent="0.75">
      <c r="C688" s="378"/>
      <c r="E688" s="378"/>
      <c r="F688" s="378"/>
      <c r="G688" s="378"/>
      <c r="H688" s="378"/>
      <c r="I688" s="378"/>
      <c r="J688" s="374"/>
    </row>
    <row r="689" spans="3:10" ht="23.25" customHeight="1" x14ac:dyDescent="0.75">
      <c r="C689" s="378"/>
      <c r="E689" s="378"/>
      <c r="F689" s="378"/>
      <c r="G689" s="378"/>
      <c r="H689" s="378"/>
      <c r="I689" s="378"/>
      <c r="J689" s="374"/>
    </row>
    <row r="690" spans="3:10" ht="23.25" customHeight="1" x14ac:dyDescent="0.75">
      <c r="C690" s="378"/>
      <c r="E690" s="378"/>
      <c r="F690" s="378"/>
      <c r="G690" s="378"/>
      <c r="H690" s="378"/>
      <c r="I690" s="378"/>
      <c r="J690" s="374"/>
    </row>
    <row r="691" spans="3:10" ht="23.25" customHeight="1" x14ac:dyDescent="0.75">
      <c r="C691" s="378"/>
      <c r="E691" s="378"/>
      <c r="F691" s="378"/>
      <c r="G691" s="378"/>
      <c r="H691" s="378"/>
      <c r="I691" s="378"/>
      <c r="J691" s="374"/>
    </row>
    <row r="692" spans="3:10" ht="23.25" customHeight="1" x14ac:dyDescent="0.75">
      <c r="C692" s="378"/>
      <c r="E692" s="378"/>
      <c r="F692" s="378"/>
      <c r="G692" s="378"/>
      <c r="H692" s="378"/>
      <c r="I692" s="378"/>
      <c r="J692" s="374"/>
    </row>
    <row r="693" spans="3:10" ht="23.25" customHeight="1" x14ac:dyDescent="0.75">
      <c r="C693" s="378"/>
      <c r="E693" s="378"/>
      <c r="F693" s="378"/>
      <c r="G693" s="378"/>
      <c r="H693" s="378"/>
      <c r="I693" s="378"/>
      <c r="J693" s="374"/>
    </row>
    <row r="694" spans="3:10" ht="23.25" customHeight="1" x14ac:dyDescent="0.75">
      <c r="C694" s="378"/>
      <c r="E694" s="378"/>
      <c r="F694" s="378"/>
      <c r="G694" s="378"/>
      <c r="H694" s="378"/>
      <c r="I694" s="378"/>
      <c r="J694" s="374"/>
    </row>
    <row r="695" spans="3:10" ht="23.25" customHeight="1" x14ac:dyDescent="0.75">
      <c r="C695" s="378"/>
      <c r="E695" s="378"/>
      <c r="F695" s="378"/>
      <c r="G695" s="378"/>
      <c r="H695" s="378"/>
      <c r="I695" s="378"/>
      <c r="J695" s="374"/>
    </row>
    <row r="696" spans="3:10" ht="23.25" customHeight="1" x14ac:dyDescent="0.75">
      <c r="C696" s="378"/>
      <c r="E696" s="378"/>
      <c r="F696" s="378"/>
      <c r="G696" s="378"/>
      <c r="H696" s="378"/>
      <c r="I696" s="378"/>
      <c r="J696" s="374"/>
    </row>
    <row r="697" spans="3:10" ht="23.25" customHeight="1" x14ac:dyDescent="0.75">
      <c r="C697" s="378"/>
      <c r="E697" s="378"/>
      <c r="F697" s="378"/>
      <c r="G697" s="378"/>
      <c r="H697" s="378"/>
      <c r="I697" s="378"/>
      <c r="J697" s="374"/>
    </row>
    <row r="698" spans="3:10" ht="23.25" customHeight="1" x14ac:dyDescent="0.75">
      <c r="C698" s="378"/>
      <c r="E698" s="378"/>
      <c r="F698" s="378"/>
      <c r="G698" s="378"/>
      <c r="H698" s="378"/>
      <c r="I698" s="378"/>
      <c r="J698" s="374"/>
    </row>
    <row r="699" spans="3:10" ht="23.25" customHeight="1" x14ac:dyDescent="0.75">
      <c r="C699" s="378"/>
      <c r="E699" s="378"/>
      <c r="F699" s="378"/>
      <c r="G699" s="378"/>
      <c r="H699" s="378"/>
      <c r="I699" s="378"/>
      <c r="J699" s="374"/>
    </row>
    <row r="700" spans="3:10" ht="23.25" customHeight="1" x14ac:dyDescent="0.75">
      <c r="C700" s="378"/>
      <c r="E700" s="378"/>
      <c r="F700" s="378"/>
      <c r="G700" s="378"/>
      <c r="H700" s="378"/>
      <c r="I700" s="378"/>
      <c r="J700" s="374"/>
    </row>
    <row r="701" spans="3:10" ht="23.25" customHeight="1" x14ac:dyDescent="0.75">
      <c r="C701" s="378"/>
      <c r="E701" s="378"/>
      <c r="F701" s="378"/>
      <c r="G701" s="378"/>
      <c r="H701" s="378"/>
      <c r="I701" s="378"/>
      <c r="J701" s="374"/>
    </row>
    <row r="702" spans="3:10" ht="23.25" customHeight="1" x14ac:dyDescent="0.75">
      <c r="C702" s="378"/>
      <c r="E702" s="378"/>
      <c r="F702" s="378"/>
      <c r="G702" s="378"/>
      <c r="H702" s="378"/>
      <c r="I702" s="378"/>
      <c r="J702" s="374"/>
    </row>
    <row r="703" spans="3:10" ht="23.25" customHeight="1" x14ac:dyDescent="0.75">
      <c r="C703" s="378"/>
      <c r="E703" s="378"/>
      <c r="F703" s="378"/>
      <c r="G703" s="378"/>
      <c r="H703" s="378"/>
      <c r="I703" s="378"/>
      <c r="J703" s="374"/>
    </row>
    <row r="704" spans="3:10" ht="23.25" customHeight="1" x14ac:dyDescent="0.75">
      <c r="C704" s="378"/>
      <c r="E704" s="378"/>
      <c r="F704" s="378"/>
      <c r="G704" s="378"/>
      <c r="H704" s="378"/>
      <c r="I704" s="378"/>
      <c r="J704" s="374"/>
    </row>
    <row r="705" spans="3:10" ht="23.25" customHeight="1" x14ac:dyDescent="0.75">
      <c r="C705" s="378"/>
      <c r="E705" s="378"/>
      <c r="F705" s="378"/>
      <c r="G705" s="378"/>
      <c r="H705" s="378"/>
      <c r="I705" s="378"/>
      <c r="J705" s="374"/>
    </row>
    <row r="706" spans="3:10" ht="23.25" customHeight="1" x14ac:dyDescent="0.75">
      <c r="C706" s="378"/>
      <c r="E706" s="378"/>
      <c r="F706" s="378"/>
      <c r="G706" s="378"/>
      <c r="H706" s="378"/>
      <c r="I706" s="378"/>
      <c r="J706" s="374"/>
    </row>
    <row r="707" spans="3:10" ht="23.25" customHeight="1" x14ac:dyDescent="0.75">
      <c r="C707" s="378"/>
      <c r="E707" s="378"/>
      <c r="F707" s="378"/>
      <c r="G707" s="378"/>
      <c r="H707" s="378"/>
      <c r="I707" s="378"/>
      <c r="J707" s="374"/>
    </row>
    <row r="708" spans="3:10" ht="23.25" customHeight="1" x14ac:dyDescent="0.75">
      <c r="C708" s="378"/>
      <c r="E708" s="378"/>
      <c r="F708" s="378"/>
      <c r="G708" s="378"/>
      <c r="H708" s="378"/>
      <c r="I708" s="378"/>
      <c r="J708" s="374"/>
    </row>
    <row r="709" spans="3:10" ht="23.25" customHeight="1" x14ac:dyDescent="0.75">
      <c r="C709" s="378"/>
      <c r="E709" s="378"/>
      <c r="F709" s="378"/>
      <c r="G709" s="378"/>
      <c r="H709" s="378"/>
      <c r="I709" s="378"/>
      <c r="J709" s="374"/>
    </row>
    <row r="710" spans="3:10" ht="23.25" customHeight="1" x14ac:dyDescent="0.75">
      <c r="C710" s="378"/>
      <c r="E710" s="378"/>
      <c r="F710" s="378"/>
      <c r="G710" s="378"/>
      <c r="H710" s="378"/>
      <c r="I710" s="378"/>
      <c r="J710" s="374"/>
    </row>
    <row r="711" spans="3:10" ht="23.25" customHeight="1" x14ac:dyDescent="0.75">
      <c r="C711" s="378"/>
      <c r="E711" s="378"/>
      <c r="F711" s="378"/>
      <c r="G711" s="378"/>
      <c r="H711" s="378"/>
      <c r="I711" s="378"/>
      <c r="J711" s="374"/>
    </row>
    <row r="712" spans="3:10" ht="23.25" customHeight="1" x14ac:dyDescent="0.75">
      <c r="C712" s="378"/>
      <c r="E712" s="378"/>
      <c r="F712" s="378"/>
      <c r="G712" s="378"/>
      <c r="H712" s="378"/>
      <c r="I712" s="378"/>
      <c r="J712" s="374"/>
    </row>
    <row r="713" spans="3:10" ht="23.25" customHeight="1" x14ac:dyDescent="0.75">
      <c r="C713" s="378"/>
      <c r="E713" s="378"/>
      <c r="F713" s="378"/>
      <c r="G713" s="378"/>
      <c r="H713" s="378"/>
      <c r="I713" s="378"/>
      <c r="J713" s="374"/>
    </row>
    <row r="714" spans="3:10" ht="23.25" customHeight="1" x14ac:dyDescent="0.75">
      <c r="C714" s="378"/>
      <c r="E714" s="378"/>
      <c r="F714" s="378"/>
      <c r="G714" s="378"/>
      <c r="H714" s="378"/>
      <c r="I714" s="378"/>
      <c r="J714" s="374"/>
    </row>
    <row r="715" spans="3:10" ht="23.25" customHeight="1" x14ac:dyDescent="0.75">
      <c r="C715" s="378"/>
      <c r="E715" s="378"/>
      <c r="F715" s="378"/>
      <c r="G715" s="378"/>
      <c r="H715" s="378"/>
      <c r="I715" s="378"/>
      <c r="J715" s="374"/>
    </row>
    <row r="716" spans="3:10" ht="23.25" customHeight="1" x14ac:dyDescent="0.75">
      <c r="C716" s="378"/>
      <c r="E716" s="378"/>
      <c r="F716" s="378"/>
      <c r="G716" s="378"/>
      <c r="H716" s="378"/>
      <c r="I716" s="378"/>
      <c r="J716" s="374"/>
    </row>
    <row r="717" spans="3:10" ht="23.25" customHeight="1" x14ac:dyDescent="0.75">
      <c r="C717" s="378"/>
      <c r="E717" s="378"/>
      <c r="F717" s="378"/>
      <c r="G717" s="378"/>
      <c r="H717" s="378"/>
      <c r="I717" s="378"/>
      <c r="J717" s="374"/>
    </row>
    <row r="718" spans="3:10" ht="23.25" customHeight="1" x14ac:dyDescent="0.75">
      <c r="C718" s="378"/>
      <c r="E718" s="378"/>
      <c r="F718" s="378"/>
      <c r="G718" s="378"/>
      <c r="H718" s="378"/>
      <c r="I718" s="378"/>
      <c r="J718" s="374"/>
    </row>
    <row r="719" spans="3:10" ht="23.25" customHeight="1" x14ac:dyDescent="0.75">
      <c r="C719" s="378"/>
      <c r="E719" s="378"/>
      <c r="F719" s="378"/>
      <c r="G719" s="378"/>
      <c r="H719" s="378"/>
      <c r="I719" s="378"/>
      <c r="J719" s="374"/>
    </row>
    <row r="720" spans="3:10" ht="23.25" customHeight="1" x14ac:dyDescent="0.75">
      <c r="C720" s="378"/>
      <c r="E720" s="378"/>
      <c r="F720" s="378"/>
      <c r="G720" s="378"/>
      <c r="H720" s="378"/>
      <c r="I720" s="378"/>
      <c r="J720" s="374"/>
    </row>
    <row r="721" spans="3:10" ht="23.25" customHeight="1" x14ac:dyDescent="0.75">
      <c r="C721" s="378"/>
      <c r="E721" s="378"/>
      <c r="F721" s="378"/>
      <c r="G721" s="378"/>
      <c r="H721" s="378"/>
      <c r="I721" s="378"/>
      <c r="J721" s="374"/>
    </row>
    <row r="722" spans="3:10" ht="23.25" customHeight="1" x14ac:dyDescent="0.75">
      <c r="C722" s="378"/>
      <c r="E722" s="378"/>
      <c r="F722" s="378"/>
      <c r="G722" s="378"/>
      <c r="H722" s="378"/>
      <c r="I722" s="378"/>
      <c r="J722" s="374"/>
    </row>
    <row r="723" spans="3:10" ht="23.25" customHeight="1" x14ac:dyDescent="0.75">
      <c r="C723" s="378"/>
      <c r="E723" s="378"/>
      <c r="F723" s="378"/>
      <c r="G723" s="378"/>
      <c r="H723" s="378"/>
      <c r="I723" s="378"/>
      <c r="J723" s="374"/>
    </row>
    <row r="724" spans="3:10" ht="23.25" customHeight="1" x14ac:dyDescent="0.75">
      <c r="C724" s="378"/>
      <c r="E724" s="378"/>
      <c r="F724" s="378"/>
      <c r="G724" s="378"/>
      <c r="H724" s="378"/>
      <c r="I724" s="378"/>
      <c r="J724" s="374"/>
    </row>
    <row r="725" spans="3:10" ht="23.25" customHeight="1" x14ac:dyDescent="0.75">
      <c r="C725" s="378"/>
      <c r="E725" s="378"/>
      <c r="F725" s="378"/>
      <c r="G725" s="378"/>
      <c r="H725" s="378"/>
      <c r="I725" s="378"/>
      <c r="J725" s="374"/>
    </row>
    <row r="726" spans="3:10" ht="23.25" customHeight="1" x14ac:dyDescent="0.75">
      <c r="C726" s="378"/>
      <c r="E726" s="378"/>
      <c r="F726" s="378"/>
      <c r="G726" s="378"/>
      <c r="H726" s="378"/>
      <c r="I726" s="378"/>
      <c r="J726" s="374"/>
    </row>
    <row r="727" spans="3:10" ht="23.25" customHeight="1" x14ac:dyDescent="0.75">
      <c r="C727" s="378"/>
      <c r="E727" s="378"/>
      <c r="F727" s="378"/>
      <c r="G727" s="378"/>
      <c r="H727" s="378"/>
      <c r="I727" s="378"/>
      <c r="J727" s="374"/>
    </row>
    <row r="728" spans="3:10" ht="23.25" customHeight="1" x14ac:dyDescent="0.75">
      <c r="C728" s="378"/>
      <c r="E728" s="378"/>
      <c r="F728" s="378"/>
      <c r="G728" s="378"/>
      <c r="H728" s="378"/>
      <c r="I728" s="378"/>
      <c r="J728" s="374"/>
    </row>
    <row r="729" spans="3:10" ht="23.25" customHeight="1" x14ac:dyDescent="0.75">
      <c r="C729" s="378"/>
      <c r="E729" s="378"/>
      <c r="F729" s="378"/>
      <c r="G729" s="378"/>
      <c r="H729" s="378"/>
      <c r="I729" s="378"/>
      <c r="J729" s="374"/>
    </row>
    <row r="730" spans="3:10" ht="23.25" customHeight="1" x14ac:dyDescent="0.75">
      <c r="C730" s="378"/>
      <c r="E730" s="378"/>
      <c r="F730" s="378"/>
      <c r="G730" s="378"/>
      <c r="H730" s="378"/>
      <c r="I730" s="378"/>
      <c r="J730" s="374"/>
    </row>
    <row r="731" spans="3:10" ht="23.25" customHeight="1" x14ac:dyDescent="0.75">
      <c r="C731" s="378"/>
      <c r="E731" s="378"/>
      <c r="F731" s="378"/>
      <c r="G731" s="378"/>
      <c r="H731" s="378"/>
      <c r="I731" s="378"/>
      <c r="J731" s="374"/>
    </row>
    <row r="732" spans="3:10" ht="23.25" customHeight="1" x14ac:dyDescent="0.75">
      <c r="C732" s="378"/>
      <c r="E732" s="378"/>
      <c r="F732" s="378"/>
      <c r="G732" s="378"/>
      <c r="H732" s="378"/>
      <c r="I732" s="378"/>
      <c r="J732" s="374"/>
    </row>
    <row r="733" spans="3:10" ht="23.25" customHeight="1" x14ac:dyDescent="0.75">
      <c r="C733" s="378"/>
      <c r="E733" s="378"/>
      <c r="F733" s="378"/>
      <c r="G733" s="378"/>
      <c r="H733" s="378"/>
      <c r="I733" s="378"/>
      <c r="J733" s="374"/>
    </row>
    <row r="734" spans="3:10" ht="23.25" customHeight="1" x14ac:dyDescent="0.75">
      <c r="C734" s="378"/>
      <c r="E734" s="378"/>
      <c r="F734" s="378"/>
      <c r="G734" s="378"/>
      <c r="H734" s="378"/>
      <c r="I734" s="378"/>
      <c r="J734" s="374"/>
    </row>
    <row r="735" spans="3:10" ht="23.25" customHeight="1" x14ac:dyDescent="0.75">
      <c r="C735" s="378"/>
      <c r="E735" s="378"/>
      <c r="F735" s="378"/>
      <c r="G735" s="378"/>
      <c r="H735" s="378"/>
      <c r="I735" s="378"/>
      <c r="J735" s="374"/>
    </row>
    <row r="736" spans="3:10" ht="23.25" customHeight="1" x14ac:dyDescent="0.75">
      <c r="C736" s="378"/>
      <c r="E736" s="378"/>
      <c r="F736" s="378"/>
      <c r="G736" s="378"/>
      <c r="H736" s="378"/>
      <c r="I736" s="378"/>
      <c r="J736" s="374"/>
    </row>
    <row r="737" spans="3:10" ht="23.25" customHeight="1" x14ac:dyDescent="0.75">
      <c r="C737" s="378"/>
      <c r="E737" s="378"/>
      <c r="F737" s="378"/>
      <c r="G737" s="378"/>
      <c r="H737" s="378"/>
      <c r="I737" s="378"/>
      <c r="J737" s="374"/>
    </row>
    <row r="738" spans="3:10" ht="23.25" customHeight="1" x14ac:dyDescent="0.75">
      <c r="C738" s="378"/>
      <c r="E738" s="378"/>
      <c r="F738" s="378"/>
      <c r="G738" s="378"/>
      <c r="H738" s="378"/>
      <c r="I738" s="378"/>
      <c r="J738" s="374"/>
    </row>
    <row r="739" spans="3:10" ht="23.25" customHeight="1" x14ac:dyDescent="0.75">
      <c r="C739" s="378"/>
      <c r="E739" s="378"/>
      <c r="F739" s="378"/>
      <c r="G739" s="378"/>
      <c r="H739" s="378"/>
      <c r="I739" s="378"/>
      <c r="J739" s="374"/>
    </row>
    <row r="740" spans="3:10" ht="23.25" customHeight="1" x14ac:dyDescent="0.75">
      <c r="C740" s="378"/>
      <c r="E740" s="378"/>
      <c r="F740" s="378"/>
      <c r="G740" s="378"/>
      <c r="H740" s="378"/>
      <c r="I740" s="378"/>
      <c r="J740" s="374"/>
    </row>
    <row r="741" spans="3:10" ht="23.25" customHeight="1" x14ac:dyDescent="0.75">
      <c r="C741" s="378"/>
      <c r="E741" s="378"/>
      <c r="F741" s="378"/>
      <c r="G741" s="378"/>
      <c r="H741" s="378"/>
      <c r="I741" s="378"/>
      <c r="J741" s="374"/>
    </row>
    <row r="742" spans="3:10" ht="23.25" customHeight="1" x14ac:dyDescent="0.75">
      <c r="C742" s="378"/>
      <c r="E742" s="378"/>
      <c r="F742" s="378"/>
      <c r="G742" s="378"/>
      <c r="H742" s="378"/>
      <c r="I742" s="378"/>
      <c r="J742" s="374"/>
    </row>
    <row r="743" spans="3:10" ht="23.25" customHeight="1" x14ac:dyDescent="0.75">
      <c r="C743" s="378"/>
      <c r="E743" s="378"/>
      <c r="F743" s="378"/>
      <c r="G743" s="378"/>
      <c r="H743" s="378"/>
      <c r="I743" s="378"/>
      <c r="J743" s="374"/>
    </row>
    <row r="744" spans="3:10" ht="23.25" customHeight="1" x14ac:dyDescent="0.75">
      <c r="C744" s="378"/>
      <c r="E744" s="378"/>
      <c r="F744" s="378"/>
      <c r="G744" s="378"/>
      <c r="H744" s="378"/>
      <c r="I744" s="378"/>
      <c r="J744" s="374"/>
    </row>
    <row r="745" spans="3:10" ht="23.25" customHeight="1" x14ac:dyDescent="0.75">
      <c r="C745" s="378"/>
      <c r="E745" s="378"/>
      <c r="F745" s="378"/>
      <c r="G745" s="378"/>
      <c r="H745" s="378"/>
      <c r="I745" s="378"/>
      <c r="J745" s="374"/>
    </row>
    <row r="746" spans="3:10" ht="23.25" customHeight="1" x14ac:dyDescent="0.75">
      <c r="C746" s="378"/>
      <c r="E746" s="378"/>
      <c r="F746" s="378"/>
      <c r="G746" s="378"/>
      <c r="H746" s="378"/>
      <c r="I746" s="378"/>
      <c r="J746" s="374"/>
    </row>
    <row r="747" spans="3:10" ht="23.25" customHeight="1" x14ac:dyDescent="0.75">
      <c r="C747" s="378"/>
      <c r="E747" s="378"/>
      <c r="F747" s="378"/>
      <c r="G747" s="378"/>
      <c r="H747" s="378"/>
      <c r="I747" s="378"/>
      <c r="J747" s="374"/>
    </row>
    <row r="748" spans="3:10" ht="23.25" customHeight="1" x14ac:dyDescent="0.75">
      <c r="C748" s="378"/>
      <c r="E748" s="378"/>
      <c r="F748" s="378"/>
      <c r="G748" s="378"/>
      <c r="H748" s="378"/>
      <c r="I748" s="378"/>
      <c r="J748" s="374"/>
    </row>
    <row r="749" spans="3:10" ht="23.25" customHeight="1" x14ac:dyDescent="0.75">
      <c r="C749" s="378"/>
      <c r="E749" s="378"/>
      <c r="F749" s="378"/>
      <c r="G749" s="378"/>
      <c r="H749" s="378"/>
      <c r="I749" s="378"/>
      <c r="J749" s="374"/>
    </row>
    <row r="750" spans="3:10" ht="23.25" customHeight="1" x14ac:dyDescent="0.75">
      <c r="C750" s="378"/>
      <c r="E750" s="378"/>
      <c r="F750" s="378"/>
      <c r="G750" s="378"/>
      <c r="H750" s="378"/>
      <c r="I750" s="378"/>
      <c r="J750" s="374"/>
    </row>
    <row r="751" spans="3:10" ht="23.25" customHeight="1" x14ac:dyDescent="0.75">
      <c r="C751" s="378"/>
      <c r="E751" s="378"/>
      <c r="F751" s="378"/>
      <c r="G751" s="378"/>
      <c r="H751" s="378"/>
      <c r="I751" s="378"/>
      <c r="J751" s="374"/>
    </row>
    <row r="752" spans="3:10" ht="23.25" customHeight="1" x14ac:dyDescent="0.75">
      <c r="C752" s="378"/>
      <c r="E752" s="378"/>
      <c r="F752" s="378"/>
      <c r="G752" s="378"/>
      <c r="H752" s="378"/>
      <c r="I752" s="378"/>
      <c r="J752" s="374"/>
    </row>
    <row r="753" spans="3:10" ht="23.25" customHeight="1" x14ac:dyDescent="0.75">
      <c r="C753" s="378"/>
      <c r="E753" s="378"/>
      <c r="F753" s="378"/>
      <c r="G753" s="378"/>
      <c r="H753" s="378"/>
      <c r="I753" s="378"/>
      <c r="J753" s="374"/>
    </row>
    <row r="754" spans="3:10" ht="23.25" customHeight="1" x14ac:dyDescent="0.75">
      <c r="C754" s="378"/>
      <c r="E754" s="378"/>
      <c r="F754" s="378"/>
      <c r="G754" s="378"/>
      <c r="H754" s="378"/>
      <c r="I754" s="378"/>
      <c r="J754" s="374"/>
    </row>
    <row r="755" spans="3:10" ht="23.25" customHeight="1" x14ac:dyDescent="0.75">
      <c r="C755" s="378"/>
      <c r="E755" s="378"/>
      <c r="F755" s="378"/>
      <c r="G755" s="378"/>
      <c r="H755" s="378"/>
      <c r="I755" s="378"/>
      <c r="J755" s="374"/>
    </row>
    <row r="756" spans="3:10" ht="23.25" customHeight="1" x14ac:dyDescent="0.75">
      <c r="C756" s="378"/>
      <c r="E756" s="378"/>
      <c r="F756" s="378"/>
      <c r="G756" s="378"/>
      <c r="H756" s="378"/>
      <c r="I756" s="378"/>
      <c r="J756" s="374"/>
    </row>
    <row r="757" spans="3:10" ht="23.25" customHeight="1" x14ac:dyDescent="0.75">
      <c r="C757" s="378"/>
      <c r="E757" s="378"/>
      <c r="F757" s="378"/>
      <c r="G757" s="378"/>
      <c r="H757" s="378"/>
      <c r="I757" s="378"/>
      <c r="J757" s="374"/>
    </row>
    <row r="758" spans="3:10" ht="23.25" customHeight="1" x14ac:dyDescent="0.75">
      <c r="C758" s="378"/>
      <c r="E758" s="378"/>
      <c r="F758" s="378"/>
      <c r="G758" s="378"/>
      <c r="H758" s="378"/>
      <c r="I758" s="378"/>
      <c r="J758" s="374"/>
    </row>
    <row r="759" spans="3:10" ht="23.25" customHeight="1" x14ac:dyDescent="0.75">
      <c r="C759" s="378"/>
      <c r="E759" s="378"/>
      <c r="F759" s="378"/>
      <c r="G759" s="378"/>
      <c r="H759" s="378"/>
      <c r="I759" s="378"/>
      <c r="J759" s="374"/>
    </row>
    <row r="760" spans="3:10" ht="23.25" customHeight="1" x14ac:dyDescent="0.75">
      <c r="C760" s="378"/>
      <c r="E760" s="378"/>
      <c r="F760" s="378"/>
      <c r="G760" s="378"/>
      <c r="H760" s="378"/>
      <c r="I760" s="378"/>
      <c r="J760" s="374"/>
    </row>
    <row r="761" spans="3:10" ht="23.25" customHeight="1" x14ac:dyDescent="0.75">
      <c r="C761" s="378"/>
      <c r="E761" s="378"/>
      <c r="F761" s="378"/>
      <c r="G761" s="378"/>
      <c r="H761" s="378"/>
      <c r="I761" s="378"/>
      <c r="J761" s="374"/>
    </row>
    <row r="762" spans="3:10" ht="23.25" customHeight="1" x14ac:dyDescent="0.75">
      <c r="C762" s="378"/>
      <c r="E762" s="378"/>
      <c r="F762" s="378"/>
      <c r="G762" s="378"/>
      <c r="H762" s="378"/>
      <c r="I762" s="378"/>
      <c r="J762" s="374"/>
    </row>
    <row r="763" spans="3:10" ht="23.25" customHeight="1" x14ac:dyDescent="0.75">
      <c r="C763" s="378"/>
      <c r="E763" s="378"/>
      <c r="F763" s="378"/>
      <c r="G763" s="378"/>
      <c r="H763" s="378"/>
      <c r="I763" s="378"/>
      <c r="J763" s="374"/>
    </row>
    <row r="764" spans="3:10" ht="23.25" customHeight="1" x14ac:dyDescent="0.75">
      <c r="C764" s="378"/>
      <c r="E764" s="378"/>
      <c r="F764" s="378"/>
      <c r="G764" s="378"/>
      <c r="H764" s="378"/>
      <c r="I764" s="378"/>
      <c r="J764" s="374"/>
    </row>
    <row r="765" spans="3:10" ht="23.25" customHeight="1" x14ac:dyDescent="0.75">
      <c r="C765" s="378"/>
      <c r="E765" s="378"/>
      <c r="F765" s="378"/>
      <c r="G765" s="378"/>
      <c r="H765" s="378"/>
      <c r="I765" s="378"/>
      <c r="J765" s="374"/>
    </row>
    <row r="766" spans="3:10" ht="23.25" customHeight="1" x14ac:dyDescent="0.75">
      <c r="C766" s="378"/>
      <c r="E766" s="378"/>
      <c r="F766" s="378"/>
      <c r="G766" s="378"/>
      <c r="H766" s="378"/>
      <c r="I766" s="378"/>
      <c r="J766" s="374"/>
    </row>
    <row r="767" spans="3:10" ht="23.25" customHeight="1" x14ac:dyDescent="0.75">
      <c r="C767" s="378"/>
      <c r="E767" s="378"/>
      <c r="F767" s="378"/>
      <c r="G767" s="378"/>
      <c r="H767" s="378"/>
      <c r="I767" s="378"/>
      <c r="J767" s="374"/>
    </row>
    <row r="768" spans="3:10" ht="23.25" customHeight="1" x14ac:dyDescent="0.75">
      <c r="C768" s="378"/>
      <c r="E768" s="378"/>
      <c r="F768" s="378"/>
      <c r="G768" s="378"/>
      <c r="H768" s="378"/>
      <c r="I768" s="378"/>
      <c r="J768" s="374"/>
    </row>
    <row r="769" spans="3:10" ht="23.25" customHeight="1" x14ac:dyDescent="0.75">
      <c r="C769" s="378"/>
      <c r="E769" s="378"/>
      <c r="F769" s="378"/>
      <c r="G769" s="378"/>
      <c r="H769" s="378"/>
      <c r="I769" s="378"/>
      <c r="J769" s="374"/>
    </row>
    <row r="770" spans="3:10" ht="23.25" customHeight="1" x14ac:dyDescent="0.75">
      <c r="C770" s="378"/>
      <c r="E770" s="378"/>
      <c r="F770" s="378"/>
      <c r="G770" s="378"/>
      <c r="H770" s="378"/>
      <c r="I770" s="378"/>
      <c r="J770" s="374"/>
    </row>
    <row r="771" spans="3:10" ht="23.25" customHeight="1" x14ac:dyDescent="0.75">
      <c r="C771" s="378"/>
      <c r="E771" s="378"/>
      <c r="F771" s="378"/>
      <c r="G771" s="378"/>
      <c r="H771" s="378"/>
      <c r="I771" s="378"/>
      <c r="J771" s="374"/>
    </row>
    <row r="772" spans="3:10" ht="23.25" customHeight="1" x14ac:dyDescent="0.75">
      <c r="C772" s="378"/>
      <c r="E772" s="378"/>
      <c r="F772" s="378"/>
      <c r="G772" s="378"/>
      <c r="H772" s="378"/>
      <c r="I772" s="378"/>
      <c r="J772" s="374"/>
    </row>
    <row r="773" spans="3:10" ht="23.25" customHeight="1" x14ac:dyDescent="0.75">
      <c r="C773" s="378"/>
      <c r="E773" s="378"/>
      <c r="F773" s="378"/>
      <c r="G773" s="378"/>
      <c r="H773" s="378"/>
      <c r="I773" s="378"/>
      <c r="J773" s="374"/>
    </row>
    <row r="774" spans="3:10" ht="23.25" customHeight="1" x14ac:dyDescent="0.75">
      <c r="C774" s="378"/>
      <c r="E774" s="378"/>
      <c r="F774" s="378"/>
      <c r="G774" s="378"/>
      <c r="H774" s="378"/>
      <c r="I774" s="378"/>
      <c r="J774" s="374"/>
    </row>
    <row r="775" spans="3:10" ht="23.25" customHeight="1" x14ac:dyDescent="0.75">
      <c r="C775" s="378"/>
      <c r="E775" s="378"/>
      <c r="F775" s="378"/>
      <c r="G775" s="378"/>
      <c r="H775" s="378"/>
      <c r="I775" s="378"/>
      <c r="J775" s="374"/>
    </row>
    <row r="776" spans="3:10" ht="23.25" customHeight="1" x14ac:dyDescent="0.75">
      <c r="C776" s="378"/>
      <c r="E776" s="378"/>
      <c r="F776" s="378"/>
      <c r="G776" s="378"/>
      <c r="H776" s="378"/>
      <c r="I776" s="378"/>
      <c r="J776" s="374"/>
    </row>
    <row r="777" spans="3:10" ht="23.25" customHeight="1" x14ac:dyDescent="0.75">
      <c r="C777" s="378"/>
      <c r="E777" s="378"/>
      <c r="F777" s="378"/>
      <c r="G777" s="378"/>
      <c r="H777" s="378"/>
      <c r="I777" s="378"/>
      <c r="J777" s="374"/>
    </row>
    <row r="778" spans="3:10" ht="23.25" customHeight="1" x14ac:dyDescent="0.75">
      <c r="C778" s="378"/>
      <c r="E778" s="378"/>
      <c r="F778" s="378"/>
      <c r="G778" s="378"/>
      <c r="H778" s="378"/>
      <c r="I778" s="378"/>
      <c r="J778" s="374"/>
    </row>
    <row r="779" spans="3:10" ht="23.25" customHeight="1" x14ac:dyDescent="0.75">
      <c r="C779" s="378"/>
      <c r="E779" s="378"/>
      <c r="F779" s="378"/>
      <c r="G779" s="378"/>
      <c r="H779" s="378"/>
      <c r="I779" s="378"/>
      <c r="J779" s="374"/>
    </row>
    <row r="780" spans="3:10" ht="23.25" customHeight="1" x14ac:dyDescent="0.75">
      <c r="C780" s="378"/>
      <c r="E780" s="378"/>
      <c r="F780" s="378"/>
      <c r="G780" s="378"/>
      <c r="H780" s="378"/>
      <c r="I780" s="378"/>
      <c r="J780" s="374"/>
    </row>
    <row r="781" spans="3:10" ht="23.25" customHeight="1" x14ac:dyDescent="0.75">
      <c r="C781" s="378"/>
      <c r="E781" s="378"/>
      <c r="F781" s="378"/>
      <c r="G781" s="378"/>
      <c r="H781" s="378"/>
      <c r="I781" s="378"/>
      <c r="J781" s="374"/>
    </row>
    <row r="782" spans="3:10" ht="23.25" customHeight="1" x14ac:dyDescent="0.75">
      <c r="C782" s="378"/>
      <c r="E782" s="378"/>
      <c r="F782" s="378"/>
      <c r="G782" s="378"/>
      <c r="H782" s="378"/>
      <c r="I782" s="378"/>
      <c r="J782" s="374"/>
    </row>
    <row r="783" spans="3:10" ht="23.25" customHeight="1" x14ac:dyDescent="0.75">
      <c r="C783" s="378"/>
      <c r="E783" s="378"/>
      <c r="F783" s="378"/>
      <c r="G783" s="378"/>
      <c r="H783" s="378"/>
      <c r="I783" s="378"/>
      <c r="J783" s="374"/>
    </row>
    <row r="784" spans="3:10" ht="23.25" customHeight="1" x14ac:dyDescent="0.75">
      <c r="C784" s="378"/>
      <c r="E784" s="378"/>
      <c r="F784" s="378"/>
      <c r="G784" s="378"/>
      <c r="H784" s="378"/>
      <c r="I784" s="378"/>
      <c r="J784" s="374"/>
    </row>
    <row r="785" spans="3:10" ht="23.25" customHeight="1" x14ac:dyDescent="0.75">
      <c r="C785" s="378"/>
      <c r="E785" s="378"/>
      <c r="F785" s="378"/>
      <c r="G785" s="378"/>
      <c r="H785" s="378"/>
      <c r="I785" s="378"/>
      <c r="J785" s="374"/>
    </row>
    <row r="786" spans="3:10" ht="23.25" customHeight="1" x14ac:dyDescent="0.75">
      <c r="C786" s="378"/>
      <c r="E786" s="378"/>
      <c r="F786" s="378"/>
      <c r="G786" s="378"/>
      <c r="H786" s="378"/>
      <c r="I786" s="378"/>
      <c r="J786" s="374"/>
    </row>
    <row r="787" spans="3:10" ht="23.25" customHeight="1" x14ac:dyDescent="0.75">
      <c r="C787" s="378"/>
      <c r="E787" s="378"/>
      <c r="F787" s="378"/>
      <c r="G787" s="378"/>
      <c r="H787" s="378"/>
      <c r="I787" s="378"/>
      <c r="J787" s="374"/>
    </row>
    <row r="788" spans="3:10" ht="23.25" customHeight="1" x14ac:dyDescent="0.75">
      <c r="C788" s="378"/>
      <c r="E788" s="378"/>
      <c r="F788" s="378"/>
      <c r="G788" s="378"/>
      <c r="H788" s="378"/>
      <c r="I788" s="378"/>
      <c r="J788" s="374"/>
    </row>
    <row r="789" spans="3:10" ht="23.25" customHeight="1" x14ac:dyDescent="0.75">
      <c r="C789" s="378"/>
      <c r="E789" s="378"/>
      <c r="F789" s="378"/>
      <c r="G789" s="378"/>
      <c r="H789" s="378"/>
      <c r="I789" s="378"/>
      <c r="J789" s="374"/>
    </row>
    <row r="790" spans="3:10" ht="23.25" customHeight="1" x14ac:dyDescent="0.75">
      <c r="C790" s="378"/>
      <c r="E790" s="378"/>
      <c r="F790" s="378"/>
      <c r="G790" s="378"/>
      <c r="H790" s="378"/>
      <c r="I790" s="378"/>
      <c r="J790" s="374"/>
    </row>
    <row r="791" spans="3:10" ht="23.25" customHeight="1" x14ac:dyDescent="0.75">
      <c r="C791" s="378"/>
      <c r="E791" s="378"/>
      <c r="F791" s="378"/>
      <c r="G791" s="378"/>
      <c r="H791" s="378"/>
      <c r="I791" s="378"/>
      <c r="J791" s="374"/>
    </row>
    <row r="792" spans="3:10" ht="23.25" customHeight="1" x14ac:dyDescent="0.75">
      <c r="C792" s="378"/>
      <c r="E792" s="378"/>
      <c r="F792" s="378"/>
      <c r="G792" s="378"/>
      <c r="H792" s="378"/>
      <c r="I792" s="378"/>
      <c r="J792" s="374"/>
    </row>
    <row r="793" spans="3:10" ht="23.25" customHeight="1" x14ac:dyDescent="0.75">
      <c r="C793" s="378"/>
      <c r="E793" s="378"/>
      <c r="F793" s="378"/>
      <c r="G793" s="378"/>
      <c r="H793" s="378"/>
      <c r="I793" s="378"/>
      <c r="J793" s="374"/>
    </row>
    <row r="794" spans="3:10" ht="23.25" customHeight="1" x14ac:dyDescent="0.75">
      <c r="C794" s="378"/>
      <c r="E794" s="378"/>
      <c r="F794" s="378"/>
      <c r="G794" s="378"/>
      <c r="H794" s="378"/>
      <c r="I794" s="378"/>
      <c r="J794" s="374"/>
    </row>
    <row r="795" spans="3:10" ht="23.25" customHeight="1" x14ac:dyDescent="0.75">
      <c r="C795" s="378"/>
      <c r="E795" s="378"/>
      <c r="F795" s="378"/>
      <c r="G795" s="378"/>
      <c r="H795" s="378"/>
      <c r="I795" s="378"/>
      <c r="J795" s="374"/>
    </row>
    <row r="796" spans="3:10" ht="23.25" customHeight="1" x14ac:dyDescent="0.75">
      <c r="C796" s="378"/>
      <c r="E796" s="378"/>
      <c r="F796" s="378"/>
      <c r="G796" s="378"/>
      <c r="H796" s="378"/>
      <c r="I796" s="378"/>
      <c r="J796" s="374"/>
    </row>
    <row r="797" spans="3:10" ht="23.25" customHeight="1" x14ac:dyDescent="0.75">
      <c r="C797" s="378"/>
      <c r="E797" s="378"/>
      <c r="F797" s="378"/>
      <c r="G797" s="378"/>
      <c r="H797" s="378"/>
      <c r="I797" s="378"/>
      <c r="J797" s="374"/>
    </row>
    <row r="798" spans="3:10" ht="23.25" customHeight="1" x14ac:dyDescent="0.75">
      <c r="C798" s="378"/>
      <c r="E798" s="378"/>
      <c r="F798" s="378"/>
      <c r="G798" s="378"/>
      <c r="H798" s="378"/>
      <c r="I798" s="378"/>
      <c r="J798" s="374"/>
    </row>
    <row r="799" spans="3:10" ht="23.25" customHeight="1" x14ac:dyDescent="0.75">
      <c r="C799" s="378"/>
      <c r="E799" s="378"/>
      <c r="F799" s="378"/>
      <c r="G799" s="378"/>
      <c r="H799" s="378"/>
      <c r="I799" s="378"/>
      <c r="J799" s="374"/>
    </row>
    <row r="800" spans="3:10" ht="23.25" customHeight="1" x14ac:dyDescent="0.75">
      <c r="C800" s="378"/>
      <c r="E800" s="378"/>
      <c r="F800" s="378"/>
      <c r="G800" s="378"/>
      <c r="H800" s="378"/>
      <c r="I800" s="378"/>
      <c r="J800" s="374"/>
    </row>
    <row r="801" spans="3:10" ht="23.25" customHeight="1" x14ac:dyDescent="0.75">
      <c r="C801" s="378"/>
      <c r="E801" s="378"/>
      <c r="F801" s="378"/>
      <c r="G801" s="378"/>
      <c r="H801" s="378"/>
      <c r="I801" s="378"/>
      <c r="J801" s="374"/>
    </row>
    <row r="802" spans="3:10" ht="23.25" customHeight="1" x14ac:dyDescent="0.75">
      <c r="C802" s="378"/>
      <c r="E802" s="378"/>
      <c r="F802" s="378"/>
      <c r="G802" s="378"/>
      <c r="H802" s="378"/>
      <c r="I802" s="378"/>
      <c r="J802" s="374"/>
    </row>
    <row r="803" spans="3:10" ht="23.25" customHeight="1" x14ac:dyDescent="0.75">
      <c r="C803" s="378"/>
      <c r="E803" s="378"/>
      <c r="F803" s="378"/>
      <c r="G803" s="378"/>
      <c r="H803" s="378"/>
      <c r="I803" s="378"/>
      <c r="J803" s="374"/>
    </row>
    <row r="804" spans="3:10" ht="23.25" customHeight="1" x14ac:dyDescent="0.75">
      <c r="C804" s="378"/>
      <c r="E804" s="378"/>
      <c r="F804" s="378"/>
      <c r="G804" s="378"/>
      <c r="H804" s="378"/>
      <c r="I804" s="378"/>
      <c r="J804" s="374"/>
    </row>
    <row r="805" spans="3:10" ht="23.25" customHeight="1" x14ac:dyDescent="0.75">
      <c r="C805" s="378"/>
      <c r="E805" s="378"/>
      <c r="F805" s="378"/>
      <c r="G805" s="378"/>
      <c r="H805" s="378"/>
      <c r="I805" s="378"/>
      <c r="J805" s="374"/>
    </row>
    <row r="806" spans="3:10" ht="23.25" customHeight="1" x14ac:dyDescent="0.75">
      <c r="C806" s="378"/>
      <c r="E806" s="378"/>
      <c r="F806" s="378"/>
      <c r="G806" s="378"/>
      <c r="H806" s="378"/>
      <c r="I806" s="378"/>
      <c r="J806" s="374"/>
    </row>
    <row r="807" spans="3:10" ht="23.25" customHeight="1" x14ac:dyDescent="0.75">
      <c r="C807" s="378"/>
      <c r="E807" s="378"/>
      <c r="F807" s="378"/>
      <c r="G807" s="378"/>
      <c r="H807" s="378"/>
      <c r="I807" s="378"/>
      <c r="J807" s="374"/>
    </row>
    <row r="808" spans="3:10" ht="23.25" customHeight="1" x14ac:dyDescent="0.75">
      <c r="C808" s="378"/>
      <c r="E808" s="378"/>
      <c r="F808" s="378"/>
      <c r="G808" s="378"/>
      <c r="H808" s="378"/>
      <c r="I808" s="378"/>
      <c r="J808" s="374"/>
    </row>
    <row r="809" spans="3:10" ht="23.25" customHeight="1" x14ac:dyDescent="0.75">
      <c r="C809" s="378"/>
      <c r="E809" s="378"/>
      <c r="F809" s="378"/>
      <c r="G809" s="378"/>
      <c r="H809" s="378"/>
      <c r="I809" s="378"/>
      <c r="J809" s="374"/>
    </row>
    <row r="810" spans="3:10" ht="23.25" customHeight="1" x14ac:dyDescent="0.75">
      <c r="C810" s="378"/>
      <c r="E810" s="378"/>
      <c r="F810" s="378"/>
      <c r="G810" s="378"/>
      <c r="H810" s="378"/>
      <c r="I810" s="378"/>
      <c r="J810" s="374"/>
    </row>
    <row r="811" spans="3:10" ht="23.25" customHeight="1" x14ac:dyDescent="0.75">
      <c r="C811" s="378"/>
      <c r="E811" s="378"/>
      <c r="F811" s="378"/>
      <c r="G811" s="378"/>
      <c r="H811" s="378"/>
      <c r="I811" s="378"/>
      <c r="J811" s="374"/>
    </row>
    <row r="812" spans="3:10" ht="23.25" customHeight="1" x14ac:dyDescent="0.75">
      <c r="C812" s="378"/>
      <c r="E812" s="378"/>
      <c r="F812" s="378"/>
      <c r="G812" s="378"/>
      <c r="H812" s="378"/>
      <c r="I812" s="378"/>
      <c r="J812" s="374"/>
    </row>
    <row r="813" spans="3:10" ht="23.25" customHeight="1" x14ac:dyDescent="0.75">
      <c r="C813" s="378"/>
      <c r="E813" s="378"/>
      <c r="F813" s="378"/>
      <c r="G813" s="378"/>
      <c r="H813" s="378"/>
      <c r="I813" s="378"/>
      <c r="J813" s="374"/>
    </row>
    <row r="814" spans="3:10" ht="23.25" customHeight="1" x14ac:dyDescent="0.75">
      <c r="C814" s="378"/>
      <c r="E814" s="378"/>
      <c r="F814" s="378"/>
      <c r="G814" s="378"/>
      <c r="H814" s="378"/>
      <c r="I814" s="378"/>
      <c r="J814" s="374"/>
    </row>
    <row r="815" spans="3:10" ht="23.25" customHeight="1" x14ac:dyDescent="0.75">
      <c r="C815" s="378"/>
      <c r="E815" s="378"/>
      <c r="F815" s="378"/>
      <c r="G815" s="378"/>
      <c r="H815" s="378"/>
      <c r="I815" s="378"/>
      <c r="J815" s="374"/>
    </row>
    <row r="816" spans="3:10" ht="23.25" customHeight="1" x14ac:dyDescent="0.75">
      <c r="C816" s="378"/>
      <c r="E816" s="378"/>
      <c r="F816" s="378"/>
      <c r="G816" s="378"/>
      <c r="H816" s="378"/>
      <c r="I816" s="378"/>
      <c r="J816" s="374"/>
    </row>
    <row r="817" spans="3:10" ht="23.25" customHeight="1" x14ac:dyDescent="0.75">
      <c r="C817" s="378"/>
      <c r="E817" s="378"/>
      <c r="F817" s="378"/>
      <c r="G817" s="378"/>
      <c r="H817" s="378"/>
      <c r="I817" s="378"/>
      <c r="J817" s="374"/>
    </row>
    <row r="818" spans="3:10" ht="23.25" customHeight="1" x14ac:dyDescent="0.75">
      <c r="C818" s="378"/>
      <c r="E818" s="378"/>
      <c r="F818" s="378"/>
      <c r="G818" s="378"/>
      <c r="H818" s="378"/>
      <c r="I818" s="378"/>
      <c r="J818" s="374"/>
    </row>
    <row r="819" spans="3:10" ht="23.25" customHeight="1" x14ac:dyDescent="0.75">
      <c r="C819" s="378"/>
      <c r="E819" s="378"/>
      <c r="F819" s="378"/>
      <c r="G819" s="378"/>
      <c r="H819" s="378"/>
      <c r="I819" s="378"/>
      <c r="J819" s="374"/>
    </row>
    <row r="820" spans="3:10" ht="23.25" customHeight="1" x14ac:dyDescent="0.75">
      <c r="C820" s="378"/>
      <c r="E820" s="378"/>
      <c r="F820" s="378"/>
      <c r="G820" s="378"/>
      <c r="H820" s="378"/>
      <c r="I820" s="378"/>
      <c r="J820" s="374"/>
    </row>
    <row r="821" spans="3:10" ht="23.25" customHeight="1" x14ac:dyDescent="0.75">
      <c r="C821" s="378"/>
      <c r="E821" s="378"/>
      <c r="F821" s="378"/>
      <c r="G821" s="378"/>
      <c r="H821" s="378"/>
      <c r="I821" s="378"/>
      <c r="J821" s="374"/>
    </row>
    <row r="822" spans="3:10" ht="23.25" customHeight="1" x14ac:dyDescent="0.75">
      <c r="C822" s="378"/>
      <c r="E822" s="378"/>
      <c r="F822" s="378"/>
      <c r="G822" s="378"/>
      <c r="H822" s="378"/>
      <c r="I822" s="378"/>
      <c r="J822" s="374"/>
    </row>
    <row r="823" spans="3:10" ht="23.25" customHeight="1" x14ac:dyDescent="0.75">
      <c r="C823" s="378"/>
      <c r="E823" s="378"/>
      <c r="F823" s="378"/>
      <c r="G823" s="378"/>
      <c r="H823" s="378"/>
      <c r="I823" s="378"/>
      <c r="J823" s="374"/>
    </row>
    <row r="824" spans="3:10" ht="23.25" customHeight="1" x14ac:dyDescent="0.75">
      <c r="C824" s="378"/>
      <c r="E824" s="378"/>
      <c r="F824" s="378"/>
      <c r="G824" s="378"/>
      <c r="H824" s="378"/>
      <c r="I824" s="378"/>
      <c r="J824" s="374"/>
    </row>
    <row r="825" spans="3:10" ht="23.25" customHeight="1" x14ac:dyDescent="0.75">
      <c r="C825" s="378"/>
      <c r="E825" s="378"/>
      <c r="F825" s="378"/>
      <c r="G825" s="378"/>
      <c r="H825" s="378"/>
      <c r="I825" s="378"/>
      <c r="J825" s="374"/>
    </row>
    <row r="826" spans="3:10" ht="23.25" customHeight="1" x14ac:dyDescent="0.75">
      <c r="C826" s="378"/>
      <c r="E826" s="378"/>
      <c r="F826" s="378"/>
      <c r="G826" s="378"/>
      <c r="H826" s="378"/>
      <c r="I826" s="378"/>
      <c r="J826" s="374"/>
    </row>
    <row r="827" spans="3:10" ht="23.25" customHeight="1" x14ac:dyDescent="0.75">
      <c r="C827" s="378"/>
      <c r="E827" s="378"/>
      <c r="F827" s="378"/>
      <c r="G827" s="378"/>
      <c r="H827" s="378"/>
      <c r="I827" s="378"/>
      <c r="J827" s="374"/>
    </row>
    <row r="828" spans="3:10" ht="23.25" customHeight="1" x14ac:dyDescent="0.75">
      <c r="C828" s="378"/>
      <c r="E828" s="378"/>
      <c r="F828" s="378"/>
      <c r="G828" s="378"/>
      <c r="H828" s="378"/>
      <c r="I828" s="378"/>
      <c r="J828" s="374"/>
    </row>
    <row r="829" spans="3:10" ht="23.25" customHeight="1" x14ac:dyDescent="0.75">
      <c r="C829" s="378"/>
      <c r="E829" s="378"/>
      <c r="F829" s="378"/>
      <c r="G829" s="378"/>
      <c r="H829" s="378"/>
      <c r="I829" s="378"/>
      <c r="J829" s="374"/>
    </row>
    <row r="830" spans="3:10" ht="23.25" customHeight="1" x14ac:dyDescent="0.75">
      <c r="C830" s="378"/>
      <c r="E830" s="378"/>
      <c r="F830" s="378"/>
      <c r="G830" s="378"/>
      <c r="H830" s="378"/>
      <c r="I830" s="378"/>
      <c r="J830" s="374"/>
    </row>
    <row r="831" spans="3:10" ht="23.25" customHeight="1" x14ac:dyDescent="0.75">
      <c r="C831" s="378"/>
      <c r="E831" s="378"/>
      <c r="F831" s="378"/>
      <c r="G831" s="378"/>
      <c r="H831" s="378"/>
      <c r="I831" s="378"/>
      <c r="J831" s="374"/>
    </row>
    <row r="832" spans="3:10" ht="23.25" customHeight="1" x14ac:dyDescent="0.75">
      <c r="C832" s="378"/>
      <c r="E832" s="378"/>
      <c r="F832" s="378"/>
      <c r="G832" s="378"/>
      <c r="H832" s="378"/>
      <c r="I832" s="378"/>
      <c r="J832" s="374"/>
    </row>
    <row r="833" spans="3:10" ht="23.25" customHeight="1" x14ac:dyDescent="0.75">
      <c r="C833" s="378"/>
      <c r="E833" s="378"/>
      <c r="F833" s="378"/>
      <c r="G833" s="378"/>
      <c r="H833" s="378"/>
      <c r="I833" s="378"/>
      <c r="J833" s="374"/>
    </row>
    <row r="834" spans="3:10" ht="23.25" customHeight="1" x14ac:dyDescent="0.75">
      <c r="C834" s="378"/>
      <c r="E834" s="378"/>
      <c r="F834" s="378"/>
      <c r="G834" s="378"/>
      <c r="H834" s="378"/>
      <c r="I834" s="378"/>
      <c r="J834" s="374"/>
    </row>
    <row r="835" spans="3:10" ht="23.25" customHeight="1" x14ac:dyDescent="0.75">
      <c r="C835" s="378"/>
      <c r="E835" s="378"/>
      <c r="F835" s="378"/>
      <c r="G835" s="378"/>
      <c r="H835" s="378"/>
      <c r="I835" s="378"/>
      <c r="J835" s="374"/>
    </row>
    <row r="836" spans="3:10" ht="23.25" customHeight="1" x14ac:dyDescent="0.75">
      <c r="C836" s="378"/>
      <c r="E836" s="378"/>
      <c r="F836" s="378"/>
      <c r="G836" s="378"/>
      <c r="H836" s="378"/>
      <c r="I836" s="378"/>
      <c r="J836" s="374"/>
    </row>
    <row r="837" spans="3:10" ht="23.25" customHeight="1" x14ac:dyDescent="0.75">
      <c r="C837" s="378"/>
      <c r="E837" s="378"/>
      <c r="F837" s="378"/>
      <c r="G837" s="378"/>
      <c r="H837" s="378"/>
      <c r="I837" s="378"/>
      <c r="J837" s="374"/>
    </row>
    <row r="838" spans="3:10" ht="23.25" customHeight="1" x14ac:dyDescent="0.75">
      <c r="C838" s="378"/>
      <c r="E838" s="378"/>
      <c r="F838" s="378"/>
      <c r="G838" s="378"/>
      <c r="H838" s="378"/>
      <c r="I838" s="378"/>
      <c r="J838" s="374"/>
    </row>
    <row r="839" spans="3:10" ht="23.25" customHeight="1" x14ac:dyDescent="0.75">
      <c r="C839" s="378"/>
      <c r="E839" s="378"/>
      <c r="F839" s="378"/>
      <c r="G839" s="378"/>
      <c r="H839" s="378"/>
      <c r="I839" s="378"/>
      <c r="J839" s="374"/>
    </row>
    <row r="840" spans="3:10" ht="23.25" customHeight="1" x14ac:dyDescent="0.75">
      <c r="C840" s="378"/>
      <c r="E840" s="378"/>
      <c r="F840" s="378"/>
      <c r="G840" s="378"/>
      <c r="H840" s="378"/>
      <c r="I840" s="378"/>
      <c r="J840" s="374"/>
    </row>
    <row r="841" spans="3:10" ht="23.25" customHeight="1" x14ac:dyDescent="0.75">
      <c r="C841" s="378"/>
      <c r="E841" s="378"/>
      <c r="F841" s="378"/>
      <c r="G841" s="378"/>
      <c r="H841" s="378"/>
      <c r="I841" s="378"/>
      <c r="J841" s="374"/>
    </row>
    <row r="842" spans="3:10" ht="23.25" customHeight="1" x14ac:dyDescent="0.75">
      <c r="C842" s="378"/>
      <c r="E842" s="378"/>
      <c r="F842" s="378"/>
      <c r="G842" s="378"/>
      <c r="H842" s="378"/>
      <c r="I842" s="378"/>
      <c r="J842" s="374"/>
    </row>
    <row r="843" spans="3:10" ht="23.25" customHeight="1" x14ac:dyDescent="0.75">
      <c r="C843" s="378"/>
      <c r="E843" s="378"/>
      <c r="F843" s="378"/>
      <c r="G843" s="378"/>
      <c r="H843" s="378"/>
      <c r="I843" s="378"/>
      <c r="J843" s="374"/>
    </row>
    <row r="844" spans="3:10" ht="23.25" customHeight="1" x14ac:dyDescent="0.75">
      <c r="C844" s="378"/>
      <c r="E844" s="378"/>
      <c r="F844" s="378"/>
      <c r="G844" s="378"/>
      <c r="H844" s="378"/>
      <c r="I844" s="378"/>
      <c r="J844" s="374"/>
    </row>
    <row r="845" spans="3:10" ht="23.25" customHeight="1" x14ac:dyDescent="0.75">
      <c r="C845" s="378"/>
      <c r="E845" s="378"/>
      <c r="F845" s="378"/>
      <c r="G845" s="378"/>
      <c r="H845" s="378"/>
      <c r="I845" s="378"/>
      <c r="J845" s="374"/>
    </row>
    <row r="846" spans="3:10" ht="23.25" customHeight="1" x14ac:dyDescent="0.75">
      <c r="C846" s="378"/>
      <c r="E846" s="378"/>
      <c r="F846" s="378"/>
      <c r="G846" s="378"/>
      <c r="H846" s="378"/>
      <c r="I846" s="378"/>
      <c r="J846" s="374"/>
    </row>
    <row r="847" spans="3:10" ht="23.25" customHeight="1" x14ac:dyDescent="0.75">
      <c r="C847" s="378"/>
      <c r="E847" s="378"/>
      <c r="F847" s="378"/>
      <c r="G847" s="378"/>
      <c r="H847" s="378"/>
      <c r="I847" s="378"/>
      <c r="J847" s="374"/>
    </row>
    <row r="848" spans="3:10" ht="23.25" customHeight="1" x14ac:dyDescent="0.75">
      <c r="C848" s="378"/>
      <c r="E848" s="378"/>
      <c r="F848" s="378"/>
      <c r="G848" s="378"/>
      <c r="H848" s="378"/>
      <c r="I848" s="378"/>
      <c r="J848" s="374"/>
    </row>
    <row r="849" spans="3:10" ht="23.25" customHeight="1" x14ac:dyDescent="0.75">
      <c r="C849" s="378"/>
      <c r="E849" s="378"/>
      <c r="F849" s="378"/>
      <c r="G849" s="378"/>
      <c r="H849" s="378"/>
      <c r="I849" s="378"/>
      <c r="J849" s="374"/>
    </row>
    <row r="850" spans="3:10" ht="23.25" customHeight="1" x14ac:dyDescent="0.75">
      <c r="C850" s="378"/>
      <c r="E850" s="378"/>
      <c r="F850" s="378"/>
      <c r="G850" s="378"/>
      <c r="H850" s="378"/>
      <c r="I850" s="378"/>
      <c r="J850" s="374"/>
    </row>
    <row r="851" spans="3:10" ht="23.25" customHeight="1" x14ac:dyDescent="0.75">
      <c r="C851" s="378"/>
      <c r="E851" s="378"/>
      <c r="F851" s="378"/>
      <c r="G851" s="378"/>
      <c r="H851" s="378"/>
      <c r="I851" s="378"/>
      <c r="J851" s="374"/>
    </row>
    <row r="852" spans="3:10" ht="23.25" customHeight="1" x14ac:dyDescent="0.75">
      <c r="C852" s="378"/>
      <c r="E852" s="378"/>
      <c r="F852" s="378"/>
      <c r="G852" s="378"/>
      <c r="H852" s="378"/>
      <c r="I852" s="378"/>
      <c r="J852" s="374"/>
    </row>
    <row r="853" spans="3:10" ht="23.25" customHeight="1" x14ac:dyDescent="0.75">
      <c r="C853" s="378"/>
      <c r="E853" s="378"/>
      <c r="F853" s="378"/>
      <c r="G853" s="378"/>
      <c r="H853" s="378"/>
      <c r="I853" s="378"/>
      <c r="J853" s="374"/>
    </row>
    <row r="854" spans="3:10" ht="23.25" customHeight="1" x14ac:dyDescent="0.75">
      <c r="C854" s="378"/>
      <c r="E854" s="378"/>
      <c r="F854" s="378"/>
      <c r="G854" s="378"/>
      <c r="H854" s="378"/>
      <c r="I854" s="378"/>
      <c r="J854" s="374"/>
    </row>
    <row r="855" spans="3:10" ht="23.25" customHeight="1" x14ac:dyDescent="0.75">
      <c r="C855" s="378"/>
      <c r="E855" s="378"/>
      <c r="F855" s="378"/>
      <c r="G855" s="378"/>
      <c r="H855" s="378"/>
      <c r="I855" s="378"/>
      <c r="J855" s="374"/>
    </row>
    <row r="856" spans="3:10" ht="23.25" customHeight="1" x14ac:dyDescent="0.75">
      <c r="C856" s="378"/>
      <c r="E856" s="378"/>
      <c r="F856" s="378"/>
      <c r="G856" s="378"/>
      <c r="H856" s="378"/>
      <c r="I856" s="378"/>
      <c r="J856" s="374"/>
    </row>
    <row r="857" spans="3:10" ht="23.25" customHeight="1" x14ac:dyDescent="0.75">
      <c r="C857" s="378"/>
      <c r="E857" s="378"/>
      <c r="F857" s="378"/>
      <c r="G857" s="378"/>
      <c r="H857" s="378"/>
      <c r="I857" s="378"/>
      <c r="J857" s="374"/>
    </row>
    <row r="858" spans="3:10" ht="23.25" customHeight="1" x14ac:dyDescent="0.75">
      <c r="C858" s="378"/>
      <c r="E858" s="378"/>
      <c r="F858" s="378"/>
      <c r="G858" s="378"/>
      <c r="H858" s="378"/>
      <c r="I858" s="378"/>
      <c r="J858" s="374"/>
    </row>
    <row r="859" spans="3:10" ht="23.25" customHeight="1" x14ac:dyDescent="0.75">
      <c r="C859" s="378"/>
      <c r="E859" s="378"/>
      <c r="F859" s="378"/>
      <c r="G859" s="378"/>
      <c r="H859" s="378"/>
      <c r="I859" s="378"/>
      <c r="J859" s="374"/>
    </row>
    <row r="860" spans="3:10" ht="23.25" customHeight="1" x14ac:dyDescent="0.75">
      <c r="C860" s="378"/>
      <c r="E860" s="378"/>
      <c r="F860" s="378"/>
      <c r="G860" s="378"/>
      <c r="H860" s="378"/>
      <c r="I860" s="378"/>
      <c r="J860" s="374"/>
    </row>
    <row r="861" spans="3:10" ht="23.25" customHeight="1" x14ac:dyDescent="0.75">
      <c r="C861" s="378"/>
      <c r="E861" s="378"/>
      <c r="F861" s="378"/>
      <c r="G861" s="378"/>
      <c r="H861" s="378"/>
      <c r="I861" s="378"/>
      <c r="J861" s="374"/>
    </row>
    <row r="862" spans="3:10" ht="23.25" customHeight="1" x14ac:dyDescent="0.75">
      <c r="C862" s="378"/>
      <c r="E862" s="378"/>
      <c r="F862" s="378"/>
      <c r="G862" s="378"/>
      <c r="H862" s="378"/>
      <c r="I862" s="378"/>
      <c r="J862" s="374"/>
    </row>
    <row r="863" spans="3:10" ht="23.25" customHeight="1" x14ac:dyDescent="0.75">
      <c r="C863" s="378"/>
      <c r="E863" s="378"/>
      <c r="F863" s="378"/>
      <c r="G863" s="378"/>
      <c r="H863" s="378"/>
      <c r="I863" s="378"/>
      <c r="J863" s="374"/>
    </row>
    <row r="864" spans="3:10" ht="23.25" customHeight="1" x14ac:dyDescent="0.75">
      <c r="C864" s="378"/>
      <c r="E864" s="378"/>
      <c r="F864" s="378"/>
      <c r="G864" s="378"/>
      <c r="H864" s="378"/>
      <c r="I864" s="378"/>
      <c r="J864" s="374"/>
    </row>
    <row r="865" spans="3:10" ht="23.25" customHeight="1" x14ac:dyDescent="0.75">
      <c r="C865" s="378"/>
      <c r="E865" s="378"/>
      <c r="F865" s="378"/>
      <c r="G865" s="378"/>
      <c r="H865" s="378"/>
      <c r="I865" s="378"/>
      <c r="J865" s="374"/>
    </row>
    <row r="866" spans="3:10" ht="23.25" customHeight="1" x14ac:dyDescent="0.75">
      <c r="C866" s="378"/>
      <c r="E866" s="378"/>
      <c r="F866" s="378"/>
      <c r="G866" s="378"/>
      <c r="H866" s="378"/>
      <c r="I866" s="378"/>
      <c r="J866" s="374"/>
    </row>
    <row r="867" spans="3:10" ht="23.25" customHeight="1" x14ac:dyDescent="0.75">
      <c r="C867" s="378"/>
      <c r="E867" s="378"/>
      <c r="F867" s="378"/>
      <c r="G867" s="378"/>
      <c r="H867" s="378"/>
      <c r="I867" s="378"/>
      <c r="J867" s="374"/>
    </row>
    <row r="868" spans="3:10" ht="23.25" customHeight="1" x14ac:dyDescent="0.75">
      <c r="C868" s="378"/>
      <c r="E868" s="378"/>
      <c r="F868" s="378"/>
      <c r="G868" s="378"/>
      <c r="H868" s="378"/>
      <c r="I868" s="378"/>
      <c r="J868" s="374"/>
    </row>
    <row r="869" spans="3:10" ht="23.25" customHeight="1" x14ac:dyDescent="0.75">
      <c r="C869" s="378"/>
      <c r="E869" s="378"/>
      <c r="F869" s="378"/>
      <c r="G869" s="378"/>
      <c r="H869" s="378"/>
      <c r="I869" s="378"/>
      <c r="J869" s="374"/>
    </row>
    <row r="870" spans="3:10" ht="23.25" customHeight="1" x14ac:dyDescent="0.75">
      <c r="C870" s="378"/>
      <c r="E870" s="378"/>
      <c r="F870" s="378"/>
      <c r="G870" s="378"/>
      <c r="H870" s="378"/>
      <c r="I870" s="378"/>
      <c r="J870" s="374"/>
    </row>
    <row r="871" spans="3:10" ht="23.25" customHeight="1" x14ac:dyDescent="0.75">
      <c r="C871" s="378"/>
      <c r="E871" s="378"/>
      <c r="F871" s="378"/>
      <c r="G871" s="378"/>
      <c r="H871" s="378"/>
      <c r="I871" s="378"/>
      <c r="J871" s="374"/>
    </row>
    <row r="872" spans="3:10" ht="23.25" customHeight="1" x14ac:dyDescent="0.75">
      <c r="C872" s="378"/>
      <c r="E872" s="378"/>
      <c r="F872" s="378"/>
      <c r="G872" s="378"/>
      <c r="H872" s="378"/>
      <c r="I872" s="378"/>
      <c r="J872" s="374"/>
    </row>
    <row r="873" spans="3:10" ht="23.25" customHeight="1" x14ac:dyDescent="0.75">
      <c r="C873" s="378"/>
      <c r="E873" s="378"/>
      <c r="F873" s="378"/>
      <c r="G873" s="378"/>
      <c r="H873" s="378"/>
      <c r="I873" s="378"/>
      <c r="J873" s="374"/>
    </row>
    <row r="874" spans="3:10" ht="23.25" customHeight="1" x14ac:dyDescent="0.75">
      <c r="C874" s="378"/>
      <c r="E874" s="378"/>
      <c r="F874" s="378"/>
      <c r="G874" s="378"/>
      <c r="H874" s="378"/>
      <c r="I874" s="378"/>
      <c r="J874" s="374"/>
    </row>
    <row r="875" spans="3:10" ht="23.25" customHeight="1" x14ac:dyDescent="0.75">
      <c r="C875" s="378"/>
      <c r="E875" s="378"/>
      <c r="F875" s="378"/>
      <c r="G875" s="378"/>
      <c r="H875" s="378"/>
      <c r="I875" s="378"/>
      <c r="J875" s="374"/>
    </row>
    <row r="876" spans="3:10" ht="23.25" customHeight="1" x14ac:dyDescent="0.75">
      <c r="C876" s="378"/>
      <c r="E876" s="378"/>
      <c r="F876" s="378"/>
      <c r="G876" s="378"/>
      <c r="H876" s="378"/>
      <c r="I876" s="378"/>
      <c r="J876" s="374"/>
    </row>
    <row r="877" spans="3:10" ht="23.25" customHeight="1" x14ac:dyDescent="0.75">
      <c r="C877" s="378"/>
      <c r="E877" s="378"/>
      <c r="F877" s="378"/>
      <c r="G877" s="378"/>
      <c r="H877" s="378"/>
      <c r="I877" s="378"/>
      <c r="J877" s="374"/>
    </row>
    <row r="878" spans="3:10" ht="23.25" customHeight="1" x14ac:dyDescent="0.75">
      <c r="C878" s="378"/>
      <c r="E878" s="378"/>
      <c r="F878" s="378"/>
      <c r="G878" s="378"/>
      <c r="H878" s="378"/>
      <c r="I878" s="378"/>
      <c r="J878" s="374"/>
    </row>
    <row r="879" spans="3:10" ht="23.25" customHeight="1" x14ac:dyDescent="0.75">
      <c r="C879" s="378"/>
      <c r="E879" s="378"/>
      <c r="F879" s="378"/>
      <c r="G879" s="378"/>
      <c r="H879" s="378"/>
      <c r="I879" s="378"/>
      <c r="J879" s="374"/>
    </row>
    <row r="880" spans="3:10" ht="23.25" customHeight="1" x14ac:dyDescent="0.75">
      <c r="C880" s="378"/>
      <c r="E880" s="378"/>
      <c r="F880" s="378"/>
      <c r="G880" s="378"/>
      <c r="H880" s="378"/>
      <c r="I880" s="378"/>
      <c r="J880" s="374"/>
    </row>
    <row r="881" spans="3:10" ht="23.25" customHeight="1" x14ac:dyDescent="0.75">
      <c r="C881" s="378"/>
      <c r="E881" s="378"/>
      <c r="F881" s="378"/>
      <c r="G881" s="378"/>
      <c r="H881" s="378"/>
      <c r="I881" s="378"/>
      <c r="J881" s="374"/>
    </row>
    <row r="882" spans="3:10" ht="23.25" customHeight="1" x14ac:dyDescent="0.75">
      <c r="C882" s="378"/>
      <c r="E882" s="378"/>
      <c r="F882" s="378"/>
      <c r="G882" s="378"/>
      <c r="H882" s="378"/>
      <c r="I882" s="378"/>
      <c r="J882" s="374"/>
    </row>
    <row r="883" spans="3:10" ht="23.25" customHeight="1" x14ac:dyDescent="0.75">
      <c r="C883" s="378"/>
      <c r="E883" s="378"/>
      <c r="F883" s="378"/>
      <c r="G883" s="378"/>
      <c r="H883" s="378"/>
      <c r="I883" s="378"/>
      <c r="J883" s="374"/>
    </row>
    <row r="884" spans="3:10" ht="23.25" customHeight="1" x14ac:dyDescent="0.75">
      <c r="C884" s="378"/>
      <c r="E884" s="378"/>
      <c r="F884" s="378"/>
      <c r="G884" s="378"/>
      <c r="H884" s="378"/>
      <c r="I884" s="378"/>
      <c r="J884" s="374"/>
    </row>
    <row r="885" spans="3:10" ht="23.25" customHeight="1" x14ac:dyDescent="0.75">
      <c r="C885" s="378"/>
      <c r="E885" s="378"/>
      <c r="F885" s="378"/>
      <c r="G885" s="378"/>
      <c r="H885" s="378"/>
      <c r="I885" s="378"/>
      <c r="J885" s="374"/>
    </row>
    <row r="886" spans="3:10" ht="23.25" customHeight="1" x14ac:dyDescent="0.75">
      <c r="C886" s="378"/>
      <c r="E886" s="378"/>
      <c r="F886" s="378"/>
      <c r="G886" s="378"/>
      <c r="H886" s="378"/>
      <c r="I886" s="378"/>
      <c r="J886" s="374"/>
    </row>
    <row r="887" spans="3:10" ht="23.25" customHeight="1" x14ac:dyDescent="0.75">
      <c r="C887" s="378"/>
      <c r="E887" s="378"/>
      <c r="F887" s="378"/>
      <c r="G887" s="378"/>
      <c r="H887" s="378"/>
      <c r="I887" s="378"/>
      <c r="J887" s="374"/>
    </row>
    <row r="888" spans="3:10" ht="23.25" customHeight="1" x14ac:dyDescent="0.75">
      <c r="C888" s="378"/>
      <c r="E888" s="378"/>
      <c r="F888" s="378"/>
      <c r="G888" s="378"/>
      <c r="H888" s="378"/>
      <c r="I888" s="378"/>
      <c r="J888" s="374"/>
    </row>
    <row r="889" spans="3:10" ht="23.25" customHeight="1" x14ac:dyDescent="0.75">
      <c r="C889" s="378"/>
      <c r="E889" s="378"/>
      <c r="F889" s="378"/>
      <c r="G889" s="378"/>
      <c r="H889" s="378"/>
      <c r="I889" s="378"/>
      <c r="J889" s="374"/>
    </row>
    <row r="890" spans="3:10" ht="23.25" customHeight="1" x14ac:dyDescent="0.75">
      <c r="C890" s="378"/>
      <c r="E890" s="378"/>
      <c r="F890" s="378"/>
      <c r="G890" s="378"/>
      <c r="H890" s="378"/>
      <c r="I890" s="378"/>
      <c r="J890" s="374"/>
    </row>
    <row r="891" spans="3:10" ht="23.25" customHeight="1" x14ac:dyDescent="0.75">
      <c r="C891" s="378"/>
      <c r="E891" s="378"/>
      <c r="F891" s="378"/>
      <c r="G891" s="378"/>
      <c r="H891" s="378"/>
      <c r="I891" s="378"/>
      <c r="J891" s="374"/>
    </row>
    <row r="892" spans="3:10" ht="23.25" customHeight="1" x14ac:dyDescent="0.75">
      <c r="C892" s="378"/>
      <c r="E892" s="378"/>
      <c r="F892" s="378"/>
      <c r="G892" s="378"/>
      <c r="H892" s="378"/>
      <c r="I892" s="378"/>
      <c r="J892" s="374"/>
    </row>
    <row r="893" spans="3:10" ht="23.25" customHeight="1" x14ac:dyDescent="0.75">
      <c r="C893" s="378"/>
      <c r="E893" s="378"/>
      <c r="F893" s="378"/>
      <c r="G893" s="378"/>
      <c r="H893" s="378"/>
      <c r="I893" s="378"/>
      <c r="J893" s="374"/>
    </row>
    <row r="894" spans="3:10" ht="23.25" customHeight="1" x14ac:dyDescent="0.75">
      <c r="C894" s="378"/>
      <c r="E894" s="378"/>
      <c r="F894" s="378"/>
      <c r="G894" s="378"/>
      <c r="H894" s="378"/>
      <c r="I894" s="378"/>
      <c r="J894" s="374"/>
    </row>
    <row r="895" spans="3:10" ht="23.25" customHeight="1" x14ac:dyDescent="0.75">
      <c r="C895" s="378"/>
      <c r="E895" s="378"/>
      <c r="F895" s="378"/>
      <c r="G895" s="378"/>
      <c r="H895" s="378"/>
      <c r="I895" s="378"/>
      <c r="J895" s="374"/>
    </row>
    <row r="896" spans="3:10" ht="23.25" customHeight="1" x14ac:dyDescent="0.75">
      <c r="C896" s="378"/>
      <c r="E896" s="378"/>
      <c r="F896" s="378"/>
      <c r="G896" s="378"/>
      <c r="H896" s="378"/>
      <c r="I896" s="378"/>
      <c r="J896" s="374"/>
    </row>
    <row r="897" spans="3:10" ht="23.25" customHeight="1" x14ac:dyDescent="0.75">
      <c r="C897" s="378"/>
      <c r="E897" s="378"/>
      <c r="F897" s="378"/>
      <c r="G897" s="378"/>
      <c r="H897" s="378"/>
      <c r="I897" s="378"/>
      <c r="J897" s="374"/>
    </row>
    <row r="898" spans="3:10" ht="23.25" customHeight="1" x14ac:dyDescent="0.75">
      <c r="C898" s="378"/>
      <c r="E898" s="378"/>
      <c r="F898" s="378"/>
      <c r="G898" s="378"/>
      <c r="H898" s="378"/>
      <c r="I898" s="378"/>
      <c r="J898" s="374"/>
    </row>
    <row r="899" spans="3:10" ht="23.25" customHeight="1" x14ac:dyDescent="0.75">
      <c r="C899" s="378"/>
      <c r="E899" s="378"/>
      <c r="F899" s="378"/>
      <c r="G899" s="378"/>
      <c r="H899" s="378"/>
      <c r="I899" s="378"/>
      <c r="J899" s="374"/>
    </row>
    <row r="900" spans="3:10" ht="23.25" customHeight="1" x14ac:dyDescent="0.75">
      <c r="C900" s="378"/>
      <c r="E900" s="378"/>
      <c r="F900" s="378"/>
      <c r="G900" s="378"/>
      <c r="H900" s="378"/>
      <c r="I900" s="378"/>
      <c r="J900" s="374"/>
    </row>
    <row r="901" spans="3:10" ht="23.25" customHeight="1" x14ac:dyDescent="0.75">
      <c r="C901" s="378"/>
      <c r="E901" s="378"/>
      <c r="F901" s="378"/>
      <c r="G901" s="378"/>
      <c r="H901" s="378"/>
      <c r="I901" s="378"/>
      <c r="J901" s="374"/>
    </row>
    <row r="902" spans="3:10" ht="23.25" customHeight="1" x14ac:dyDescent="0.75">
      <c r="C902" s="378"/>
      <c r="E902" s="378"/>
      <c r="F902" s="378"/>
      <c r="G902" s="378"/>
      <c r="H902" s="378"/>
      <c r="I902" s="378"/>
      <c r="J902" s="374"/>
    </row>
    <row r="903" spans="3:10" ht="23.25" customHeight="1" x14ac:dyDescent="0.75">
      <c r="C903" s="378"/>
      <c r="E903" s="378"/>
      <c r="F903" s="378"/>
      <c r="G903" s="378"/>
      <c r="H903" s="378"/>
      <c r="I903" s="378"/>
      <c r="J903" s="374"/>
    </row>
    <row r="904" spans="3:10" ht="23.25" customHeight="1" x14ac:dyDescent="0.75">
      <c r="C904" s="378"/>
      <c r="E904" s="378"/>
      <c r="F904" s="378"/>
      <c r="G904" s="378"/>
      <c r="H904" s="378"/>
      <c r="I904" s="378"/>
      <c r="J904" s="374"/>
    </row>
    <row r="905" spans="3:10" ht="23.25" customHeight="1" x14ac:dyDescent="0.75">
      <c r="C905" s="378"/>
      <c r="E905" s="378"/>
      <c r="F905" s="378"/>
      <c r="G905" s="378"/>
      <c r="H905" s="378"/>
      <c r="I905" s="378"/>
      <c r="J905" s="374"/>
    </row>
    <row r="906" spans="3:10" ht="23.25" customHeight="1" x14ac:dyDescent="0.75">
      <c r="C906" s="378"/>
      <c r="E906" s="378"/>
      <c r="F906" s="378"/>
      <c r="G906" s="378"/>
      <c r="H906" s="378"/>
      <c r="I906" s="378"/>
      <c r="J906" s="374"/>
    </row>
    <row r="907" spans="3:10" ht="23.25" customHeight="1" x14ac:dyDescent="0.75">
      <c r="C907" s="378"/>
      <c r="E907" s="378"/>
      <c r="F907" s="378"/>
      <c r="G907" s="378"/>
      <c r="H907" s="378"/>
      <c r="I907" s="378"/>
      <c r="J907" s="374"/>
    </row>
    <row r="908" spans="3:10" ht="23.25" customHeight="1" x14ac:dyDescent="0.75">
      <c r="C908" s="378"/>
      <c r="E908" s="378"/>
      <c r="F908" s="378"/>
      <c r="G908" s="378"/>
      <c r="H908" s="378"/>
      <c r="I908" s="378"/>
      <c r="J908" s="374"/>
    </row>
    <row r="909" spans="3:10" ht="23.25" customHeight="1" x14ac:dyDescent="0.75">
      <c r="C909" s="378"/>
      <c r="E909" s="378"/>
      <c r="F909" s="378"/>
      <c r="G909" s="378"/>
      <c r="H909" s="378"/>
      <c r="I909" s="378"/>
      <c r="J909" s="374"/>
    </row>
    <row r="910" spans="3:10" ht="23.25" customHeight="1" x14ac:dyDescent="0.75">
      <c r="C910" s="378"/>
      <c r="E910" s="378"/>
      <c r="F910" s="378"/>
      <c r="G910" s="378"/>
      <c r="H910" s="378"/>
      <c r="I910" s="378"/>
      <c r="J910" s="374"/>
    </row>
    <row r="911" spans="3:10" ht="23.25" customHeight="1" x14ac:dyDescent="0.75">
      <c r="C911" s="378"/>
      <c r="E911" s="378"/>
      <c r="F911" s="378"/>
      <c r="G911" s="378"/>
      <c r="H911" s="378"/>
      <c r="I911" s="378"/>
      <c r="J911" s="374"/>
    </row>
    <row r="912" spans="3:10" ht="23.25" customHeight="1" x14ac:dyDescent="0.75">
      <c r="C912" s="378"/>
      <c r="E912" s="378"/>
      <c r="F912" s="378"/>
      <c r="G912" s="378"/>
      <c r="H912" s="378"/>
      <c r="I912" s="378"/>
      <c r="J912" s="374"/>
    </row>
    <row r="913" spans="3:10" ht="23.25" customHeight="1" x14ac:dyDescent="0.75">
      <c r="C913" s="378"/>
      <c r="E913" s="378"/>
      <c r="F913" s="378"/>
      <c r="G913" s="378"/>
      <c r="H913" s="378"/>
      <c r="I913" s="378"/>
      <c r="J913" s="374"/>
    </row>
    <row r="914" spans="3:10" ht="23.25" customHeight="1" x14ac:dyDescent="0.75">
      <c r="C914" s="378"/>
      <c r="E914" s="378"/>
      <c r="F914" s="378"/>
      <c r="G914" s="378"/>
      <c r="H914" s="378"/>
      <c r="I914" s="378"/>
      <c r="J914" s="374"/>
    </row>
    <row r="915" spans="3:10" ht="23.25" customHeight="1" x14ac:dyDescent="0.75">
      <c r="C915" s="378"/>
      <c r="E915" s="378"/>
      <c r="F915" s="378"/>
      <c r="G915" s="378"/>
      <c r="H915" s="378"/>
      <c r="I915" s="378"/>
      <c r="J915" s="374"/>
    </row>
    <row r="916" spans="3:10" ht="23.25" customHeight="1" x14ac:dyDescent="0.75">
      <c r="C916" s="378"/>
      <c r="E916" s="378"/>
      <c r="F916" s="378"/>
      <c r="G916" s="378"/>
      <c r="H916" s="378"/>
      <c r="I916" s="378"/>
      <c r="J916" s="374"/>
    </row>
    <row r="917" spans="3:10" ht="23.25" customHeight="1" x14ac:dyDescent="0.75">
      <c r="C917" s="378"/>
      <c r="E917" s="378"/>
      <c r="F917" s="378"/>
      <c r="G917" s="378"/>
      <c r="H917" s="378"/>
      <c r="I917" s="378"/>
      <c r="J917" s="374"/>
    </row>
    <row r="918" spans="3:10" ht="23.25" customHeight="1" x14ac:dyDescent="0.75">
      <c r="C918" s="378"/>
      <c r="E918" s="378"/>
      <c r="F918" s="378"/>
      <c r="G918" s="378"/>
      <c r="H918" s="378"/>
      <c r="I918" s="378"/>
      <c r="J918" s="374"/>
    </row>
    <row r="919" spans="3:10" ht="23.25" customHeight="1" x14ac:dyDescent="0.75">
      <c r="C919" s="378"/>
      <c r="E919" s="378"/>
      <c r="F919" s="378"/>
      <c r="G919" s="378"/>
      <c r="H919" s="378"/>
      <c r="I919" s="378"/>
      <c r="J919" s="374"/>
    </row>
    <row r="920" spans="3:10" ht="23.25" customHeight="1" x14ac:dyDescent="0.75">
      <c r="C920" s="378"/>
      <c r="E920" s="378"/>
      <c r="F920" s="378"/>
      <c r="G920" s="378"/>
      <c r="H920" s="378"/>
      <c r="I920" s="378"/>
      <c r="J920" s="374"/>
    </row>
    <row r="921" spans="3:10" ht="23.25" customHeight="1" x14ac:dyDescent="0.75">
      <c r="C921" s="378"/>
      <c r="E921" s="378"/>
      <c r="F921" s="378"/>
      <c r="G921" s="378"/>
      <c r="H921" s="378"/>
      <c r="I921" s="378"/>
      <c r="J921" s="374"/>
    </row>
    <row r="922" spans="3:10" ht="23.25" customHeight="1" x14ac:dyDescent="0.75">
      <c r="C922" s="378"/>
      <c r="E922" s="378"/>
      <c r="F922" s="378"/>
      <c r="G922" s="378"/>
      <c r="H922" s="378"/>
      <c r="I922" s="378"/>
      <c r="J922" s="374"/>
    </row>
    <row r="923" spans="3:10" ht="23.25" customHeight="1" x14ac:dyDescent="0.75">
      <c r="C923" s="378"/>
      <c r="E923" s="378"/>
      <c r="F923" s="378"/>
      <c r="G923" s="378"/>
      <c r="H923" s="378"/>
      <c r="I923" s="378"/>
      <c r="J923" s="374"/>
    </row>
    <row r="924" spans="3:10" ht="23.25" customHeight="1" x14ac:dyDescent="0.75">
      <c r="C924" s="378"/>
      <c r="E924" s="378"/>
      <c r="F924" s="378"/>
      <c r="G924" s="378"/>
      <c r="H924" s="378"/>
      <c r="I924" s="378"/>
      <c r="J924" s="374"/>
    </row>
    <row r="925" spans="3:10" ht="23.25" customHeight="1" x14ac:dyDescent="0.75">
      <c r="C925" s="378"/>
      <c r="E925" s="378"/>
      <c r="F925" s="378"/>
      <c r="G925" s="378"/>
      <c r="H925" s="378"/>
      <c r="I925" s="378"/>
      <c r="J925" s="374"/>
    </row>
    <row r="926" spans="3:10" ht="23.25" customHeight="1" x14ac:dyDescent="0.75">
      <c r="C926" s="378"/>
      <c r="E926" s="378"/>
      <c r="F926" s="378"/>
      <c r="G926" s="378"/>
      <c r="H926" s="378"/>
      <c r="I926" s="378"/>
      <c r="J926" s="374"/>
    </row>
    <row r="927" spans="3:10" ht="23.25" customHeight="1" x14ac:dyDescent="0.75">
      <c r="C927" s="378"/>
      <c r="E927" s="378"/>
      <c r="F927" s="378"/>
      <c r="G927" s="378"/>
      <c r="H927" s="378"/>
      <c r="I927" s="378"/>
      <c r="J927" s="374"/>
    </row>
    <row r="928" spans="3:10" ht="23.25" customHeight="1" x14ac:dyDescent="0.75">
      <c r="C928" s="378"/>
      <c r="E928" s="378"/>
      <c r="F928" s="378"/>
      <c r="G928" s="378"/>
      <c r="H928" s="378"/>
      <c r="I928" s="378"/>
      <c r="J928" s="374"/>
    </row>
    <row r="929" spans="3:10" ht="23.25" customHeight="1" x14ac:dyDescent="0.75">
      <c r="C929" s="378"/>
      <c r="E929" s="378"/>
      <c r="F929" s="378"/>
      <c r="G929" s="378"/>
      <c r="H929" s="378"/>
      <c r="I929" s="378"/>
      <c r="J929" s="374"/>
    </row>
    <row r="930" spans="3:10" ht="23.25" customHeight="1" x14ac:dyDescent="0.75">
      <c r="C930" s="378"/>
      <c r="E930" s="378"/>
      <c r="F930" s="378"/>
      <c r="G930" s="378"/>
      <c r="H930" s="378"/>
      <c r="I930" s="378"/>
      <c r="J930" s="374"/>
    </row>
    <row r="931" spans="3:10" ht="23.25" customHeight="1" x14ac:dyDescent="0.75">
      <c r="C931" s="378"/>
      <c r="E931" s="378"/>
      <c r="F931" s="378"/>
      <c r="G931" s="378"/>
      <c r="H931" s="378"/>
      <c r="I931" s="378"/>
      <c r="J931" s="374"/>
    </row>
    <row r="932" spans="3:10" ht="23.25" customHeight="1" x14ac:dyDescent="0.75">
      <c r="C932" s="378"/>
      <c r="E932" s="378"/>
      <c r="F932" s="378"/>
      <c r="G932" s="378"/>
      <c r="H932" s="378"/>
      <c r="I932" s="378"/>
      <c r="J932" s="374"/>
    </row>
    <row r="933" spans="3:10" ht="23.25" customHeight="1" x14ac:dyDescent="0.75">
      <c r="C933" s="378"/>
      <c r="E933" s="378"/>
      <c r="F933" s="378"/>
      <c r="G933" s="378"/>
      <c r="H933" s="378"/>
      <c r="I933" s="378"/>
      <c r="J933" s="374"/>
    </row>
    <row r="934" spans="3:10" ht="23.25" customHeight="1" x14ac:dyDescent="0.75">
      <c r="C934" s="378"/>
      <c r="E934" s="378"/>
      <c r="F934" s="378"/>
      <c r="G934" s="378"/>
      <c r="H934" s="378"/>
      <c r="I934" s="378"/>
      <c r="J934" s="374"/>
    </row>
    <row r="935" spans="3:10" ht="23.25" customHeight="1" x14ac:dyDescent="0.75">
      <c r="C935" s="378"/>
      <c r="E935" s="378"/>
      <c r="F935" s="378"/>
      <c r="G935" s="378"/>
      <c r="H935" s="378"/>
      <c r="I935" s="378"/>
      <c r="J935" s="374"/>
    </row>
    <row r="936" spans="3:10" ht="23.25" customHeight="1" x14ac:dyDescent="0.75">
      <c r="C936" s="378"/>
      <c r="E936" s="378"/>
      <c r="F936" s="378"/>
      <c r="G936" s="378"/>
      <c r="H936" s="378"/>
      <c r="I936" s="378"/>
      <c r="J936" s="374"/>
    </row>
    <row r="937" spans="3:10" ht="23.25" customHeight="1" x14ac:dyDescent="0.75">
      <c r="C937" s="378"/>
      <c r="E937" s="378"/>
      <c r="F937" s="378"/>
      <c r="G937" s="378"/>
      <c r="H937" s="378"/>
      <c r="I937" s="378"/>
      <c r="J937" s="374"/>
    </row>
    <row r="938" spans="3:10" ht="23.25" customHeight="1" x14ac:dyDescent="0.75">
      <c r="C938" s="378"/>
      <c r="E938" s="378"/>
      <c r="F938" s="378"/>
      <c r="G938" s="378"/>
      <c r="H938" s="378"/>
      <c r="I938" s="378"/>
      <c r="J938" s="374"/>
    </row>
    <row r="939" spans="3:10" ht="23.25" customHeight="1" x14ac:dyDescent="0.75">
      <c r="C939" s="378"/>
      <c r="E939" s="378"/>
      <c r="F939" s="378"/>
      <c r="G939" s="378"/>
      <c r="H939" s="378"/>
      <c r="I939" s="378"/>
      <c r="J939" s="374"/>
    </row>
    <row r="940" spans="3:10" ht="23.25" customHeight="1" x14ac:dyDescent="0.75">
      <c r="C940" s="378"/>
      <c r="E940" s="378"/>
      <c r="F940" s="378"/>
      <c r="G940" s="378"/>
      <c r="H940" s="378"/>
      <c r="I940" s="378"/>
      <c r="J940" s="374"/>
    </row>
    <row r="941" spans="3:10" ht="23.25" customHeight="1" x14ac:dyDescent="0.75">
      <c r="C941" s="378"/>
      <c r="E941" s="378"/>
      <c r="F941" s="378"/>
      <c r="G941" s="378"/>
      <c r="H941" s="378"/>
      <c r="I941" s="378"/>
      <c r="J941" s="374"/>
    </row>
    <row r="942" spans="3:10" ht="23.25" customHeight="1" x14ac:dyDescent="0.75">
      <c r="C942" s="378"/>
      <c r="E942" s="378"/>
      <c r="F942" s="378"/>
      <c r="G942" s="378"/>
      <c r="H942" s="378"/>
      <c r="I942" s="378"/>
      <c r="J942" s="374"/>
    </row>
    <row r="943" spans="3:10" ht="23.25" customHeight="1" x14ac:dyDescent="0.75">
      <c r="C943" s="378"/>
      <c r="E943" s="378"/>
      <c r="F943" s="378"/>
      <c r="G943" s="378"/>
      <c r="H943" s="378"/>
      <c r="I943" s="378"/>
      <c r="J943" s="374"/>
    </row>
    <row r="944" spans="3:10" ht="23.25" customHeight="1" x14ac:dyDescent="0.75">
      <c r="C944" s="378"/>
      <c r="E944" s="378"/>
      <c r="F944" s="378"/>
      <c r="G944" s="378"/>
      <c r="H944" s="378"/>
      <c r="I944" s="378"/>
      <c r="J944" s="374"/>
    </row>
    <row r="945" spans="3:10" ht="23.25" customHeight="1" x14ac:dyDescent="0.75">
      <c r="C945" s="378"/>
      <c r="E945" s="378"/>
      <c r="F945" s="378"/>
      <c r="G945" s="378"/>
      <c r="H945" s="378"/>
      <c r="I945" s="378"/>
      <c r="J945" s="374"/>
    </row>
    <row r="946" spans="3:10" ht="23.25" customHeight="1" x14ac:dyDescent="0.75">
      <c r="C946" s="378"/>
      <c r="E946" s="378"/>
      <c r="F946" s="378"/>
      <c r="G946" s="378"/>
      <c r="H946" s="378"/>
      <c r="I946" s="378"/>
      <c r="J946" s="374"/>
    </row>
    <row r="947" spans="3:10" ht="23.25" customHeight="1" x14ac:dyDescent="0.75">
      <c r="C947" s="378"/>
      <c r="E947" s="378"/>
      <c r="F947" s="378"/>
      <c r="G947" s="378"/>
      <c r="H947" s="378"/>
      <c r="I947" s="378"/>
      <c r="J947" s="374"/>
    </row>
    <row r="948" spans="3:10" ht="23.25" customHeight="1" x14ac:dyDescent="0.75">
      <c r="C948" s="378"/>
      <c r="E948" s="378"/>
      <c r="F948" s="378"/>
      <c r="G948" s="378"/>
      <c r="H948" s="378"/>
      <c r="I948" s="378"/>
      <c r="J948" s="374"/>
    </row>
    <row r="949" spans="3:10" ht="23.25" customHeight="1" x14ac:dyDescent="0.75">
      <c r="C949" s="378"/>
      <c r="E949" s="378"/>
      <c r="F949" s="378"/>
      <c r="G949" s="378"/>
      <c r="H949" s="378"/>
      <c r="I949" s="378"/>
      <c r="J949" s="374"/>
    </row>
    <row r="950" spans="3:10" ht="23.25" customHeight="1" x14ac:dyDescent="0.75">
      <c r="C950" s="378"/>
      <c r="E950" s="378"/>
      <c r="F950" s="378"/>
      <c r="G950" s="378"/>
      <c r="H950" s="378"/>
      <c r="I950" s="378"/>
      <c r="J950" s="374"/>
    </row>
    <row r="951" spans="3:10" ht="23.25" customHeight="1" x14ac:dyDescent="0.75">
      <c r="C951" s="378"/>
      <c r="E951" s="378"/>
      <c r="F951" s="378"/>
      <c r="G951" s="378"/>
      <c r="H951" s="378"/>
      <c r="I951" s="378"/>
      <c r="J951" s="374"/>
    </row>
    <row r="952" spans="3:10" ht="23.25" customHeight="1" x14ac:dyDescent="0.75">
      <c r="C952" s="378"/>
      <c r="E952" s="378"/>
      <c r="F952" s="378"/>
      <c r="G952" s="378"/>
      <c r="H952" s="378"/>
      <c r="I952" s="378"/>
      <c r="J952" s="374"/>
    </row>
    <row r="953" spans="3:10" ht="23.25" customHeight="1" x14ac:dyDescent="0.75">
      <c r="C953" s="378"/>
      <c r="E953" s="378"/>
      <c r="F953" s="378"/>
      <c r="G953" s="378"/>
      <c r="H953" s="378"/>
      <c r="I953" s="378"/>
      <c r="J953" s="374"/>
    </row>
    <row r="954" spans="3:10" ht="23.25" customHeight="1" x14ac:dyDescent="0.75">
      <c r="C954" s="378"/>
      <c r="E954" s="378"/>
      <c r="F954" s="378"/>
      <c r="G954" s="378"/>
      <c r="H954" s="378"/>
      <c r="I954" s="378"/>
      <c r="J954" s="374"/>
    </row>
    <row r="955" spans="3:10" ht="23.25" customHeight="1" x14ac:dyDescent="0.75">
      <c r="C955" s="378"/>
      <c r="E955" s="378"/>
      <c r="F955" s="378"/>
      <c r="G955" s="378"/>
      <c r="H955" s="378"/>
      <c r="I955" s="378"/>
      <c r="J955" s="374"/>
    </row>
    <row r="956" spans="3:10" ht="23.25" customHeight="1" x14ac:dyDescent="0.75">
      <c r="C956" s="378"/>
      <c r="E956" s="378"/>
      <c r="F956" s="378"/>
      <c r="G956" s="378"/>
      <c r="H956" s="378"/>
      <c r="I956" s="378"/>
      <c r="J956" s="374"/>
    </row>
    <row r="957" spans="3:10" ht="23.25" customHeight="1" x14ac:dyDescent="0.75">
      <c r="C957" s="378"/>
      <c r="E957" s="378"/>
      <c r="F957" s="378"/>
      <c r="G957" s="378"/>
      <c r="H957" s="378"/>
      <c r="I957" s="378"/>
      <c r="J957" s="374"/>
    </row>
    <row r="958" spans="3:10" ht="23.25" customHeight="1" x14ac:dyDescent="0.75">
      <c r="C958" s="378"/>
      <c r="E958" s="378"/>
      <c r="F958" s="378"/>
      <c r="G958" s="378"/>
      <c r="H958" s="378"/>
      <c r="I958" s="378"/>
      <c r="J958" s="374"/>
    </row>
    <row r="959" spans="3:10" ht="23.25" customHeight="1" x14ac:dyDescent="0.75">
      <c r="C959" s="378"/>
      <c r="E959" s="378"/>
      <c r="F959" s="378"/>
      <c r="G959" s="378"/>
      <c r="H959" s="378"/>
      <c r="I959" s="378"/>
      <c r="J959" s="374"/>
    </row>
    <row r="960" spans="3:10" ht="23.25" customHeight="1" x14ac:dyDescent="0.75">
      <c r="C960" s="378"/>
      <c r="E960" s="378"/>
      <c r="F960" s="378"/>
      <c r="G960" s="378"/>
      <c r="H960" s="378"/>
      <c r="I960" s="378"/>
      <c r="J960" s="374"/>
    </row>
    <row r="961" spans="3:10" ht="23.25" customHeight="1" x14ac:dyDescent="0.75">
      <c r="C961" s="378"/>
      <c r="E961" s="378"/>
      <c r="F961" s="378"/>
      <c r="G961" s="378"/>
      <c r="H961" s="378"/>
      <c r="I961" s="378"/>
      <c r="J961" s="374"/>
    </row>
    <row r="962" spans="3:10" ht="23.25" customHeight="1" x14ac:dyDescent="0.75">
      <c r="C962" s="378"/>
      <c r="E962" s="378"/>
      <c r="F962" s="378"/>
      <c r="G962" s="378"/>
      <c r="H962" s="378"/>
      <c r="I962" s="378"/>
      <c r="J962" s="374"/>
    </row>
    <row r="963" spans="3:10" ht="23.25" customHeight="1" x14ac:dyDescent="0.75">
      <c r="C963" s="378"/>
      <c r="E963" s="378"/>
      <c r="F963" s="378"/>
      <c r="G963" s="378"/>
      <c r="H963" s="378"/>
      <c r="I963" s="378"/>
      <c r="J963" s="374"/>
    </row>
    <row r="964" spans="3:10" ht="23.25" customHeight="1" x14ac:dyDescent="0.75">
      <c r="C964" s="378"/>
      <c r="E964" s="378"/>
      <c r="F964" s="378"/>
      <c r="G964" s="378"/>
      <c r="H964" s="378"/>
      <c r="I964" s="378"/>
      <c r="J964" s="374"/>
    </row>
    <row r="965" spans="3:10" ht="23.25" customHeight="1" x14ac:dyDescent="0.75">
      <c r="C965" s="378"/>
      <c r="E965" s="378"/>
      <c r="F965" s="378"/>
      <c r="G965" s="378"/>
      <c r="H965" s="378"/>
      <c r="I965" s="378"/>
      <c r="J965" s="374"/>
    </row>
    <row r="966" spans="3:10" ht="23.25" customHeight="1" x14ac:dyDescent="0.75">
      <c r="C966" s="378"/>
      <c r="E966" s="378"/>
      <c r="F966" s="378"/>
      <c r="G966" s="378"/>
      <c r="H966" s="378"/>
      <c r="I966" s="378"/>
      <c r="J966" s="374"/>
    </row>
    <row r="967" spans="3:10" ht="23.25" customHeight="1" x14ac:dyDescent="0.75">
      <c r="C967" s="378"/>
      <c r="E967" s="378"/>
      <c r="F967" s="378"/>
      <c r="G967" s="378"/>
      <c r="H967" s="378"/>
      <c r="I967" s="378"/>
      <c r="J967" s="374"/>
    </row>
    <row r="968" spans="3:10" ht="23.25" customHeight="1" x14ac:dyDescent="0.75">
      <c r="C968" s="378"/>
      <c r="E968" s="378"/>
      <c r="F968" s="378"/>
      <c r="G968" s="378"/>
      <c r="H968" s="378"/>
      <c r="I968" s="378"/>
      <c r="J968" s="374"/>
    </row>
    <row r="969" spans="3:10" ht="23.25" customHeight="1" x14ac:dyDescent="0.75">
      <c r="C969" s="378"/>
      <c r="E969" s="378"/>
      <c r="F969" s="378"/>
      <c r="G969" s="378"/>
      <c r="H969" s="378"/>
      <c r="I969" s="378"/>
      <c r="J969" s="374"/>
    </row>
    <row r="970" spans="3:10" ht="23.25" customHeight="1" x14ac:dyDescent="0.75">
      <c r="C970" s="378"/>
      <c r="E970" s="378"/>
      <c r="F970" s="378"/>
      <c r="G970" s="378"/>
      <c r="H970" s="378"/>
      <c r="I970" s="378"/>
      <c r="J970" s="374"/>
    </row>
    <row r="971" spans="3:10" ht="23.25" customHeight="1" x14ac:dyDescent="0.75">
      <c r="C971" s="378"/>
      <c r="E971" s="378"/>
      <c r="F971" s="378"/>
      <c r="G971" s="378"/>
      <c r="H971" s="378"/>
      <c r="I971" s="378"/>
      <c r="J971" s="374"/>
    </row>
    <row r="972" spans="3:10" ht="23.25" customHeight="1" x14ac:dyDescent="0.75">
      <c r="C972" s="378"/>
      <c r="E972" s="378"/>
      <c r="F972" s="378"/>
      <c r="G972" s="378"/>
      <c r="H972" s="378"/>
      <c r="I972" s="378"/>
      <c r="J972" s="374"/>
    </row>
    <row r="973" spans="3:10" ht="23.25" customHeight="1" x14ac:dyDescent="0.75">
      <c r="C973" s="378"/>
      <c r="E973" s="378"/>
      <c r="F973" s="378"/>
      <c r="G973" s="378"/>
      <c r="H973" s="378"/>
      <c r="I973" s="378"/>
      <c r="J973" s="374"/>
    </row>
    <row r="974" spans="3:10" ht="23.25" customHeight="1" x14ac:dyDescent="0.75">
      <c r="C974" s="378"/>
      <c r="E974" s="378"/>
      <c r="F974" s="378"/>
      <c r="G974" s="378"/>
      <c r="H974" s="378"/>
      <c r="I974" s="378"/>
      <c r="J974" s="374"/>
    </row>
    <row r="975" spans="3:10" ht="23.25" customHeight="1" x14ac:dyDescent="0.75">
      <c r="C975" s="378"/>
      <c r="E975" s="378"/>
      <c r="F975" s="378"/>
      <c r="G975" s="378"/>
      <c r="H975" s="378"/>
      <c r="I975" s="378"/>
      <c r="J975" s="374"/>
    </row>
    <row r="976" spans="3:10" ht="23.25" customHeight="1" x14ac:dyDescent="0.75">
      <c r="C976" s="378"/>
      <c r="E976" s="378"/>
      <c r="F976" s="378"/>
      <c r="G976" s="378"/>
      <c r="H976" s="378"/>
      <c r="I976" s="378"/>
      <c r="J976" s="374"/>
    </row>
    <row r="977" spans="3:10" ht="23.25" customHeight="1" x14ac:dyDescent="0.75">
      <c r="C977" s="378"/>
      <c r="E977" s="378"/>
      <c r="F977" s="378"/>
      <c r="G977" s="378"/>
      <c r="H977" s="378"/>
      <c r="I977" s="378"/>
      <c r="J977" s="374"/>
    </row>
    <row r="978" spans="3:10" ht="23.25" customHeight="1" x14ac:dyDescent="0.75">
      <c r="C978" s="378"/>
      <c r="E978" s="378"/>
      <c r="F978" s="378"/>
      <c r="G978" s="378"/>
      <c r="H978" s="378"/>
      <c r="I978" s="378"/>
      <c r="J978" s="374"/>
    </row>
    <row r="979" spans="3:10" ht="23.25" customHeight="1" x14ac:dyDescent="0.75">
      <c r="C979" s="378"/>
      <c r="E979" s="378"/>
      <c r="F979" s="378"/>
      <c r="G979" s="378"/>
      <c r="H979" s="378"/>
      <c r="I979" s="378"/>
      <c r="J979" s="374"/>
    </row>
  </sheetData>
  <mergeCells count="8">
    <mergeCell ref="J7:J8"/>
    <mergeCell ref="A1:I1"/>
    <mergeCell ref="A7:A8"/>
    <mergeCell ref="B7:B8"/>
    <mergeCell ref="C7:C8"/>
    <mergeCell ref="D7:D8"/>
    <mergeCell ref="E7:F7"/>
    <mergeCell ref="G7:H7"/>
  </mergeCells>
  <pageMargins left="0.7" right="0.7" top="0.75" bottom="0.75" header="0" footer="0"/>
  <pageSetup paperSize="9" fitToHeight="0" orientation="portrait" r:id="rId1"/>
  <headerFooter>
    <oddFooter>&amp;C&amp;P of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BD4B4"/>
    <pageSetUpPr fitToPage="1"/>
  </sheetPr>
  <dimension ref="A1:Z985"/>
  <sheetViews>
    <sheetView topLeftCell="B13" zoomScale="93" zoomScaleNormal="93" workbookViewId="0">
      <selection activeCell="E11" sqref="E11:H112"/>
    </sheetView>
  </sheetViews>
  <sheetFormatPr defaultColWidth="12.58203125" defaultRowHeight="15" customHeight="1" x14ac:dyDescent="0.6"/>
  <cols>
    <col min="1" max="1" width="8" style="299" customWidth="1"/>
    <col min="2" max="2" width="72.33203125" style="299" customWidth="1"/>
    <col min="3" max="3" width="10" style="299" customWidth="1"/>
    <col min="4" max="4" width="7.5" style="299" customWidth="1"/>
    <col min="5" max="5" width="12.75" style="299" customWidth="1"/>
    <col min="6" max="6" width="13.75" style="299" customWidth="1"/>
    <col min="7" max="7" width="11.25" style="299" customWidth="1"/>
    <col min="8" max="8" width="13" style="299" customWidth="1"/>
    <col min="9" max="9" width="17.25" style="299" customWidth="1"/>
    <col min="10" max="10" width="18.75" style="299" customWidth="1"/>
    <col min="11" max="11" width="14.83203125" style="299" customWidth="1"/>
    <col min="12" max="26" width="9" style="299" customWidth="1"/>
    <col min="27" max="16384" width="12.58203125" style="299"/>
  </cols>
  <sheetData>
    <row r="1" spans="1:26" ht="20.25" customHeight="1" x14ac:dyDescent="0.8">
      <c r="A1" s="882" t="s">
        <v>102</v>
      </c>
      <c r="B1" s="883"/>
      <c r="C1" s="883"/>
      <c r="D1" s="883"/>
      <c r="E1" s="883"/>
      <c r="F1" s="883"/>
      <c r="G1" s="883"/>
      <c r="H1" s="883"/>
      <c r="I1" s="883"/>
      <c r="J1" s="297" t="s">
        <v>103</v>
      </c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</row>
    <row r="2" spans="1:26" ht="20.25" customHeight="1" x14ac:dyDescent="0.8">
      <c r="A2" s="300" t="s">
        <v>104</v>
      </c>
      <c r="B2" s="300"/>
      <c r="C2" s="301"/>
      <c r="D2" s="300"/>
      <c r="E2" s="301"/>
      <c r="F2" s="302"/>
      <c r="G2" s="301"/>
      <c r="H2" s="300"/>
      <c r="I2" s="300"/>
      <c r="J2" s="303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</row>
    <row r="3" spans="1:26" ht="20.25" customHeight="1" x14ac:dyDescent="0.8">
      <c r="A3" s="300" t="s">
        <v>105</v>
      </c>
      <c r="B3" s="300"/>
      <c r="C3" s="301"/>
      <c r="D3" s="300"/>
      <c r="E3" s="301"/>
      <c r="F3" s="302"/>
      <c r="G3" s="301"/>
      <c r="H3" s="300" t="s">
        <v>106</v>
      </c>
      <c r="I3" s="304"/>
      <c r="J3" s="303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</row>
    <row r="4" spans="1:26" ht="20.25" customHeight="1" x14ac:dyDescent="0.8">
      <c r="A4" s="300" t="s">
        <v>208</v>
      </c>
      <c r="B4" s="300"/>
      <c r="C4" s="301"/>
      <c r="D4" s="300"/>
      <c r="E4" s="301"/>
      <c r="F4" s="302"/>
      <c r="G4" s="301"/>
      <c r="H4" s="300"/>
      <c r="I4" s="300"/>
      <c r="J4" s="303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</row>
    <row r="5" spans="1:26" ht="20.25" customHeight="1" x14ac:dyDescent="0.8">
      <c r="A5" s="300" t="s">
        <v>108</v>
      </c>
      <c r="B5" s="300"/>
      <c r="C5" s="305" t="s">
        <v>109</v>
      </c>
      <c r="D5" s="306" t="s">
        <v>590</v>
      </c>
      <c r="E5" s="307"/>
      <c r="F5" s="301"/>
      <c r="G5" s="308"/>
      <c r="H5" s="309"/>
      <c r="I5" s="309"/>
      <c r="J5" s="297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</row>
    <row r="6" spans="1:26" ht="20.25" customHeight="1" x14ac:dyDescent="0.8">
      <c r="A6" s="310"/>
      <c r="B6" s="310"/>
      <c r="C6" s="311"/>
      <c r="D6" s="310"/>
      <c r="E6" s="311"/>
      <c r="F6" s="312"/>
      <c r="G6" s="311"/>
      <c r="H6" s="310"/>
      <c r="I6" s="313"/>
      <c r="J6" s="314" t="s">
        <v>13</v>
      </c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</row>
    <row r="7" spans="1:26" ht="20.25" customHeight="1" x14ac:dyDescent="0.8">
      <c r="A7" s="884" t="s">
        <v>110</v>
      </c>
      <c r="B7" s="885" t="s">
        <v>15</v>
      </c>
      <c r="C7" s="897" t="s">
        <v>111</v>
      </c>
      <c r="D7" s="887" t="s">
        <v>112</v>
      </c>
      <c r="E7" s="898" t="s">
        <v>113</v>
      </c>
      <c r="F7" s="865"/>
      <c r="G7" s="898" t="s">
        <v>114</v>
      </c>
      <c r="H7" s="865"/>
      <c r="I7" s="451" t="s">
        <v>115</v>
      </c>
      <c r="J7" s="881" t="s">
        <v>17</v>
      </c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</row>
    <row r="8" spans="1:26" ht="20.25" customHeight="1" x14ac:dyDescent="0.8">
      <c r="A8" s="859"/>
      <c r="B8" s="861"/>
      <c r="C8" s="861"/>
      <c r="D8" s="861"/>
      <c r="E8" s="452" t="s">
        <v>116</v>
      </c>
      <c r="F8" s="452" t="s">
        <v>117</v>
      </c>
      <c r="G8" s="452" t="s">
        <v>116</v>
      </c>
      <c r="H8" s="452" t="s">
        <v>117</v>
      </c>
      <c r="I8" s="453" t="s">
        <v>118</v>
      </c>
      <c r="J8" s="855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</row>
    <row r="9" spans="1:26" ht="20.25" customHeight="1" x14ac:dyDescent="0.8">
      <c r="A9" s="384">
        <v>4</v>
      </c>
      <c r="B9" s="385" t="s">
        <v>426</v>
      </c>
      <c r="C9" s="386"/>
      <c r="D9" s="347"/>
      <c r="E9" s="387"/>
      <c r="F9" s="360"/>
      <c r="G9" s="386"/>
      <c r="H9" s="360"/>
      <c r="I9" s="386"/>
      <c r="J9" s="388"/>
      <c r="K9" s="298"/>
      <c r="L9" s="298"/>
      <c r="M9" s="298"/>
      <c r="N9" s="298"/>
      <c r="O9" s="298"/>
      <c r="P9" s="298"/>
      <c r="Q9" s="298"/>
      <c r="R9" s="298"/>
      <c r="S9" s="298"/>
      <c r="T9" s="298"/>
      <c r="U9" s="298"/>
      <c r="V9" s="298"/>
      <c r="W9" s="298"/>
      <c r="X9" s="298"/>
      <c r="Y9" s="298"/>
      <c r="Z9" s="298"/>
    </row>
    <row r="10" spans="1:26" ht="20.25" customHeight="1" x14ac:dyDescent="0.8">
      <c r="A10" s="389"/>
      <c r="B10" s="390"/>
      <c r="C10" s="391"/>
      <c r="D10" s="347"/>
      <c r="E10" s="392"/>
      <c r="F10" s="360"/>
      <c r="G10" s="391"/>
      <c r="H10" s="360"/>
      <c r="I10" s="391"/>
      <c r="J10" s="328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298"/>
      <c r="W10" s="298"/>
      <c r="X10" s="298"/>
      <c r="Y10" s="298"/>
      <c r="Z10" s="298"/>
    </row>
    <row r="11" spans="1:26" ht="20.25" customHeight="1" x14ac:dyDescent="0.8">
      <c r="A11" s="393" t="s">
        <v>427</v>
      </c>
      <c r="B11" s="394" t="s">
        <v>428</v>
      </c>
      <c r="C11" s="334" t="s">
        <v>115</v>
      </c>
      <c r="D11" s="347"/>
      <c r="E11" s="395"/>
      <c r="F11" s="360"/>
      <c r="G11" s="396"/>
      <c r="H11" s="396"/>
      <c r="I11" s="360">
        <f t="shared" ref="H11:I11" si="0">I31</f>
        <v>0</v>
      </c>
      <c r="J11" s="340"/>
      <c r="K11" s="376">
        <f t="shared" ref="K11:K18" si="1">F11+H11</f>
        <v>0</v>
      </c>
      <c r="L11" s="298"/>
      <c r="M11" s="298"/>
      <c r="N11" s="298"/>
      <c r="O11" s="298"/>
      <c r="P11" s="298"/>
      <c r="Q11" s="298"/>
      <c r="R11" s="298"/>
      <c r="S11" s="298"/>
      <c r="T11" s="298"/>
      <c r="U11" s="298"/>
      <c r="V11" s="298"/>
      <c r="W11" s="298"/>
      <c r="X11" s="298"/>
      <c r="Y11" s="298"/>
      <c r="Z11" s="298"/>
    </row>
    <row r="12" spans="1:26" ht="20.25" customHeight="1" x14ac:dyDescent="0.8">
      <c r="A12" s="393" t="s">
        <v>429</v>
      </c>
      <c r="B12" s="397" t="s">
        <v>430</v>
      </c>
      <c r="C12" s="334" t="s">
        <v>115</v>
      </c>
      <c r="D12" s="347"/>
      <c r="E12" s="395"/>
      <c r="F12" s="339"/>
      <c r="G12" s="339"/>
      <c r="H12" s="339"/>
      <c r="I12" s="398">
        <f t="shared" ref="H12:I12" si="2">I40</f>
        <v>0</v>
      </c>
      <c r="J12" s="399"/>
      <c r="K12" s="376">
        <f t="shared" si="1"/>
        <v>0</v>
      </c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</row>
    <row r="13" spans="1:26" ht="20.25" customHeight="1" x14ac:dyDescent="0.8">
      <c r="A13" s="393" t="s">
        <v>431</v>
      </c>
      <c r="B13" s="397" t="s">
        <v>432</v>
      </c>
      <c r="C13" s="334" t="s">
        <v>115</v>
      </c>
      <c r="D13" s="347"/>
      <c r="E13" s="395"/>
      <c r="F13" s="360"/>
      <c r="G13" s="396"/>
      <c r="H13" s="396"/>
      <c r="I13" s="360">
        <f t="shared" ref="H13:I13" si="3">I52</f>
        <v>0</v>
      </c>
      <c r="J13" s="340"/>
      <c r="K13" s="376">
        <f t="shared" si="1"/>
        <v>0</v>
      </c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</row>
    <row r="14" spans="1:26" ht="20.25" customHeight="1" x14ac:dyDescent="0.8">
      <c r="A14" s="393" t="s">
        <v>433</v>
      </c>
      <c r="B14" s="397" t="s">
        <v>434</v>
      </c>
      <c r="C14" s="334" t="s">
        <v>115</v>
      </c>
      <c r="D14" s="347"/>
      <c r="E14" s="395"/>
      <c r="F14" s="360"/>
      <c r="G14" s="396"/>
      <c r="H14" s="396"/>
      <c r="I14" s="360">
        <f t="shared" ref="H14:I14" si="4">I63</f>
        <v>0</v>
      </c>
      <c r="J14" s="340"/>
      <c r="K14" s="376">
        <f t="shared" si="1"/>
        <v>0</v>
      </c>
      <c r="L14" s="298"/>
      <c r="M14" s="298"/>
      <c r="N14" s="298"/>
      <c r="O14" s="298"/>
      <c r="P14" s="298"/>
      <c r="Q14" s="298"/>
      <c r="R14" s="298"/>
      <c r="S14" s="298"/>
      <c r="T14" s="298"/>
      <c r="U14" s="298"/>
      <c r="V14" s="298"/>
      <c r="W14" s="298"/>
      <c r="X14" s="298"/>
      <c r="Y14" s="298"/>
      <c r="Z14" s="298"/>
    </row>
    <row r="15" spans="1:26" ht="20.25" customHeight="1" x14ac:dyDescent="0.8">
      <c r="A15" s="393" t="s">
        <v>435</v>
      </c>
      <c r="B15" s="397" t="s">
        <v>436</v>
      </c>
      <c r="C15" s="334" t="s">
        <v>115</v>
      </c>
      <c r="D15" s="347"/>
      <c r="E15" s="395"/>
      <c r="F15" s="360"/>
      <c r="G15" s="396"/>
      <c r="H15" s="396"/>
      <c r="I15" s="360">
        <f t="shared" ref="H15:I15" si="5">I74</f>
        <v>0</v>
      </c>
      <c r="J15" s="340"/>
      <c r="K15" s="376">
        <f t="shared" si="1"/>
        <v>0</v>
      </c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</row>
    <row r="16" spans="1:26" ht="20.25" customHeight="1" x14ac:dyDescent="0.8">
      <c r="A16" s="393" t="s">
        <v>437</v>
      </c>
      <c r="B16" s="397" t="s">
        <v>438</v>
      </c>
      <c r="C16" s="334" t="s">
        <v>115</v>
      </c>
      <c r="D16" s="347"/>
      <c r="E16" s="395"/>
      <c r="F16" s="360"/>
      <c r="G16" s="396"/>
      <c r="H16" s="396"/>
      <c r="I16" s="360">
        <f t="shared" ref="H16:I16" si="6">I88</f>
        <v>0</v>
      </c>
      <c r="J16" s="340"/>
      <c r="K16" s="376">
        <f t="shared" si="1"/>
        <v>0</v>
      </c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</row>
    <row r="17" spans="1:26" ht="20.25" customHeight="1" x14ac:dyDescent="0.8">
      <c r="A17" s="393" t="s">
        <v>439</v>
      </c>
      <c r="B17" s="397" t="s">
        <v>440</v>
      </c>
      <c r="C17" s="334" t="s">
        <v>115</v>
      </c>
      <c r="D17" s="347"/>
      <c r="E17" s="395"/>
      <c r="F17" s="360"/>
      <c r="G17" s="396"/>
      <c r="H17" s="396"/>
      <c r="I17" s="360">
        <f t="shared" ref="H17:I17" si="7">I101</f>
        <v>0</v>
      </c>
      <c r="J17" s="340"/>
      <c r="K17" s="376">
        <f t="shared" si="1"/>
        <v>0</v>
      </c>
      <c r="L17" s="298"/>
      <c r="M17" s="298"/>
      <c r="N17" s="298"/>
      <c r="O17" s="298"/>
      <c r="P17" s="298"/>
      <c r="Q17" s="298"/>
      <c r="R17" s="298"/>
      <c r="S17" s="298"/>
      <c r="T17" s="298"/>
      <c r="U17" s="298"/>
      <c r="V17" s="298"/>
      <c r="W17" s="298"/>
      <c r="X17" s="298"/>
      <c r="Y17" s="298"/>
      <c r="Z17" s="298"/>
    </row>
    <row r="18" spans="1:26" ht="20.25" customHeight="1" x14ac:dyDescent="0.8">
      <c r="A18" s="393" t="s">
        <v>441</v>
      </c>
      <c r="B18" s="397" t="s">
        <v>172</v>
      </c>
      <c r="C18" s="334" t="s">
        <v>115</v>
      </c>
      <c r="D18" s="347"/>
      <c r="E18" s="395"/>
      <c r="F18" s="360"/>
      <c r="G18" s="396"/>
      <c r="H18" s="396"/>
      <c r="I18" s="360">
        <f t="shared" ref="H18:I18" si="8">I113</f>
        <v>0</v>
      </c>
      <c r="J18" s="340"/>
      <c r="K18" s="376">
        <f t="shared" si="1"/>
        <v>0</v>
      </c>
      <c r="L18" s="298"/>
      <c r="M18" s="298"/>
      <c r="N18" s="298"/>
      <c r="O18" s="298"/>
      <c r="P18" s="298"/>
      <c r="Q18" s="298"/>
      <c r="R18" s="298"/>
      <c r="S18" s="298"/>
      <c r="T18" s="298"/>
      <c r="U18" s="298"/>
      <c r="V18" s="298"/>
      <c r="W18" s="298"/>
      <c r="X18" s="298"/>
      <c r="Y18" s="298"/>
      <c r="Z18" s="298"/>
    </row>
    <row r="19" spans="1:26" ht="20.25" customHeight="1" x14ac:dyDescent="0.8">
      <c r="A19" s="400"/>
      <c r="B19" s="401"/>
      <c r="C19" s="334"/>
      <c r="D19" s="347"/>
      <c r="E19" s="402"/>
      <c r="F19" s="337"/>
      <c r="G19" s="339"/>
      <c r="H19" s="337"/>
      <c r="I19" s="339"/>
      <c r="J19" s="340"/>
      <c r="K19" s="376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</row>
    <row r="20" spans="1:26" ht="20.25" customHeight="1" x14ac:dyDescent="0.8">
      <c r="A20" s="400"/>
      <c r="B20" s="351" t="s">
        <v>442</v>
      </c>
      <c r="C20" s="395"/>
      <c r="D20" s="403"/>
      <c r="E20" s="454"/>
      <c r="F20" s="426"/>
      <c r="G20" s="455"/>
      <c r="H20" s="405"/>
      <c r="I20" s="402">
        <f t="shared" ref="H20:I20" si="9">SUM(I11:I19)</f>
        <v>0</v>
      </c>
      <c r="J20" s="340"/>
      <c r="K20" s="376">
        <f t="shared" ref="K20:K25" si="10">F20+H20</f>
        <v>0</v>
      </c>
      <c r="L20" s="298"/>
      <c r="M20" s="298"/>
      <c r="N20" s="298"/>
      <c r="O20" s="298"/>
      <c r="P20" s="298"/>
      <c r="Q20" s="298"/>
      <c r="R20" s="298"/>
      <c r="S20" s="298"/>
      <c r="T20" s="298"/>
      <c r="U20" s="298"/>
      <c r="V20" s="298"/>
      <c r="W20" s="298"/>
      <c r="X20" s="298"/>
      <c r="Y20" s="298"/>
      <c r="Z20" s="298"/>
    </row>
    <row r="21" spans="1:26" ht="20.25" customHeight="1" x14ac:dyDescent="0.8">
      <c r="A21" s="400"/>
      <c r="B21" s="351"/>
      <c r="C21" s="395"/>
      <c r="D21" s="403"/>
      <c r="E21" s="454"/>
      <c r="F21" s="426"/>
      <c r="G21" s="455"/>
      <c r="H21" s="405"/>
      <c r="I21" s="402"/>
      <c r="J21" s="340"/>
      <c r="K21" s="376">
        <f t="shared" si="10"/>
        <v>0</v>
      </c>
      <c r="L21" s="298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</row>
    <row r="22" spans="1:26" ht="20.25" customHeight="1" x14ac:dyDescent="0.8">
      <c r="A22" s="407">
        <v>4.0999999999999996</v>
      </c>
      <c r="B22" s="394" t="str">
        <f>B11</f>
        <v>PANEL BOARD</v>
      </c>
      <c r="C22" s="395"/>
      <c r="D22" s="403"/>
      <c r="E22" s="454"/>
      <c r="F22" s="426"/>
      <c r="G22" s="455"/>
      <c r="H22" s="405"/>
      <c r="I22" s="402"/>
      <c r="J22" s="333"/>
      <c r="K22" s="376">
        <f t="shared" si="10"/>
        <v>0</v>
      </c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298"/>
      <c r="W22" s="298"/>
      <c r="X22" s="298"/>
      <c r="Y22" s="298"/>
      <c r="Z22" s="298"/>
    </row>
    <row r="23" spans="1:26" ht="20.25" customHeight="1" x14ac:dyDescent="0.8">
      <c r="A23" s="407" t="s">
        <v>443</v>
      </c>
      <c r="B23" s="408" t="s">
        <v>444</v>
      </c>
      <c r="C23" s="334">
        <v>1</v>
      </c>
      <c r="D23" s="409" t="s">
        <v>146</v>
      </c>
      <c r="E23" s="456"/>
      <c r="F23" s="457"/>
      <c r="G23" s="458"/>
      <c r="H23" s="360"/>
      <c r="I23" s="334">
        <f>F23+H23</f>
        <v>0</v>
      </c>
      <c r="J23" s="411"/>
      <c r="K23" s="376">
        <f t="shared" si="10"/>
        <v>0</v>
      </c>
      <c r="L23" s="298"/>
      <c r="M23" s="298"/>
      <c r="N23" s="298"/>
      <c r="O23" s="298"/>
      <c r="P23" s="298"/>
      <c r="Q23" s="298"/>
      <c r="R23" s="298"/>
      <c r="S23" s="298"/>
      <c r="T23" s="298"/>
      <c r="U23" s="298"/>
      <c r="V23" s="298"/>
      <c r="W23" s="298"/>
      <c r="X23" s="298"/>
      <c r="Y23" s="298"/>
      <c r="Z23" s="298"/>
    </row>
    <row r="24" spans="1:26" ht="20.25" customHeight="1" x14ac:dyDescent="0.8">
      <c r="A24" s="407"/>
      <c r="B24" s="408" t="s">
        <v>445</v>
      </c>
      <c r="C24" s="334">
        <v>1</v>
      </c>
      <c r="D24" s="409" t="s">
        <v>146</v>
      </c>
      <c r="E24" s="459"/>
      <c r="F24" s="457"/>
      <c r="G24" s="460"/>
      <c r="H24" s="360"/>
      <c r="I24" s="334"/>
      <c r="J24" s="411"/>
      <c r="K24" s="376">
        <f t="shared" si="10"/>
        <v>0</v>
      </c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</row>
    <row r="25" spans="1:26" ht="20.25" customHeight="1" x14ac:dyDescent="0.8">
      <c r="A25" s="407"/>
      <c r="B25" s="408" t="s">
        <v>446</v>
      </c>
      <c r="C25" s="334">
        <v>4</v>
      </c>
      <c r="D25" s="409" t="s">
        <v>146</v>
      </c>
      <c r="E25" s="459"/>
      <c r="F25" s="457"/>
      <c r="G25" s="460"/>
      <c r="H25" s="360"/>
      <c r="I25" s="334"/>
      <c r="J25" s="411"/>
      <c r="K25" s="461">
        <f t="shared" si="10"/>
        <v>0</v>
      </c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</row>
    <row r="26" spans="1:26" ht="20.25" customHeight="1" x14ac:dyDescent="0.8">
      <c r="A26" s="407"/>
      <c r="B26" s="408" t="s">
        <v>447</v>
      </c>
      <c r="C26" s="334">
        <v>3</v>
      </c>
      <c r="D26" s="409" t="s">
        <v>146</v>
      </c>
      <c r="E26" s="459"/>
      <c r="F26" s="457"/>
      <c r="G26" s="460"/>
      <c r="H26" s="360"/>
      <c r="I26" s="334"/>
      <c r="J26" s="411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</row>
    <row r="27" spans="1:26" ht="20.25" customHeight="1" x14ac:dyDescent="0.8">
      <c r="A27" s="407"/>
      <c r="B27" s="408" t="s">
        <v>448</v>
      </c>
      <c r="C27" s="334">
        <v>1</v>
      </c>
      <c r="D27" s="409" t="s">
        <v>146</v>
      </c>
      <c r="E27" s="459"/>
      <c r="F27" s="457"/>
      <c r="G27" s="460"/>
      <c r="H27" s="360"/>
      <c r="I27" s="334"/>
      <c r="J27" s="411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</row>
    <row r="28" spans="1:26" ht="20.25" customHeight="1" x14ac:dyDescent="0.8">
      <c r="A28" s="407"/>
      <c r="B28" s="408" t="s">
        <v>449</v>
      </c>
      <c r="C28" s="334">
        <v>3</v>
      </c>
      <c r="D28" s="409" t="s">
        <v>146</v>
      </c>
      <c r="E28" s="459"/>
      <c r="F28" s="457"/>
      <c r="G28" s="460"/>
      <c r="H28" s="360"/>
      <c r="I28" s="334"/>
      <c r="J28" s="411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</row>
    <row r="29" spans="1:26" ht="20.25" customHeight="1" x14ac:dyDescent="0.8">
      <c r="A29" s="407"/>
      <c r="B29" s="408" t="s">
        <v>450</v>
      </c>
      <c r="C29" s="334">
        <v>2</v>
      </c>
      <c r="D29" s="409" t="s">
        <v>146</v>
      </c>
      <c r="E29" s="459"/>
      <c r="F29" s="457"/>
      <c r="G29" s="460"/>
      <c r="H29" s="360"/>
      <c r="I29" s="334"/>
      <c r="J29" s="411"/>
      <c r="K29" s="298"/>
      <c r="L29" s="298"/>
      <c r="M29" s="298"/>
      <c r="N29" s="298"/>
      <c r="O29" s="298"/>
      <c r="P29" s="298"/>
      <c r="Q29" s="298"/>
      <c r="R29" s="298"/>
      <c r="S29" s="298"/>
      <c r="T29" s="298"/>
      <c r="U29" s="298"/>
      <c r="V29" s="298"/>
      <c r="W29" s="298"/>
      <c r="X29" s="298"/>
      <c r="Y29" s="298"/>
      <c r="Z29" s="298"/>
    </row>
    <row r="30" spans="1:26" ht="20.25" customHeight="1" x14ac:dyDescent="0.8">
      <c r="A30" s="407" t="s">
        <v>451</v>
      </c>
      <c r="B30" s="394" t="s">
        <v>452</v>
      </c>
      <c r="C30" s="334">
        <v>1</v>
      </c>
      <c r="D30" s="409" t="s">
        <v>146</v>
      </c>
      <c r="E30" s="456"/>
      <c r="F30" s="457"/>
      <c r="G30" s="458"/>
      <c r="H30" s="360"/>
      <c r="I30" s="334">
        <f>F30+H30</f>
        <v>0</v>
      </c>
      <c r="J30" s="411"/>
      <c r="K30" s="298"/>
      <c r="L30" s="298"/>
      <c r="M30" s="298"/>
      <c r="N30" s="298"/>
      <c r="O30" s="298"/>
      <c r="P30" s="298"/>
      <c r="Q30" s="298"/>
      <c r="R30" s="298"/>
      <c r="S30" s="298"/>
      <c r="T30" s="298"/>
      <c r="U30" s="298"/>
      <c r="V30" s="298"/>
      <c r="W30" s="298"/>
      <c r="X30" s="298"/>
      <c r="Y30" s="298"/>
      <c r="Z30" s="298"/>
    </row>
    <row r="31" spans="1:26" ht="20.25" customHeight="1" x14ac:dyDescent="0.8">
      <c r="A31" s="400"/>
      <c r="B31" s="351" t="s">
        <v>453</v>
      </c>
      <c r="C31" s="395"/>
      <c r="D31" s="403"/>
      <c r="E31" s="454"/>
      <c r="F31" s="426"/>
      <c r="G31" s="455"/>
      <c r="H31" s="405"/>
      <c r="I31" s="402">
        <f t="shared" ref="H31:I31" si="11">SUM(I23:I30)</f>
        <v>0</v>
      </c>
      <c r="J31" s="333"/>
      <c r="K31" s="298"/>
      <c r="L31" s="298"/>
      <c r="M31" s="298"/>
      <c r="N31" s="298"/>
      <c r="O31" s="298"/>
      <c r="P31" s="298"/>
      <c r="Q31" s="298"/>
      <c r="R31" s="298"/>
      <c r="S31" s="298"/>
      <c r="T31" s="298"/>
      <c r="U31" s="298"/>
      <c r="V31" s="298"/>
      <c r="W31" s="298"/>
      <c r="X31" s="298"/>
      <c r="Y31" s="298"/>
      <c r="Z31" s="298"/>
    </row>
    <row r="32" spans="1:26" ht="20.25" customHeight="1" x14ac:dyDescent="0.8">
      <c r="A32" s="400"/>
      <c r="B32" s="413"/>
      <c r="C32" s="395"/>
      <c r="D32" s="403"/>
      <c r="E32" s="454"/>
      <c r="F32" s="426"/>
      <c r="G32" s="455"/>
      <c r="H32" s="405"/>
      <c r="I32" s="402"/>
      <c r="J32" s="333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</row>
    <row r="33" spans="1:26" ht="20.25" customHeight="1" x14ac:dyDescent="0.8">
      <c r="A33" s="407">
        <v>4.2</v>
      </c>
      <c r="B33" s="397" t="str">
        <f>B12</f>
        <v>LUMINARIES</v>
      </c>
      <c r="C33" s="395"/>
      <c r="D33" s="403"/>
      <c r="E33" s="404"/>
      <c r="F33" s="405"/>
      <c r="G33" s="402"/>
      <c r="H33" s="405"/>
      <c r="I33" s="402"/>
      <c r="J33" s="333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8"/>
      <c r="Z33" s="298"/>
    </row>
    <row r="34" spans="1:26" ht="20.25" customHeight="1" x14ac:dyDescent="0.8">
      <c r="A34" s="407" t="s">
        <v>454</v>
      </c>
      <c r="B34" s="397" t="s">
        <v>455</v>
      </c>
      <c r="C34" s="334">
        <v>42</v>
      </c>
      <c r="D34" s="409" t="s">
        <v>146</v>
      </c>
      <c r="E34" s="334"/>
      <c r="F34" s="360"/>
      <c r="G34" s="334"/>
      <c r="H34" s="360"/>
      <c r="I34" s="334">
        <f t="shared" ref="I34:I39" si="12">F34+H34</f>
        <v>0</v>
      </c>
      <c r="J34" s="333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8"/>
      <c r="Z34" s="298"/>
    </row>
    <row r="35" spans="1:26" ht="20.25" customHeight="1" x14ac:dyDescent="0.8">
      <c r="A35" s="407" t="s">
        <v>456</v>
      </c>
      <c r="B35" s="397" t="s">
        <v>457</v>
      </c>
      <c r="C35" s="334">
        <v>10</v>
      </c>
      <c r="D35" s="409" t="s">
        <v>146</v>
      </c>
      <c r="E35" s="334"/>
      <c r="F35" s="360"/>
      <c r="G35" s="334"/>
      <c r="H35" s="360"/>
      <c r="I35" s="334">
        <f t="shared" si="12"/>
        <v>0</v>
      </c>
      <c r="J35" s="411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298"/>
      <c r="Y35" s="298"/>
      <c r="Z35" s="298"/>
    </row>
    <row r="36" spans="1:26" ht="20.25" customHeight="1" x14ac:dyDescent="0.8">
      <c r="A36" s="407" t="s">
        <v>458</v>
      </c>
      <c r="B36" s="414" t="s">
        <v>459</v>
      </c>
      <c r="C36" s="334">
        <v>4</v>
      </c>
      <c r="D36" s="409" t="s">
        <v>146</v>
      </c>
      <c r="E36" s="334"/>
      <c r="F36" s="360"/>
      <c r="G36" s="334"/>
      <c r="H36" s="360"/>
      <c r="I36" s="334">
        <f t="shared" si="12"/>
        <v>0</v>
      </c>
      <c r="J36" s="411"/>
      <c r="K36" s="298"/>
      <c r="L36" s="298"/>
      <c r="M36" s="298"/>
      <c r="N36" s="298"/>
      <c r="O36" s="298"/>
      <c r="P36" s="298"/>
      <c r="Q36" s="298"/>
      <c r="R36" s="298"/>
      <c r="S36" s="298"/>
      <c r="T36" s="298"/>
      <c r="U36" s="298"/>
      <c r="V36" s="298"/>
      <c r="W36" s="298"/>
      <c r="X36" s="298"/>
      <c r="Y36" s="298"/>
      <c r="Z36" s="298"/>
    </row>
    <row r="37" spans="1:26" ht="20.25" customHeight="1" x14ac:dyDescent="0.8">
      <c r="A37" s="407" t="s">
        <v>460</v>
      </c>
      <c r="B37" s="414" t="s">
        <v>461</v>
      </c>
      <c r="C37" s="334">
        <v>1</v>
      </c>
      <c r="D37" s="409" t="s">
        <v>146</v>
      </c>
      <c r="E37" s="334"/>
      <c r="F37" s="360"/>
      <c r="G37" s="334"/>
      <c r="H37" s="360"/>
      <c r="I37" s="334">
        <f t="shared" si="12"/>
        <v>0</v>
      </c>
      <c r="J37" s="411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</row>
    <row r="38" spans="1:26" ht="20.25" customHeight="1" x14ac:dyDescent="0.8">
      <c r="A38" s="407" t="s">
        <v>462</v>
      </c>
      <c r="B38" s="414" t="s">
        <v>463</v>
      </c>
      <c r="C38" s="334">
        <v>7</v>
      </c>
      <c r="D38" s="409" t="s">
        <v>146</v>
      </c>
      <c r="E38" s="334"/>
      <c r="F38" s="360"/>
      <c r="G38" s="334"/>
      <c r="H38" s="360"/>
      <c r="I38" s="334">
        <f t="shared" si="12"/>
        <v>0</v>
      </c>
      <c r="J38" s="411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</row>
    <row r="39" spans="1:26" ht="20.25" customHeight="1" x14ac:dyDescent="0.8">
      <c r="A39" s="407" t="s">
        <v>170</v>
      </c>
      <c r="B39" s="414" t="s">
        <v>452</v>
      </c>
      <c r="C39" s="334">
        <v>1</v>
      </c>
      <c r="D39" s="415" t="s">
        <v>159</v>
      </c>
      <c r="E39" s="334"/>
      <c r="F39" s="360"/>
      <c r="G39" s="334"/>
      <c r="H39" s="360"/>
      <c r="I39" s="334">
        <f t="shared" si="12"/>
        <v>0</v>
      </c>
      <c r="J39" s="411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</row>
    <row r="40" spans="1:26" ht="20.25" customHeight="1" x14ac:dyDescent="0.8">
      <c r="A40" s="400"/>
      <c r="B40" s="351" t="s">
        <v>464</v>
      </c>
      <c r="C40" s="402"/>
      <c r="D40" s="416"/>
      <c r="E40" s="404"/>
      <c r="F40" s="405"/>
      <c r="G40" s="402"/>
      <c r="H40" s="402"/>
      <c r="I40" s="402">
        <f t="shared" ref="H40:I40" si="13">SUM(I34:I39)</f>
        <v>0</v>
      </c>
      <c r="J40" s="411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</row>
    <row r="41" spans="1:26" ht="20.25" customHeight="1" x14ac:dyDescent="0.8">
      <c r="A41" s="400"/>
      <c r="B41" s="351"/>
      <c r="C41" s="402"/>
      <c r="D41" s="416"/>
      <c r="E41" s="404"/>
      <c r="F41" s="405"/>
      <c r="G41" s="402"/>
      <c r="H41" s="405"/>
      <c r="I41" s="402"/>
      <c r="J41" s="411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</row>
    <row r="42" spans="1:26" ht="20.25" customHeight="1" x14ac:dyDescent="0.8">
      <c r="A42" s="407">
        <v>4.3</v>
      </c>
      <c r="B42" s="397" t="str">
        <f>B13</f>
        <v>SWITCH AND RECEPTACLE</v>
      </c>
      <c r="C42" s="395"/>
      <c r="D42" s="403"/>
      <c r="E42" s="417"/>
      <c r="F42" s="305"/>
      <c r="G42" s="395"/>
      <c r="H42" s="305"/>
      <c r="I42" s="395"/>
      <c r="J42" s="411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</row>
    <row r="43" spans="1:26" ht="20.25" customHeight="1" x14ac:dyDescent="0.8">
      <c r="A43" s="418" t="s">
        <v>465</v>
      </c>
      <c r="B43" s="414" t="s">
        <v>466</v>
      </c>
      <c r="C43" s="334">
        <v>9</v>
      </c>
      <c r="D43" s="409" t="s">
        <v>146</v>
      </c>
      <c r="E43" s="334"/>
      <c r="F43" s="360"/>
      <c r="G43" s="334"/>
      <c r="H43" s="360"/>
      <c r="I43" s="334">
        <f t="shared" ref="I43:I51" si="14">F43+H43</f>
        <v>0</v>
      </c>
      <c r="J43" s="411"/>
      <c r="K43" s="461">
        <f>F43+H43</f>
        <v>0</v>
      </c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</row>
    <row r="44" spans="1:26" ht="20.25" customHeight="1" x14ac:dyDescent="0.8">
      <c r="A44" s="418" t="s">
        <v>467</v>
      </c>
      <c r="B44" s="414" t="s">
        <v>468</v>
      </c>
      <c r="C44" s="334">
        <v>6</v>
      </c>
      <c r="D44" s="409" t="s">
        <v>146</v>
      </c>
      <c r="E44" s="334"/>
      <c r="F44" s="360"/>
      <c r="G44" s="334"/>
      <c r="H44" s="360"/>
      <c r="I44" s="334">
        <f t="shared" si="14"/>
        <v>0</v>
      </c>
      <c r="J44" s="411"/>
      <c r="K44" s="376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</row>
    <row r="45" spans="1:26" ht="20.25" customHeight="1" x14ac:dyDescent="0.8">
      <c r="A45" s="418" t="s">
        <v>469</v>
      </c>
      <c r="B45" s="414" t="s">
        <v>470</v>
      </c>
      <c r="C45" s="334">
        <v>3</v>
      </c>
      <c r="D45" s="409" t="s">
        <v>146</v>
      </c>
      <c r="E45" s="334"/>
      <c r="F45" s="360"/>
      <c r="G45" s="334"/>
      <c r="H45" s="360"/>
      <c r="I45" s="334">
        <f t="shared" si="14"/>
        <v>0</v>
      </c>
      <c r="J45" s="411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</row>
    <row r="46" spans="1:26" ht="20.25" customHeight="1" x14ac:dyDescent="0.8">
      <c r="A46" s="418" t="s">
        <v>471</v>
      </c>
      <c r="B46" s="414" t="s">
        <v>472</v>
      </c>
      <c r="C46" s="334">
        <v>2</v>
      </c>
      <c r="D46" s="409" t="s">
        <v>146</v>
      </c>
      <c r="E46" s="334"/>
      <c r="F46" s="360"/>
      <c r="G46" s="334"/>
      <c r="H46" s="360"/>
      <c r="I46" s="334">
        <f t="shared" si="14"/>
        <v>0</v>
      </c>
      <c r="J46" s="411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</row>
    <row r="47" spans="1:26" ht="20.25" customHeight="1" x14ac:dyDescent="0.8">
      <c r="A47" s="418" t="s">
        <v>473</v>
      </c>
      <c r="B47" s="414" t="s">
        <v>474</v>
      </c>
      <c r="C47" s="334">
        <v>21</v>
      </c>
      <c r="D47" s="409" t="s">
        <v>146</v>
      </c>
      <c r="E47" s="334"/>
      <c r="F47" s="360"/>
      <c r="G47" s="334"/>
      <c r="H47" s="360"/>
      <c r="I47" s="334">
        <f t="shared" si="14"/>
        <v>0</v>
      </c>
      <c r="J47" s="411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</row>
    <row r="48" spans="1:26" ht="20.25" customHeight="1" x14ac:dyDescent="0.8">
      <c r="A48" s="418" t="s">
        <v>475</v>
      </c>
      <c r="B48" s="414" t="s">
        <v>476</v>
      </c>
      <c r="C48" s="334">
        <v>2</v>
      </c>
      <c r="D48" s="409" t="s">
        <v>146</v>
      </c>
      <c r="E48" s="334"/>
      <c r="F48" s="360"/>
      <c r="G48" s="334"/>
      <c r="H48" s="360"/>
      <c r="I48" s="334">
        <f t="shared" si="14"/>
        <v>0</v>
      </c>
      <c r="J48" s="411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</row>
    <row r="49" spans="1:26" ht="20.25" customHeight="1" x14ac:dyDescent="0.8">
      <c r="A49" s="418" t="s">
        <v>477</v>
      </c>
      <c r="B49" s="414" t="s">
        <v>478</v>
      </c>
      <c r="C49" s="334">
        <v>1</v>
      </c>
      <c r="D49" s="409" t="s">
        <v>146</v>
      </c>
      <c r="E49" s="334"/>
      <c r="F49" s="360"/>
      <c r="G49" s="334"/>
      <c r="H49" s="360"/>
      <c r="I49" s="334">
        <f t="shared" si="14"/>
        <v>0</v>
      </c>
      <c r="J49" s="411"/>
      <c r="K49" s="461">
        <f>F49+H49</f>
        <v>0</v>
      </c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</row>
    <row r="50" spans="1:26" ht="20.25" customHeight="1" x14ac:dyDescent="0.8">
      <c r="A50" s="418" t="s">
        <v>479</v>
      </c>
      <c r="B50" s="414" t="s">
        <v>480</v>
      </c>
      <c r="C50" s="334">
        <v>1</v>
      </c>
      <c r="D50" s="409" t="s">
        <v>146</v>
      </c>
      <c r="E50" s="334"/>
      <c r="F50" s="360"/>
      <c r="G50" s="334"/>
      <c r="H50" s="360"/>
      <c r="I50" s="334">
        <f t="shared" si="14"/>
        <v>0</v>
      </c>
      <c r="J50" s="411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</row>
    <row r="51" spans="1:26" ht="20.25" customHeight="1" x14ac:dyDescent="0.8">
      <c r="A51" s="418" t="s">
        <v>481</v>
      </c>
      <c r="B51" s="414" t="s">
        <v>482</v>
      </c>
      <c r="C51" s="334">
        <v>1</v>
      </c>
      <c r="D51" s="415" t="s">
        <v>159</v>
      </c>
      <c r="E51" s="334"/>
      <c r="F51" s="360"/>
      <c r="G51" s="334"/>
      <c r="H51" s="360"/>
      <c r="I51" s="334">
        <f t="shared" si="14"/>
        <v>0</v>
      </c>
      <c r="J51" s="411"/>
      <c r="K51" s="461">
        <f>F51+H51</f>
        <v>0</v>
      </c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</row>
    <row r="52" spans="1:26" ht="20.25" customHeight="1" x14ac:dyDescent="0.8">
      <c r="A52" s="400"/>
      <c r="B52" s="351" t="s">
        <v>483</v>
      </c>
      <c r="C52" s="402"/>
      <c r="D52" s="416"/>
      <c r="E52" s="404"/>
      <c r="F52" s="405"/>
      <c r="G52" s="402"/>
      <c r="H52" s="405"/>
      <c r="I52" s="402">
        <f t="shared" ref="H52:I52" si="15">SUM(I43:I51)</f>
        <v>0</v>
      </c>
      <c r="J52" s="411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</row>
    <row r="53" spans="1:26" ht="20.25" customHeight="1" x14ac:dyDescent="0.8">
      <c r="A53" s="400"/>
      <c r="B53" s="351"/>
      <c r="C53" s="402"/>
      <c r="D53" s="416"/>
      <c r="E53" s="404"/>
      <c r="F53" s="405"/>
      <c r="G53" s="402"/>
      <c r="H53" s="405"/>
      <c r="I53" s="402"/>
      <c r="J53" s="411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</row>
    <row r="54" spans="1:26" ht="20.25" customHeight="1" x14ac:dyDescent="0.8">
      <c r="A54" s="407">
        <v>4.4000000000000004</v>
      </c>
      <c r="B54" s="397" t="str">
        <f>B14</f>
        <v xml:space="preserve">CABLE </v>
      </c>
      <c r="C54" s="395"/>
      <c r="D54" s="403"/>
      <c r="E54" s="417"/>
      <c r="F54" s="305"/>
      <c r="G54" s="395"/>
      <c r="H54" s="305"/>
      <c r="I54" s="395"/>
      <c r="J54" s="411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</row>
    <row r="55" spans="1:26" ht="20.25" customHeight="1" x14ac:dyDescent="0.8">
      <c r="A55" s="418" t="s">
        <v>484</v>
      </c>
      <c r="B55" s="414" t="s">
        <v>485</v>
      </c>
      <c r="C55" s="334"/>
      <c r="D55" s="419"/>
      <c r="E55" s="334"/>
      <c r="F55" s="360"/>
      <c r="G55" s="334"/>
      <c r="H55" s="360"/>
      <c r="I55" s="334"/>
      <c r="J55" s="411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</row>
    <row r="56" spans="1:26" ht="20.25" customHeight="1" x14ac:dyDescent="0.8">
      <c r="A56" s="407"/>
      <c r="B56" s="414" t="s">
        <v>486</v>
      </c>
      <c r="C56" s="334">
        <v>2077</v>
      </c>
      <c r="D56" s="409" t="s">
        <v>157</v>
      </c>
      <c r="E56" s="334"/>
      <c r="F56" s="360"/>
      <c r="G56" s="334"/>
      <c r="H56" s="360"/>
      <c r="I56" s="334">
        <f t="shared" ref="I56:I59" si="16">F56+H56</f>
        <v>0</v>
      </c>
      <c r="J56" s="411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</row>
    <row r="57" spans="1:26" ht="20.25" customHeight="1" x14ac:dyDescent="0.8">
      <c r="A57" s="407"/>
      <c r="B57" s="414" t="s">
        <v>487</v>
      </c>
      <c r="C57" s="334">
        <v>722</v>
      </c>
      <c r="D57" s="409" t="s">
        <v>157</v>
      </c>
      <c r="E57" s="334"/>
      <c r="F57" s="360"/>
      <c r="G57" s="334"/>
      <c r="H57" s="360"/>
      <c r="I57" s="334">
        <f t="shared" si="16"/>
        <v>0</v>
      </c>
      <c r="J57" s="411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</row>
    <row r="58" spans="1:26" ht="20.25" customHeight="1" x14ac:dyDescent="0.8">
      <c r="A58" s="407"/>
      <c r="B58" s="414" t="s">
        <v>488</v>
      </c>
      <c r="C58" s="334">
        <v>34</v>
      </c>
      <c r="D58" s="409" t="s">
        <v>157</v>
      </c>
      <c r="E58" s="334"/>
      <c r="F58" s="360"/>
      <c r="G58" s="334"/>
      <c r="H58" s="360"/>
      <c r="I58" s="334">
        <f t="shared" si="16"/>
        <v>0</v>
      </c>
      <c r="J58" s="411"/>
      <c r="K58" s="461">
        <f>F58+H58</f>
        <v>0</v>
      </c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</row>
    <row r="59" spans="1:26" ht="20.25" customHeight="1" x14ac:dyDescent="0.8">
      <c r="A59" s="407"/>
      <c r="B59" s="414" t="s">
        <v>489</v>
      </c>
      <c r="C59" s="334">
        <v>65</v>
      </c>
      <c r="D59" s="409" t="s">
        <v>157</v>
      </c>
      <c r="E59" s="334"/>
      <c r="F59" s="360"/>
      <c r="G59" s="334"/>
      <c r="H59" s="360"/>
      <c r="I59" s="334">
        <f t="shared" si="16"/>
        <v>0</v>
      </c>
      <c r="J59" s="411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</row>
    <row r="60" spans="1:26" ht="20.25" customHeight="1" x14ac:dyDescent="0.8">
      <c r="A60" s="418" t="s">
        <v>490</v>
      </c>
      <c r="B60" s="414" t="s">
        <v>491</v>
      </c>
      <c r="C60" s="334"/>
      <c r="D60" s="419"/>
      <c r="E60" s="334"/>
      <c r="F60" s="360"/>
      <c r="G60" s="334"/>
      <c r="H60" s="360"/>
      <c r="I60" s="334"/>
      <c r="J60" s="411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</row>
    <row r="61" spans="1:26" ht="20.25" customHeight="1" x14ac:dyDescent="0.8">
      <c r="A61" s="407"/>
      <c r="B61" s="414" t="s">
        <v>156</v>
      </c>
      <c r="C61" s="334">
        <v>29</v>
      </c>
      <c r="D61" s="409" t="s">
        <v>157</v>
      </c>
      <c r="E61" s="334"/>
      <c r="F61" s="360"/>
      <c r="G61" s="334"/>
      <c r="H61" s="360"/>
      <c r="I61" s="334">
        <f t="shared" ref="I61:I62" si="17">F61+H61</f>
        <v>0</v>
      </c>
      <c r="J61" s="411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</row>
    <row r="62" spans="1:26" ht="20.25" customHeight="1" x14ac:dyDescent="0.8">
      <c r="A62" s="407" t="s">
        <v>492</v>
      </c>
      <c r="B62" s="414" t="s">
        <v>493</v>
      </c>
      <c r="C62" s="334">
        <v>1</v>
      </c>
      <c r="D62" s="415" t="s">
        <v>159</v>
      </c>
      <c r="E62" s="334"/>
      <c r="F62" s="360"/>
      <c r="G62" s="334"/>
      <c r="H62" s="360"/>
      <c r="I62" s="334">
        <f t="shared" si="17"/>
        <v>0</v>
      </c>
      <c r="J62" s="411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</row>
    <row r="63" spans="1:26" ht="20.25" customHeight="1" x14ac:dyDescent="0.8">
      <c r="A63" s="400"/>
      <c r="B63" s="351" t="s">
        <v>494</v>
      </c>
      <c r="C63" s="402"/>
      <c r="D63" s="416"/>
      <c r="E63" s="404"/>
      <c r="F63" s="405"/>
      <c r="G63" s="402"/>
      <c r="H63" s="405"/>
      <c r="I63" s="402">
        <f t="shared" ref="H63:I63" si="18">SUM(I55:I62)</f>
        <v>0</v>
      </c>
      <c r="J63" s="411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</row>
    <row r="64" spans="1:26" ht="20.25" customHeight="1" x14ac:dyDescent="0.8">
      <c r="A64" s="407"/>
      <c r="B64" s="397"/>
      <c r="C64" s="402"/>
      <c r="D64" s="416"/>
      <c r="E64" s="404"/>
      <c r="F64" s="405"/>
      <c r="G64" s="402"/>
      <c r="H64" s="405"/>
      <c r="I64" s="402"/>
      <c r="J64" s="411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</row>
    <row r="65" spans="1:26" ht="20.25" customHeight="1" x14ac:dyDescent="0.8">
      <c r="A65" s="407">
        <v>4.5</v>
      </c>
      <c r="B65" s="397" t="str">
        <f>B15</f>
        <v>RACEWAY</v>
      </c>
      <c r="C65" s="395"/>
      <c r="D65" s="403"/>
      <c r="E65" s="417"/>
      <c r="F65" s="305"/>
      <c r="G65" s="395"/>
      <c r="H65" s="305"/>
      <c r="I65" s="395"/>
      <c r="J65" s="411"/>
      <c r="K65" s="376">
        <f>F65+H65</f>
        <v>0</v>
      </c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</row>
    <row r="66" spans="1:26" ht="20.25" customHeight="1" x14ac:dyDescent="0.8">
      <c r="A66" s="418" t="s">
        <v>495</v>
      </c>
      <c r="B66" s="414" t="s">
        <v>496</v>
      </c>
      <c r="C66" s="334"/>
      <c r="D66" s="419"/>
      <c r="E66" s="334"/>
      <c r="F66" s="360"/>
      <c r="G66" s="334"/>
      <c r="H66" s="360"/>
      <c r="I66" s="334"/>
      <c r="J66" s="411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</row>
    <row r="67" spans="1:26" ht="19.5" customHeight="1" x14ac:dyDescent="0.8">
      <c r="A67" s="407"/>
      <c r="B67" s="414" t="s">
        <v>497</v>
      </c>
      <c r="C67" s="334">
        <v>574</v>
      </c>
      <c r="D67" s="409" t="s">
        <v>157</v>
      </c>
      <c r="E67" s="334"/>
      <c r="F67" s="360"/>
      <c r="G67" s="334"/>
      <c r="H67" s="360"/>
      <c r="I67" s="334">
        <f t="shared" ref="I67:I69" si="19">F67+H67</f>
        <v>0</v>
      </c>
      <c r="J67" s="411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</row>
    <row r="68" spans="1:26" ht="19.5" customHeight="1" x14ac:dyDescent="0.8">
      <c r="A68" s="407"/>
      <c r="B68" s="414" t="s">
        <v>498</v>
      </c>
      <c r="C68" s="334">
        <v>16</v>
      </c>
      <c r="D68" s="409" t="s">
        <v>157</v>
      </c>
      <c r="E68" s="334"/>
      <c r="F68" s="360"/>
      <c r="G68" s="334"/>
      <c r="H68" s="360"/>
      <c r="I68" s="334">
        <f t="shared" si="19"/>
        <v>0</v>
      </c>
      <c r="J68" s="411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</row>
    <row r="69" spans="1:26" ht="20.25" customHeight="1" x14ac:dyDescent="0.8">
      <c r="A69" s="407"/>
      <c r="B69" s="414" t="s">
        <v>499</v>
      </c>
      <c r="C69" s="334">
        <v>10</v>
      </c>
      <c r="D69" s="409" t="s">
        <v>157</v>
      </c>
      <c r="E69" s="334"/>
      <c r="F69" s="360"/>
      <c r="G69" s="334"/>
      <c r="H69" s="360"/>
      <c r="I69" s="334">
        <f t="shared" si="19"/>
        <v>0</v>
      </c>
      <c r="J69" s="411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</row>
    <row r="70" spans="1:26" ht="20.25" customHeight="1" x14ac:dyDescent="0.8">
      <c r="A70" s="418" t="s">
        <v>500</v>
      </c>
      <c r="B70" s="414" t="s">
        <v>161</v>
      </c>
      <c r="C70" s="334"/>
      <c r="D70" s="419"/>
      <c r="E70" s="334"/>
      <c r="F70" s="360"/>
      <c r="G70" s="334"/>
      <c r="H70" s="360"/>
      <c r="I70" s="334"/>
      <c r="J70" s="411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</row>
    <row r="71" spans="1:26" ht="20.25" customHeight="1" x14ac:dyDescent="0.8">
      <c r="A71" s="407"/>
      <c r="B71" s="414" t="s">
        <v>499</v>
      </c>
      <c r="C71" s="334">
        <v>27</v>
      </c>
      <c r="D71" s="409" t="s">
        <v>157</v>
      </c>
      <c r="E71" s="334"/>
      <c r="F71" s="360"/>
      <c r="G71" s="334"/>
      <c r="H71" s="360"/>
      <c r="I71" s="334">
        <f t="shared" ref="I71:I73" si="20">F71+H71</f>
        <v>0</v>
      </c>
      <c r="J71" s="411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</row>
    <row r="72" spans="1:26" ht="20.25" customHeight="1" x14ac:dyDescent="0.8">
      <c r="A72" s="418" t="s">
        <v>501</v>
      </c>
      <c r="B72" s="414" t="s">
        <v>163</v>
      </c>
      <c r="C72" s="396">
        <v>1</v>
      </c>
      <c r="D72" s="415" t="s">
        <v>159</v>
      </c>
      <c r="E72" s="334"/>
      <c r="F72" s="360"/>
      <c r="G72" s="334"/>
      <c r="H72" s="360"/>
      <c r="I72" s="334">
        <f t="shared" si="20"/>
        <v>0</v>
      </c>
      <c r="J72" s="411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</row>
    <row r="73" spans="1:26" ht="20.25" customHeight="1" x14ac:dyDescent="0.8">
      <c r="A73" s="418" t="s">
        <v>502</v>
      </c>
      <c r="B73" s="414" t="s">
        <v>561</v>
      </c>
      <c r="C73" s="334">
        <v>0</v>
      </c>
      <c r="D73" s="409" t="s">
        <v>157</v>
      </c>
      <c r="E73" s="334"/>
      <c r="F73" s="360"/>
      <c r="G73" s="334"/>
      <c r="H73" s="360"/>
      <c r="I73" s="334">
        <f t="shared" si="20"/>
        <v>0</v>
      </c>
      <c r="J73" s="411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</row>
    <row r="74" spans="1:26" ht="20.25" customHeight="1" x14ac:dyDescent="0.8">
      <c r="A74" s="400"/>
      <c r="B74" s="413" t="s">
        <v>503</v>
      </c>
      <c r="C74" s="395"/>
      <c r="D74" s="403"/>
      <c r="E74" s="417"/>
      <c r="F74" s="305"/>
      <c r="G74" s="395"/>
      <c r="H74" s="305"/>
      <c r="I74" s="395">
        <f t="shared" ref="H74:I74" si="21">SUM(I66:I73)</f>
        <v>0</v>
      </c>
      <c r="J74" s="411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</row>
    <row r="75" spans="1:26" ht="20.25" customHeight="1" x14ac:dyDescent="0.8">
      <c r="A75" s="407"/>
      <c r="B75" s="397"/>
      <c r="C75" s="395"/>
      <c r="D75" s="403"/>
      <c r="E75" s="417"/>
      <c r="F75" s="305"/>
      <c r="G75" s="395"/>
      <c r="H75" s="305"/>
      <c r="I75" s="395"/>
      <c r="J75" s="411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26" ht="20.25" customHeight="1" x14ac:dyDescent="0.8">
      <c r="A76" s="407">
        <v>4.5999999999999996</v>
      </c>
      <c r="B76" s="397" t="str">
        <f>B16</f>
        <v>DATA CABLING SYSTEM</v>
      </c>
      <c r="C76" s="395"/>
      <c r="D76" s="403"/>
      <c r="E76" s="417"/>
      <c r="F76" s="305"/>
      <c r="G76" s="395"/>
      <c r="H76" s="305"/>
      <c r="I76" s="395"/>
      <c r="J76" s="411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</row>
    <row r="77" spans="1:26" ht="20.25" customHeight="1" x14ac:dyDescent="0.8">
      <c r="A77" s="418" t="s">
        <v>504</v>
      </c>
      <c r="B77" s="414" t="s">
        <v>505</v>
      </c>
      <c r="C77" s="334">
        <v>1</v>
      </c>
      <c r="D77" s="409" t="s">
        <v>146</v>
      </c>
      <c r="E77" s="334"/>
      <c r="F77" s="360"/>
      <c r="G77" s="334"/>
      <c r="H77" s="360"/>
      <c r="I77" s="334">
        <f t="shared" ref="I77:I80" si="22">F77+H77</f>
        <v>0</v>
      </c>
      <c r="J77" s="411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</row>
    <row r="78" spans="1:26" ht="20.25" customHeight="1" x14ac:dyDescent="0.8">
      <c r="A78" s="418" t="s">
        <v>506</v>
      </c>
      <c r="B78" s="414" t="s">
        <v>507</v>
      </c>
      <c r="C78" s="334">
        <v>0</v>
      </c>
      <c r="D78" s="409" t="s">
        <v>146</v>
      </c>
      <c r="E78" s="334"/>
      <c r="F78" s="360"/>
      <c r="G78" s="334"/>
      <c r="H78" s="360"/>
      <c r="I78" s="334">
        <f t="shared" si="22"/>
        <v>0</v>
      </c>
      <c r="J78" s="411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</row>
    <row r="79" spans="1:26" ht="20.25" customHeight="1" x14ac:dyDescent="0.8">
      <c r="A79" s="418" t="s">
        <v>508</v>
      </c>
      <c r="B79" s="414" t="s">
        <v>509</v>
      </c>
      <c r="C79" s="334">
        <v>1</v>
      </c>
      <c r="D79" s="409" t="s">
        <v>146</v>
      </c>
      <c r="E79" s="334"/>
      <c r="F79" s="360"/>
      <c r="G79" s="334"/>
      <c r="H79" s="360"/>
      <c r="I79" s="334">
        <f t="shared" si="22"/>
        <v>0</v>
      </c>
      <c r="J79" s="411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</row>
    <row r="80" spans="1:26" ht="20.25" customHeight="1" x14ac:dyDescent="0.8">
      <c r="A80" s="418" t="s">
        <v>510</v>
      </c>
      <c r="B80" s="414" t="s">
        <v>511</v>
      </c>
      <c r="C80" s="334">
        <v>0</v>
      </c>
      <c r="D80" s="409" t="s">
        <v>146</v>
      </c>
      <c r="E80" s="334"/>
      <c r="F80" s="360"/>
      <c r="G80" s="334"/>
      <c r="H80" s="360"/>
      <c r="I80" s="334">
        <f t="shared" si="22"/>
        <v>0</v>
      </c>
      <c r="J80" s="411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</row>
    <row r="81" spans="1:26" ht="20.25" customHeight="1" x14ac:dyDescent="0.8">
      <c r="A81" s="418" t="s">
        <v>512</v>
      </c>
      <c r="B81" s="414" t="s">
        <v>175</v>
      </c>
      <c r="C81" s="334"/>
      <c r="D81" s="419"/>
      <c r="E81" s="334"/>
      <c r="F81" s="360"/>
      <c r="G81" s="334"/>
      <c r="H81" s="360"/>
      <c r="I81" s="334"/>
      <c r="J81" s="411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</row>
    <row r="82" spans="1:26" ht="20.25" customHeight="1" x14ac:dyDescent="0.8">
      <c r="A82" s="407"/>
      <c r="B82" s="414" t="s">
        <v>513</v>
      </c>
      <c r="C82" s="334">
        <v>10</v>
      </c>
      <c r="D82" s="409" t="s">
        <v>157</v>
      </c>
      <c r="E82" s="334"/>
      <c r="F82" s="360"/>
      <c r="G82" s="334"/>
      <c r="H82" s="360"/>
      <c r="I82" s="334">
        <f>F82+H82</f>
        <v>0</v>
      </c>
      <c r="J82" s="411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</row>
    <row r="83" spans="1:26" ht="20.25" customHeight="1" x14ac:dyDescent="0.8">
      <c r="A83" s="418" t="s">
        <v>514</v>
      </c>
      <c r="B83" s="414" t="s">
        <v>175</v>
      </c>
      <c r="C83" s="334"/>
      <c r="D83" s="419"/>
      <c r="E83" s="334"/>
      <c r="F83" s="360"/>
      <c r="G83" s="334"/>
      <c r="H83" s="360"/>
      <c r="I83" s="334"/>
      <c r="J83" s="411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</row>
    <row r="84" spans="1:26" ht="20.25" customHeight="1" x14ac:dyDescent="0.8">
      <c r="A84" s="407"/>
      <c r="B84" s="414" t="s">
        <v>515</v>
      </c>
      <c r="C84" s="334">
        <v>5</v>
      </c>
      <c r="D84" s="409" t="s">
        <v>157</v>
      </c>
      <c r="E84" s="334"/>
      <c r="F84" s="360"/>
      <c r="G84" s="334"/>
      <c r="H84" s="360"/>
      <c r="I84" s="334">
        <f t="shared" ref="I84:I87" si="23">F84+H84</f>
        <v>0</v>
      </c>
      <c r="J84" s="411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</row>
    <row r="85" spans="1:26" ht="20.25" customHeight="1" x14ac:dyDescent="0.8">
      <c r="A85" s="407"/>
      <c r="B85" s="414" t="s">
        <v>516</v>
      </c>
      <c r="C85" s="334">
        <v>0</v>
      </c>
      <c r="D85" s="409" t="s">
        <v>157</v>
      </c>
      <c r="E85" s="334"/>
      <c r="F85" s="360"/>
      <c r="G85" s="334"/>
      <c r="H85" s="360"/>
      <c r="I85" s="334">
        <f t="shared" si="23"/>
        <v>0</v>
      </c>
      <c r="J85" s="411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</row>
    <row r="86" spans="1:26" ht="20.25" customHeight="1" x14ac:dyDescent="0.8">
      <c r="A86" s="407"/>
      <c r="B86" s="414" t="s">
        <v>180</v>
      </c>
      <c r="C86" s="396">
        <v>1</v>
      </c>
      <c r="D86" s="409" t="s">
        <v>159</v>
      </c>
      <c r="E86" s="334"/>
      <c r="F86" s="360"/>
      <c r="G86" s="334"/>
      <c r="H86" s="360"/>
      <c r="I86" s="334">
        <f t="shared" si="23"/>
        <v>0</v>
      </c>
      <c r="J86" s="411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</row>
    <row r="87" spans="1:26" ht="20.25" customHeight="1" x14ac:dyDescent="0.8">
      <c r="A87" s="407" t="s">
        <v>517</v>
      </c>
      <c r="B87" s="414" t="s">
        <v>518</v>
      </c>
      <c r="C87" s="334">
        <v>1</v>
      </c>
      <c r="D87" s="409" t="s">
        <v>159</v>
      </c>
      <c r="E87" s="334"/>
      <c r="F87" s="360"/>
      <c r="G87" s="334"/>
      <c r="H87" s="360"/>
      <c r="I87" s="334">
        <f t="shared" si="23"/>
        <v>0</v>
      </c>
      <c r="J87" s="411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</row>
    <row r="88" spans="1:26" ht="20.25" customHeight="1" x14ac:dyDescent="0.8">
      <c r="A88" s="400"/>
      <c r="B88" s="413" t="s">
        <v>519</v>
      </c>
      <c r="C88" s="395"/>
      <c r="D88" s="403"/>
      <c r="E88" s="404"/>
      <c r="F88" s="405"/>
      <c r="G88" s="402"/>
      <c r="H88" s="405"/>
      <c r="I88" s="402">
        <f t="shared" ref="H88:I88" si="24">SUM(I77:I87)</f>
        <v>0</v>
      </c>
      <c r="J88" s="411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</row>
    <row r="89" spans="1:26" ht="20.25" customHeight="1" x14ac:dyDescent="0.8">
      <c r="A89" s="407"/>
      <c r="B89" s="397"/>
      <c r="C89" s="395"/>
      <c r="D89" s="403"/>
      <c r="E89" s="417"/>
      <c r="F89" s="305"/>
      <c r="G89" s="395"/>
      <c r="H89" s="305"/>
      <c r="I89" s="395"/>
      <c r="J89" s="411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</row>
    <row r="90" spans="1:26" ht="20.25" customHeight="1" x14ac:dyDescent="0.8">
      <c r="A90" s="407">
        <v>4.7</v>
      </c>
      <c r="B90" s="397" t="str">
        <f>B17</f>
        <v>MATV SYSTEM</v>
      </c>
      <c r="C90" s="395"/>
      <c r="D90" s="403"/>
      <c r="E90" s="417"/>
      <c r="F90" s="305"/>
      <c r="G90" s="395"/>
      <c r="H90" s="305"/>
      <c r="I90" s="395"/>
      <c r="J90" s="411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</row>
    <row r="91" spans="1:26" ht="20.25" customHeight="1" x14ac:dyDescent="0.8">
      <c r="A91" s="418" t="s">
        <v>520</v>
      </c>
      <c r="B91" s="414" t="s">
        <v>521</v>
      </c>
      <c r="C91" s="334">
        <v>1</v>
      </c>
      <c r="D91" s="409" t="s">
        <v>146</v>
      </c>
      <c r="E91" s="334"/>
      <c r="F91" s="360"/>
      <c r="G91" s="334"/>
      <c r="H91" s="360"/>
      <c r="I91" s="334">
        <f t="shared" ref="I91:I93" si="25">F91+H91</f>
        <v>0</v>
      </c>
      <c r="J91" s="411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</row>
    <row r="92" spans="1:26" ht="20.25" customHeight="1" x14ac:dyDescent="0.8">
      <c r="A92" s="418" t="s">
        <v>522</v>
      </c>
      <c r="B92" s="414" t="s">
        <v>523</v>
      </c>
      <c r="C92" s="334">
        <v>0</v>
      </c>
      <c r="D92" s="409" t="s">
        <v>146</v>
      </c>
      <c r="E92" s="334"/>
      <c r="F92" s="360"/>
      <c r="G92" s="334"/>
      <c r="H92" s="360"/>
      <c r="I92" s="334">
        <f t="shared" si="25"/>
        <v>0</v>
      </c>
      <c r="J92" s="411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</row>
    <row r="93" spans="1:26" ht="20.25" customHeight="1" x14ac:dyDescent="0.8">
      <c r="A93" s="418" t="s">
        <v>524</v>
      </c>
      <c r="B93" s="414" t="s">
        <v>525</v>
      </c>
      <c r="C93" s="334">
        <v>1</v>
      </c>
      <c r="D93" s="409" t="s">
        <v>146</v>
      </c>
      <c r="E93" s="334"/>
      <c r="F93" s="360"/>
      <c r="G93" s="334"/>
      <c r="H93" s="360"/>
      <c r="I93" s="334">
        <f t="shared" si="25"/>
        <v>0</v>
      </c>
      <c r="J93" s="411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</row>
    <row r="94" spans="1:26" ht="20.25" customHeight="1" x14ac:dyDescent="0.8">
      <c r="A94" s="418" t="s">
        <v>526</v>
      </c>
      <c r="B94" s="414" t="s">
        <v>175</v>
      </c>
      <c r="C94" s="334"/>
      <c r="D94" s="419"/>
      <c r="E94" s="334"/>
      <c r="F94" s="360"/>
      <c r="G94" s="334"/>
      <c r="H94" s="360"/>
      <c r="I94" s="334"/>
      <c r="J94" s="411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</row>
    <row r="95" spans="1:26" ht="20.25" customHeight="1" x14ac:dyDescent="0.8">
      <c r="A95" s="407"/>
      <c r="B95" s="414" t="s">
        <v>527</v>
      </c>
      <c r="C95" s="334">
        <v>10</v>
      </c>
      <c r="D95" s="409" t="s">
        <v>157</v>
      </c>
      <c r="E95" s="334"/>
      <c r="F95" s="360"/>
      <c r="G95" s="334"/>
      <c r="H95" s="360"/>
      <c r="I95" s="334">
        <f t="shared" ref="I95:I96" si="26">F95+H95</f>
        <v>0</v>
      </c>
      <c r="J95" s="411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</row>
    <row r="96" spans="1:26" ht="20.25" customHeight="1" x14ac:dyDescent="0.8">
      <c r="A96" s="407"/>
      <c r="B96" s="414" t="s">
        <v>528</v>
      </c>
      <c r="C96" s="334">
        <v>20</v>
      </c>
      <c r="D96" s="409" t="s">
        <v>157</v>
      </c>
      <c r="E96" s="334"/>
      <c r="F96" s="360"/>
      <c r="G96" s="334"/>
      <c r="H96" s="360"/>
      <c r="I96" s="334">
        <f t="shared" si="26"/>
        <v>0</v>
      </c>
      <c r="J96" s="411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</row>
    <row r="97" spans="1:26" ht="20.25" customHeight="1" x14ac:dyDescent="0.8">
      <c r="A97" s="418" t="s">
        <v>529</v>
      </c>
      <c r="B97" s="414" t="s">
        <v>175</v>
      </c>
      <c r="C97" s="334"/>
      <c r="D97" s="419"/>
      <c r="E97" s="334"/>
      <c r="F97" s="360"/>
      <c r="G97" s="334"/>
      <c r="H97" s="360"/>
      <c r="I97" s="334"/>
      <c r="J97" s="411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</row>
    <row r="98" spans="1:26" ht="20.25" customHeight="1" x14ac:dyDescent="0.8">
      <c r="A98" s="407"/>
      <c r="B98" s="414" t="s">
        <v>515</v>
      </c>
      <c r="C98" s="334">
        <v>20</v>
      </c>
      <c r="D98" s="409" t="s">
        <v>157</v>
      </c>
      <c r="E98" s="334"/>
      <c r="F98" s="360"/>
      <c r="G98" s="334"/>
      <c r="H98" s="360"/>
      <c r="I98" s="334">
        <f t="shared" ref="I98:I100" si="27">F98+H98</f>
        <v>0</v>
      </c>
      <c r="J98" s="411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</row>
    <row r="99" spans="1:26" ht="20.25" customHeight="1" x14ac:dyDescent="0.8">
      <c r="A99" s="407"/>
      <c r="B99" s="414" t="s">
        <v>180</v>
      </c>
      <c r="C99" s="396">
        <v>1</v>
      </c>
      <c r="D99" s="409" t="s">
        <v>159</v>
      </c>
      <c r="E99" s="334"/>
      <c r="F99" s="360"/>
      <c r="G99" s="334"/>
      <c r="H99" s="360"/>
      <c r="I99" s="334">
        <f t="shared" si="27"/>
        <v>0</v>
      </c>
      <c r="J99" s="411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</row>
    <row r="100" spans="1:26" ht="20.25" customHeight="1" x14ac:dyDescent="0.8">
      <c r="A100" s="407" t="s">
        <v>530</v>
      </c>
      <c r="B100" s="414" t="s">
        <v>518</v>
      </c>
      <c r="C100" s="334">
        <v>1</v>
      </c>
      <c r="D100" s="409" t="s">
        <v>159</v>
      </c>
      <c r="E100" s="334"/>
      <c r="F100" s="360"/>
      <c r="G100" s="334"/>
      <c r="H100" s="360"/>
      <c r="I100" s="334">
        <f t="shared" si="27"/>
        <v>0</v>
      </c>
      <c r="J100" s="411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</row>
    <row r="101" spans="1:26" ht="20.25" customHeight="1" x14ac:dyDescent="0.8">
      <c r="A101" s="400"/>
      <c r="B101" s="413" t="s">
        <v>531</v>
      </c>
      <c r="C101" s="395"/>
      <c r="D101" s="403"/>
      <c r="E101" s="404"/>
      <c r="F101" s="405"/>
      <c r="G101" s="402"/>
      <c r="H101" s="405"/>
      <c r="I101" s="402">
        <f t="shared" ref="H101:I101" si="28">SUM(I91:I100)</f>
        <v>0</v>
      </c>
      <c r="J101" s="411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</row>
    <row r="102" spans="1:26" ht="20.25" customHeight="1" x14ac:dyDescent="0.8">
      <c r="A102" s="407"/>
      <c r="B102" s="397"/>
      <c r="C102" s="395"/>
      <c r="D102" s="403"/>
      <c r="E102" s="417"/>
      <c r="F102" s="305"/>
      <c r="G102" s="395"/>
      <c r="H102" s="305"/>
      <c r="I102" s="395"/>
      <c r="J102" s="411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</row>
    <row r="103" spans="1:26" ht="20.25" customHeight="1" x14ac:dyDescent="0.8">
      <c r="A103" s="407">
        <v>4.8</v>
      </c>
      <c r="B103" s="397" t="str">
        <f>B18</f>
        <v>LIGHTNING PROTECTION AND GROUNDING SYSTEM</v>
      </c>
      <c r="C103" s="395"/>
      <c r="D103" s="403"/>
      <c r="E103" s="417"/>
      <c r="F103" s="305"/>
      <c r="G103" s="395"/>
      <c r="H103" s="305"/>
      <c r="I103" s="395"/>
      <c r="J103" s="411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</row>
    <row r="104" spans="1:26" ht="20.25" customHeight="1" x14ac:dyDescent="0.8">
      <c r="A104" s="431" t="s">
        <v>532</v>
      </c>
      <c r="B104" s="432" t="s">
        <v>173</v>
      </c>
      <c r="C104" s="334">
        <v>1</v>
      </c>
      <c r="D104" s="335" t="s">
        <v>146</v>
      </c>
      <c r="E104" s="433"/>
      <c r="F104" s="360"/>
      <c r="G104" s="334"/>
      <c r="H104" s="360"/>
      <c r="I104" s="334">
        <f t="shared" ref="I104:I105" si="29">F104+H104</f>
        <v>0</v>
      </c>
      <c r="J104" s="394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</row>
    <row r="105" spans="1:26" ht="20.25" customHeight="1" x14ac:dyDescent="0.8">
      <c r="A105" s="431" t="s">
        <v>533</v>
      </c>
      <c r="B105" s="432" t="s">
        <v>174</v>
      </c>
      <c r="C105" s="334">
        <v>1</v>
      </c>
      <c r="D105" s="335" t="s">
        <v>146</v>
      </c>
      <c r="E105" s="433"/>
      <c r="F105" s="360"/>
      <c r="G105" s="334"/>
      <c r="H105" s="360"/>
      <c r="I105" s="334">
        <f t="shared" si="29"/>
        <v>0</v>
      </c>
      <c r="J105" s="394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</row>
    <row r="106" spans="1:26" ht="20.25" customHeight="1" x14ac:dyDescent="0.8">
      <c r="A106" s="431" t="s">
        <v>534</v>
      </c>
      <c r="B106" s="432" t="s">
        <v>175</v>
      </c>
      <c r="C106" s="334"/>
      <c r="D106" s="335"/>
      <c r="E106" s="433"/>
      <c r="F106" s="360"/>
      <c r="G106" s="334"/>
      <c r="H106" s="360"/>
      <c r="I106" s="334"/>
      <c r="J106" s="394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</row>
    <row r="107" spans="1:26" ht="20.25" customHeight="1" x14ac:dyDescent="0.8">
      <c r="A107" s="434"/>
      <c r="B107" s="435" t="s">
        <v>176</v>
      </c>
      <c r="C107" s="334">
        <v>25</v>
      </c>
      <c r="D107" s="409" t="s">
        <v>157</v>
      </c>
      <c r="E107" s="334"/>
      <c r="F107" s="360"/>
      <c r="G107" s="334"/>
      <c r="H107" s="360"/>
      <c r="I107" s="334">
        <f t="shared" ref="I107:I108" si="30">F107+H107</f>
        <v>0</v>
      </c>
      <c r="J107" s="394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</row>
    <row r="108" spans="1:26" ht="20.25" customHeight="1" x14ac:dyDescent="0.8">
      <c r="A108" s="434"/>
      <c r="B108" s="435" t="s">
        <v>177</v>
      </c>
      <c r="C108" s="334">
        <v>1</v>
      </c>
      <c r="D108" s="409" t="s">
        <v>159</v>
      </c>
      <c r="E108" s="433"/>
      <c r="F108" s="360"/>
      <c r="G108" s="433"/>
      <c r="H108" s="360"/>
      <c r="I108" s="334">
        <f t="shared" si="30"/>
        <v>0</v>
      </c>
      <c r="J108" s="394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</row>
    <row r="109" spans="1:26" ht="20.25" customHeight="1" x14ac:dyDescent="0.8">
      <c r="A109" s="431" t="s">
        <v>535</v>
      </c>
      <c r="B109" s="432" t="s">
        <v>178</v>
      </c>
      <c r="C109" s="334"/>
      <c r="D109" s="335"/>
      <c r="E109" s="433"/>
      <c r="F109" s="360"/>
      <c r="G109" s="334"/>
      <c r="H109" s="360"/>
      <c r="I109" s="334"/>
      <c r="J109" s="394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</row>
    <row r="110" spans="1:26" ht="20.25" customHeight="1" x14ac:dyDescent="0.8">
      <c r="A110" s="434"/>
      <c r="B110" s="435" t="s">
        <v>179</v>
      </c>
      <c r="C110" s="334">
        <v>20</v>
      </c>
      <c r="D110" s="409" t="s">
        <v>157</v>
      </c>
      <c r="E110" s="334"/>
      <c r="F110" s="360"/>
      <c r="G110" s="334"/>
      <c r="H110" s="360"/>
      <c r="I110" s="334">
        <f t="shared" ref="I110:I112" si="31">F110+H110</f>
        <v>0</v>
      </c>
      <c r="J110" s="394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</row>
    <row r="111" spans="1:26" ht="20.25" customHeight="1" x14ac:dyDescent="0.8">
      <c r="A111" s="434"/>
      <c r="B111" s="435" t="s">
        <v>180</v>
      </c>
      <c r="C111" s="334">
        <v>1</v>
      </c>
      <c r="D111" s="409" t="s">
        <v>159</v>
      </c>
      <c r="E111" s="433"/>
      <c r="F111" s="360"/>
      <c r="G111" s="433"/>
      <c r="H111" s="360"/>
      <c r="I111" s="334">
        <f t="shared" si="31"/>
        <v>0</v>
      </c>
      <c r="J111" s="394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</row>
    <row r="112" spans="1:26" ht="20.25" customHeight="1" x14ac:dyDescent="0.8">
      <c r="A112" s="431" t="s">
        <v>536</v>
      </c>
      <c r="B112" s="435" t="s">
        <v>537</v>
      </c>
      <c r="C112" s="334">
        <v>1</v>
      </c>
      <c r="D112" s="335" t="s">
        <v>159</v>
      </c>
      <c r="E112" s="433"/>
      <c r="F112" s="360"/>
      <c r="G112" s="433"/>
      <c r="H112" s="360"/>
      <c r="I112" s="334">
        <f t="shared" si="31"/>
        <v>0</v>
      </c>
      <c r="J112" s="394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</row>
    <row r="113" spans="1:26" ht="20.25" customHeight="1" x14ac:dyDescent="0.8">
      <c r="A113" s="436"/>
      <c r="B113" s="437" t="s">
        <v>538</v>
      </c>
      <c r="C113" s="438"/>
      <c r="D113" s="439"/>
      <c r="E113" s="440"/>
      <c r="F113" s="441">
        <f>SUM(F104:F112)</f>
        <v>0</v>
      </c>
      <c r="G113" s="442"/>
      <c r="H113" s="441">
        <f t="shared" ref="H113:I113" si="32">SUM(H104:H112)</f>
        <v>0</v>
      </c>
      <c r="I113" s="442">
        <f t="shared" si="32"/>
        <v>0</v>
      </c>
      <c r="J113" s="443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</row>
    <row r="114" spans="1:26" ht="20.25" customHeight="1" x14ac:dyDescent="0.8">
      <c r="A114" s="389"/>
      <c r="B114" s="444"/>
      <c r="C114" s="392"/>
      <c r="D114" s="445"/>
      <c r="E114" s="446"/>
      <c r="F114" s="447"/>
      <c r="G114" s="392"/>
      <c r="H114" s="447"/>
      <c r="I114" s="392"/>
      <c r="J114" s="44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</row>
    <row r="115" spans="1:26" ht="20.25" customHeight="1" x14ac:dyDescent="0.8">
      <c r="A115" s="298"/>
      <c r="B115" s="298"/>
      <c r="C115" s="308"/>
      <c r="D115" s="298"/>
      <c r="E115" s="308"/>
      <c r="F115" s="308"/>
      <c r="G115" s="308"/>
      <c r="H115" s="308"/>
      <c r="I115" s="308"/>
      <c r="J115" s="377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</row>
    <row r="116" spans="1:26" ht="20.25" customHeight="1" x14ac:dyDescent="0.8">
      <c r="A116" s="298"/>
      <c r="B116" s="298"/>
      <c r="C116" s="308"/>
      <c r="D116" s="298"/>
      <c r="E116" s="308"/>
      <c r="F116" s="308"/>
      <c r="G116" s="308"/>
      <c r="H116" s="308"/>
      <c r="I116" s="308"/>
      <c r="J116" s="377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</row>
    <row r="117" spans="1:26" ht="20.25" customHeight="1" x14ac:dyDescent="0.8">
      <c r="A117" s="298"/>
      <c r="B117" s="298"/>
      <c r="C117" s="308"/>
      <c r="D117" s="298"/>
      <c r="E117" s="308"/>
      <c r="F117" s="308"/>
      <c r="G117" s="308"/>
      <c r="H117" s="308"/>
      <c r="I117" s="308"/>
      <c r="J117" s="377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</row>
    <row r="118" spans="1:26" ht="20.25" customHeight="1" x14ac:dyDescent="0.8">
      <c r="A118" s="298"/>
      <c r="B118" s="298"/>
      <c r="C118" s="308"/>
      <c r="D118" s="298"/>
      <c r="E118" s="308"/>
      <c r="F118" s="308"/>
      <c r="G118" s="308"/>
      <c r="H118" s="308"/>
      <c r="I118" s="308"/>
      <c r="J118" s="377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</row>
    <row r="119" spans="1:26" ht="20.25" customHeight="1" x14ac:dyDescent="0.8">
      <c r="A119" s="298"/>
      <c r="B119" s="298"/>
      <c r="C119" s="308"/>
      <c r="D119" s="298"/>
      <c r="E119" s="308"/>
      <c r="F119" s="308"/>
      <c r="G119" s="308"/>
      <c r="H119" s="308"/>
      <c r="I119" s="308"/>
      <c r="J119" s="377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</row>
    <row r="120" spans="1:26" ht="20.25" customHeight="1" x14ac:dyDescent="0.8">
      <c r="A120" s="298"/>
      <c r="B120" s="298"/>
      <c r="C120" s="308"/>
      <c r="D120" s="298"/>
      <c r="E120" s="308"/>
      <c r="F120" s="308"/>
      <c r="G120" s="308"/>
      <c r="H120" s="308"/>
      <c r="I120" s="308"/>
      <c r="J120" s="377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</row>
    <row r="121" spans="1:26" ht="20.25" customHeight="1" x14ac:dyDescent="0.8">
      <c r="A121" s="298"/>
      <c r="B121" s="298"/>
      <c r="C121" s="308"/>
      <c r="D121" s="298"/>
      <c r="E121" s="308"/>
      <c r="F121" s="308"/>
      <c r="G121" s="308"/>
      <c r="H121" s="308"/>
      <c r="I121" s="308"/>
      <c r="J121" s="377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</row>
    <row r="122" spans="1:26" ht="20.25" customHeight="1" x14ac:dyDescent="0.8">
      <c r="A122" s="298"/>
      <c r="B122" s="298"/>
      <c r="C122" s="308"/>
      <c r="D122" s="298"/>
      <c r="E122" s="308"/>
      <c r="F122" s="308"/>
      <c r="G122" s="308"/>
      <c r="H122" s="308"/>
      <c r="I122" s="308"/>
      <c r="J122" s="377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</row>
    <row r="123" spans="1:26" ht="20.25" customHeight="1" x14ac:dyDescent="0.8">
      <c r="A123" s="298"/>
      <c r="B123" s="298"/>
      <c r="C123" s="308"/>
      <c r="D123" s="298"/>
      <c r="E123" s="308"/>
      <c r="F123" s="308"/>
      <c r="G123" s="308"/>
      <c r="H123" s="308"/>
      <c r="I123" s="308"/>
      <c r="J123" s="377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</row>
    <row r="124" spans="1:26" ht="20.25" customHeight="1" x14ac:dyDescent="0.8">
      <c r="A124" s="298"/>
      <c r="B124" s="298"/>
      <c r="C124" s="308"/>
      <c r="D124" s="298"/>
      <c r="E124" s="308"/>
      <c r="F124" s="308"/>
      <c r="G124" s="308"/>
      <c r="H124" s="308"/>
      <c r="I124" s="308"/>
      <c r="J124" s="377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</row>
    <row r="125" spans="1:26" ht="20.25" customHeight="1" x14ac:dyDescent="0.8">
      <c r="A125" s="298"/>
      <c r="B125" s="298"/>
      <c r="C125" s="308"/>
      <c r="D125" s="298"/>
      <c r="E125" s="308"/>
      <c r="F125" s="308"/>
      <c r="G125" s="308"/>
      <c r="H125" s="308"/>
      <c r="I125" s="308"/>
      <c r="J125" s="377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</row>
    <row r="126" spans="1:26" ht="20.25" customHeight="1" x14ac:dyDescent="0.8">
      <c r="A126" s="298"/>
      <c r="B126" s="298"/>
      <c r="C126" s="308"/>
      <c r="D126" s="298"/>
      <c r="E126" s="308"/>
      <c r="F126" s="308"/>
      <c r="G126" s="308"/>
      <c r="H126" s="308"/>
      <c r="I126" s="308"/>
      <c r="J126" s="377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</row>
    <row r="127" spans="1:26" ht="20.25" customHeight="1" x14ac:dyDescent="0.8">
      <c r="A127" s="298"/>
      <c r="B127" s="298"/>
      <c r="C127" s="308"/>
      <c r="D127" s="298"/>
      <c r="E127" s="308"/>
      <c r="F127" s="308"/>
      <c r="G127" s="308"/>
      <c r="H127" s="308"/>
      <c r="I127" s="308"/>
      <c r="J127" s="377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</row>
    <row r="128" spans="1:26" ht="20.25" customHeight="1" x14ac:dyDescent="0.8">
      <c r="A128" s="298"/>
      <c r="B128" s="298"/>
      <c r="C128" s="308"/>
      <c r="D128" s="298"/>
      <c r="E128" s="308"/>
      <c r="F128" s="308"/>
      <c r="G128" s="308"/>
      <c r="H128" s="308"/>
      <c r="I128" s="308"/>
      <c r="J128" s="377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</row>
    <row r="129" spans="1:26" ht="20.25" customHeight="1" x14ac:dyDescent="0.8">
      <c r="A129" s="298"/>
      <c r="B129" s="298"/>
      <c r="C129" s="308"/>
      <c r="D129" s="298"/>
      <c r="E129" s="308"/>
      <c r="F129" s="308"/>
      <c r="G129" s="308"/>
      <c r="H129" s="308"/>
      <c r="I129" s="308"/>
      <c r="J129" s="377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</row>
    <row r="130" spans="1:26" ht="20.25" customHeight="1" x14ac:dyDescent="0.8">
      <c r="A130" s="298"/>
      <c r="B130" s="298"/>
      <c r="C130" s="308"/>
      <c r="D130" s="298"/>
      <c r="E130" s="308"/>
      <c r="F130" s="308"/>
      <c r="G130" s="308"/>
      <c r="H130" s="308"/>
      <c r="I130" s="308"/>
      <c r="J130" s="377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</row>
    <row r="131" spans="1:26" ht="20.25" customHeight="1" x14ac:dyDescent="0.8">
      <c r="A131" s="298"/>
      <c r="B131" s="298"/>
      <c r="C131" s="308"/>
      <c r="D131" s="298"/>
      <c r="E131" s="308"/>
      <c r="F131" s="308"/>
      <c r="G131" s="308"/>
      <c r="H131" s="308"/>
      <c r="I131" s="308"/>
      <c r="J131" s="377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</row>
    <row r="132" spans="1:26" ht="20.25" customHeight="1" x14ac:dyDescent="0.8">
      <c r="A132" s="298"/>
      <c r="B132" s="298"/>
      <c r="C132" s="308"/>
      <c r="D132" s="298"/>
      <c r="E132" s="308"/>
      <c r="F132" s="308"/>
      <c r="G132" s="308"/>
      <c r="H132" s="308"/>
      <c r="I132" s="308"/>
      <c r="J132" s="377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</row>
    <row r="133" spans="1:26" ht="20.25" customHeight="1" x14ac:dyDescent="0.8">
      <c r="A133" s="298"/>
      <c r="B133" s="298"/>
      <c r="C133" s="308"/>
      <c r="D133" s="298"/>
      <c r="E133" s="308"/>
      <c r="F133" s="308"/>
      <c r="G133" s="308"/>
      <c r="H133" s="308"/>
      <c r="I133" s="308"/>
      <c r="J133" s="377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</row>
    <row r="134" spans="1:26" ht="20.25" customHeight="1" x14ac:dyDescent="0.8">
      <c r="A134" s="298"/>
      <c r="B134" s="298"/>
      <c r="C134" s="308"/>
      <c r="D134" s="298"/>
      <c r="E134" s="308"/>
      <c r="F134" s="308"/>
      <c r="G134" s="308"/>
      <c r="H134" s="308"/>
      <c r="I134" s="308"/>
      <c r="J134" s="377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</row>
    <row r="135" spans="1:26" ht="20.25" customHeight="1" x14ac:dyDescent="0.8">
      <c r="A135" s="298"/>
      <c r="B135" s="298"/>
      <c r="C135" s="308"/>
      <c r="D135" s="298"/>
      <c r="E135" s="308"/>
      <c r="F135" s="308"/>
      <c r="G135" s="308"/>
      <c r="H135" s="308"/>
      <c r="I135" s="308"/>
      <c r="J135" s="377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</row>
    <row r="136" spans="1:26" ht="20.25" customHeight="1" x14ac:dyDescent="0.8">
      <c r="A136" s="298"/>
      <c r="B136" s="298"/>
      <c r="C136" s="308"/>
      <c r="D136" s="298"/>
      <c r="E136" s="308"/>
      <c r="F136" s="308"/>
      <c r="G136" s="308"/>
      <c r="H136" s="308"/>
      <c r="I136" s="308"/>
      <c r="J136" s="377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</row>
    <row r="137" spans="1:26" ht="20.25" customHeight="1" x14ac:dyDescent="0.8">
      <c r="A137" s="298"/>
      <c r="B137" s="298"/>
      <c r="C137" s="308"/>
      <c r="D137" s="298"/>
      <c r="E137" s="308"/>
      <c r="F137" s="308"/>
      <c r="G137" s="308"/>
      <c r="H137" s="308"/>
      <c r="I137" s="308"/>
      <c r="J137" s="377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</row>
    <row r="138" spans="1:26" ht="20.25" customHeight="1" x14ac:dyDescent="0.8">
      <c r="A138" s="298"/>
      <c r="B138" s="298"/>
      <c r="C138" s="308"/>
      <c r="D138" s="298"/>
      <c r="E138" s="308"/>
      <c r="F138" s="308"/>
      <c r="G138" s="308"/>
      <c r="H138" s="308"/>
      <c r="I138" s="308"/>
      <c r="J138" s="377"/>
      <c r="K138" s="298"/>
      <c r="L138" s="298"/>
      <c r="M138" s="298"/>
      <c r="N138" s="298"/>
      <c r="O138" s="298"/>
      <c r="P138" s="298"/>
      <c r="Q138" s="298"/>
      <c r="R138" s="298"/>
      <c r="S138" s="298"/>
      <c r="T138" s="298"/>
      <c r="U138" s="298"/>
      <c r="V138" s="298"/>
      <c r="W138" s="298"/>
      <c r="X138" s="298"/>
      <c r="Y138" s="298"/>
      <c r="Z138" s="298"/>
    </row>
    <row r="139" spans="1:26" ht="20.25" customHeight="1" x14ac:dyDescent="0.8">
      <c r="A139" s="298"/>
      <c r="B139" s="298"/>
      <c r="C139" s="308"/>
      <c r="D139" s="298"/>
      <c r="E139" s="308"/>
      <c r="F139" s="308"/>
      <c r="G139" s="308"/>
      <c r="H139" s="308"/>
      <c r="I139" s="308"/>
      <c r="J139" s="377"/>
      <c r="K139" s="298"/>
      <c r="L139" s="298"/>
      <c r="M139" s="298"/>
      <c r="N139" s="298"/>
      <c r="O139" s="298"/>
      <c r="P139" s="298"/>
      <c r="Q139" s="298"/>
      <c r="R139" s="298"/>
      <c r="S139" s="298"/>
      <c r="T139" s="298"/>
      <c r="U139" s="298"/>
      <c r="V139" s="298"/>
      <c r="W139" s="298"/>
      <c r="X139" s="298"/>
      <c r="Y139" s="298"/>
      <c r="Z139" s="298"/>
    </row>
    <row r="140" spans="1:26" ht="20.25" customHeight="1" x14ac:dyDescent="0.8">
      <c r="A140" s="298"/>
      <c r="B140" s="298"/>
      <c r="C140" s="308"/>
      <c r="D140" s="298"/>
      <c r="E140" s="308"/>
      <c r="F140" s="308"/>
      <c r="G140" s="308"/>
      <c r="H140" s="308"/>
      <c r="I140" s="308"/>
      <c r="J140" s="377"/>
      <c r="K140" s="298"/>
      <c r="L140" s="298"/>
      <c r="M140" s="298"/>
      <c r="N140" s="298"/>
      <c r="O140" s="298"/>
      <c r="P140" s="298"/>
      <c r="Q140" s="298"/>
      <c r="R140" s="298"/>
      <c r="S140" s="298"/>
      <c r="T140" s="298"/>
      <c r="U140" s="298"/>
      <c r="V140" s="298"/>
      <c r="W140" s="298"/>
      <c r="X140" s="298"/>
      <c r="Y140" s="298"/>
      <c r="Z140" s="298"/>
    </row>
    <row r="141" spans="1:26" ht="20.25" customHeight="1" x14ac:dyDescent="0.8">
      <c r="A141" s="298"/>
      <c r="B141" s="298"/>
      <c r="C141" s="308"/>
      <c r="D141" s="298"/>
      <c r="E141" s="308"/>
      <c r="F141" s="308"/>
      <c r="G141" s="308"/>
      <c r="H141" s="308"/>
      <c r="I141" s="308"/>
      <c r="J141" s="377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</row>
    <row r="142" spans="1:26" ht="20.25" customHeight="1" x14ac:dyDescent="0.8">
      <c r="A142" s="298"/>
      <c r="B142" s="298"/>
      <c r="C142" s="308"/>
      <c r="D142" s="298"/>
      <c r="E142" s="308"/>
      <c r="F142" s="308"/>
      <c r="G142" s="308"/>
      <c r="H142" s="308"/>
      <c r="I142" s="308"/>
      <c r="J142" s="377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</row>
    <row r="143" spans="1:26" ht="20.25" customHeight="1" x14ac:dyDescent="0.8">
      <c r="A143" s="298"/>
      <c r="B143" s="298"/>
      <c r="C143" s="308"/>
      <c r="D143" s="298"/>
      <c r="E143" s="308"/>
      <c r="F143" s="308"/>
      <c r="G143" s="308"/>
      <c r="H143" s="308"/>
      <c r="I143" s="308"/>
      <c r="J143" s="377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</row>
    <row r="144" spans="1:26" ht="20.25" customHeight="1" x14ac:dyDescent="0.8">
      <c r="A144" s="298"/>
      <c r="B144" s="298"/>
      <c r="C144" s="308"/>
      <c r="D144" s="298"/>
      <c r="E144" s="308"/>
      <c r="F144" s="308"/>
      <c r="G144" s="308"/>
      <c r="H144" s="308"/>
      <c r="I144" s="308"/>
      <c r="J144" s="377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</row>
    <row r="145" spans="1:26" ht="20.25" customHeight="1" x14ac:dyDescent="0.8">
      <c r="A145" s="298"/>
      <c r="B145" s="298"/>
      <c r="C145" s="308"/>
      <c r="D145" s="298"/>
      <c r="E145" s="308"/>
      <c r="F145" s="308"/>
      <c r="G145" s="308"/>
      <c r="H145" s="308"/>
      <c r="I145" s="308"/>
      <c r="J145" s="377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</row>
    <row r="146" spans="1:26" ht="20.25" customHeight="1" x14ac:dyDescent="0.8">
      <c r="A146" s="298"/>
      <c r="B146" s="298"/>
      <c r="C146" s="308"/>
      <c r="D146" s="298"/>
      <c r="E146" s="308"/>
      <c r="F146" s="308"/>
      <c r="G146" s="308"/>
      <c r="H146" s="308"/>
      <c r="I146" s="308"/>
      <c r="J146" s="377"/>
      <c r="K146" s="298"/>
      <c r="L146" s="298"/>
      <c r="M146" s="298"/>
      <c r="N146" s="298"/>
      <c r="O146" s="298"/>
      <c r="P146" s="298"/>
      <c r="Q146" s="298"/>
      <c r="R146" s="298"/>
      <c r="S146" s="298"/>
      <c r="T146" s="298"/>
      <c r="U146" s="298"/>
      <c r="V146" s="298"/>
      <c r="W146" s="298"/>
      <c r="X146" s="298"/>
      <c r="Y146" s="298"/>
      <c r="Z146" s="298"/>
    </row>
    <row r="147" spans="1:26" ht="20.25" customHeight="1" x14ac:dyDescent="0.8">
      <c r="A147" s="298"/>
      <c r="B147" s="298"/>
      <c r="C147" s="308"/>
      <c r="D147" s="298"/>
      <c r="E147" s="308"/>
      <c r="F147" s="308"/>
      <c r="G147" s="308"/>
      <c r="H147" s="308"/>
      <c r="I147" s="308"/>
      <c r="J147" s="377"/>
      <c r="K147" s="298"/>
      <c r="L147" s="298"/>
      <c r="M147" s="298"/>
      <c r="N147" s="298"/>
      <c r="O147" s="298"/>
      <c r="P147" s="298"/>
      <c r="Q147" s="298"/>
      <c r="R147" s="298"/>
      <c r="S147" s="298"/>
      <c r="T147" s="298"/>
      <c r="U147" s="298"/>
      <c r="V147" s="298"/>
      <c r="W147" s="298"/>
      <c r="X147" s="298"/>
      <c r="Y147" s="298"/>
      <c r="Z147" s="298"/>
    </row>
    <row r="148" spans="1:26" ht="20.25" customHeight="1" x14ac:dyDescent="0.8">
      <c r="A148" s="298"/>
      <c r="B148" s="298"/>
      <c r="C148" s="308"/>
      <c r="D148" s="298"/>
      <c r="E148" s="308"/>
      <c r="F148" s="308"/>
      <c r="G148" s="308"/>
      <c r="H148" s="308"/>
      <c r="I148" s="308"/>
      <c r="J148" s="377"/>
      <c r="K148" s="298"/>
      <c r="L148" s="298"/>
      <c r="M148" s="298"/>
      <c r="N148" s="298"/>
      <c r="O148" s="298"/>
      <c r="P148" s="298"/>
      <c r="Q148" s="298"/>
      <c r="R148" s="298"/>
      <c r="S148" s="298"/>
      <c r="T148" s="298"/>
      <c r="U148" s="298"/>
      <c r="V148" s="298"/>
      <c r="W148" s="298"/>
      <c r="X148" s="298"/>
      <c r="Y148" s="298"/>
      <c r="Z148" s="298"/>
    </row>
    <row r="149" spans="1:26" ht="20.25" customHeight="1" x14ac:dyDescent="0.8">
      <c r="A149" s="298"/>
      <c r="B149" s="298"/>
      <c r="C149" s="308"/>
      <c r="D149" s="298"/>
      <c r="E149" s="308"/>
      <c r="F149" s="308"/>
      <c r="G149" s="308"/>
      <c r="H149" s="308"/>
      <c r="I149" s="308"/>
      <c r="J149" s="377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</row>
    <row r="150" spans="1:26" ht="20.25" customHeight="1" x14ac:dyDescent="0.8">
      <c r="A150" s="298"/>
      <c r="B150" s="298"/>
      <c r="C150" s="308"/>
      <c r="D150" s="298"/>
      <c r="E150" s="308"/>
      <c r="F150" s="308"/>
      <c r="G150" s="308"/>
      <c r="H150" s="308"/>
      <c r="I150" s="308"/>
      <c r="J150" s="377"/>
      <c r="K150" s="298"/>
      <c r="L150" s="298"/>
      <c r="M150" s="298"/>
      <c r="N150" s="298"/>
      <c r="O150" s="298"/>
      <c r="P150" s="298"/>
      <c r="Q150" s="298"/>
      <c r="R150" s="298"/>
      <c r="S150" s="298"/>
      <c r="T150" s="298"/>
      <c r="U150" s="298"/>
      <c r="V150" s="298"/>
      <c r="W150" s="298"/>
      <c r="X150" s="298"/>
      <c r="Y150" s="298"/>
      <c r="Z150" s="298"/>
    </row>
    <row r="151" spans="1:26" ht="20.25" customHeight="1" x14ac:dyDescent="0.8">
      <c r="A151" s="298"/>
      <c r="B151" s="298"/>
      <c r="C151" s="308"/>
      <c r="D151" s="298"/>
      <c r="E151" s="308"/>
      <c r="F151" s="308"/>
      <c r="G151" s="308"/>
      <c r="H151" s="308"/>
      <c r="I151" s="308"/>
      <c r="J151" s="377"/>
      <c r="K151" s="298"/>
      <c r="L151" s="298"/>
      <c r="M151" s="298"/>
      <c r="N151" s="298"/>
      <c r="O151" s="298"/>
      <c r="P151" s="298"/>
      <c r="Q151" s="298"/>
      <c r="R151" s="298"/>
      <c r="S151" s="298"/>
      <c r="T151" s="298"/>
      <c r="U151" s="298"/>
      <c r="V151" s="298"/>
      <c r="W151" s="298"/>
      <c r="X151" s="298"/>
      <c r="Y151" s="298"/>
      <c r="Z151" s="298"/>
    </row>
    <row r="152" spans="1:26" ht="20.25" customHeight="1" x14ac:dyDescent="0.8">
      <c r="A152" s="298"/>
      <c r="B152" s="298"/>
      <c r="C152" s="308"/>
      <c r="D152" s="298"/>
      <c r="E152" s="308"/>
      <c r="F152" s="308"/>
      <c r="G152" s="308"/>
      <c r="H152" s="308"/>
      <c r="I152" s="308"/>
      <c r="J152" s="377"/>
      <c r="K152" s="298"/>
      <c r="L152" s="298"/>
      <c r="M152" s="298"/>
      <c r="N152" s="298"/>
      <c r="O152" s="298"/>
      <c r="P152" s="298"/>
      <c r="Q152" s="298"/>
      <c r="R152" s="298"/>
      <c r="S152" s="298"/>
      <c r="T152" s="298"/>
      <c r="U152" s="298"/>
      <c r="V152" s="298"/>
      <c r="W152" s="298"/>
      <c r="X152" s="298"/>
      <c r="Y152" s="298"/>
      <c r="Z152" s="298"/>
    </row>
    <row r="153" spans="1:26" ht="20.25" customHeight="1" x14ac:dyDescent="0.8">
      <c r="A153" s="298"/>
      <c r="B153" s="298"/>
      <c r="C153" s="308"/>
      <c r="D153" s="298"/>
      <c r="E153" s="308"/>
      <c r="F153" s="308"/>
      <c r="G153" s="308"/>
      <c r="H153" s="308"/>
      <c r="I153" s="308"/>
      <c r="J153" s="377"/>
      <c r="K153" s="298"/>
      <c r="L153" s="298"/>
      <c r="M153" s="298"/>
      <c r="N153" s="298"/>
      <c r="O153" s="298"/>
      <c r="P153" s="298"/>
      <c r="Q153" s="298"/>
      <c r="R153" s="298"/>
      <c r="S153" s="298"/>
      <c r="T153" s="298"/>
      <c r="U153" s="298"/>
      <c r="V153" s="298"/>
      <c r="W153" s="298"/>
      <c r="X153" s="298"/>
      <c r="Y153" s="298"/>
      <c r="Z153" s="298"/>
    </row>
    <row r="154" spans="1:26" ht="20.25" customHeight="1" x14ac:dyDescent="0.8">
      <c r="A154" s="298"/>
      <c r="B154" s="298"/>
      <c r="C154" s="308"/>
      <c r="D154" s="298"/>
      <c r="E154" s="308"/>
      <c r="F154" s="308"/>
      <c r="G154" s="308"/>
      <c r="H154" s="308"/>
      <c r="I154" s="308"/>
      <c r="J154" s="377"/>
      <c r="K154" s="298"/>
      <c r="L154" s="298"/>
      <c r="M154" s="298"/>
      <c r="N154" s="298"/>
      <c r="O154" s="298"/>
      <c r="P154" s="298"/>
      <c r="Q154" s="298"/>
      <c r="R154" s="298"/>
      <c r="S154" s="298"/>
      <c r="T154" s="298"/>
      <c r="U154" s="298"/>
      <c r="V154" s="298"/>
      <c r="W154" s="298"/>
      <c r="X154" s="298"/>
      <c r="Y154" s="298"/>
      <c r="Z154" s="298"/>
    </row>
    <row r="155" spans="1:26" ht="20.25" customHeight="1" x14ac:dyDescent="0.8">
      <c r="A155" s="298"/>
      <c r="B155" s="298"/>
      <c r="C155" s="308"/>
      <c r="D155" s="298"/>
      <c r="E155" s="308"/>
      <c r="F155" s="308"/>
      <c r="G155" s="308"/>
      <c r="H155" s="308"/>
      <c r="I155" s="308"/>
      <c r="J155" s="377"/>
      <c r="K155" s="298"/>
      <c r="L155" s="298"/>
      <c r="M155" s="298"/>
      <c r="N155" s="298"/>
      <c r="O155" s="298"/>
      <c r="P155" s="298"/>
      <c r="Q155" s="298"/>
      <c r="R155" s="298"/>
      <c r="S155" s="298"/>
      <c r="T155" s="298"/>
      <c r="U155" s="298"/>
      <c r="V155" s="298"/>
      <c r="W155" s="298"/>
      <c r="X155" s="298"/>
      <c r="Y155" s="298"/>
      <c r="Z155" s="298"/>
    </row>
    <row r="156" spans="1:26" ht="20.25" customHeight="1" x14ac:dyDescent="0.8">
      <c r="A156" s="298"/>
      <c r="B156" s="298"/>
      <c r="C156" s="308"/>
      <c r="D156" s="298"/>
      <c r="E156" s="308"/>
      <c r="F156" s="308"/>
      <c r="G156" s="308"/>
      <c r="H156" s="308"/>
      <c r="I156" s="308"/>
      <c r="J156" s="377"/>
      <c r="K156" s="298"/>
      <c r="L156" s="298"/>
      <c r="M156" s="298"/>
      <c r="N156" s="298"/>
      <c r="O156" s="298"/>
      <c r="P156" s="298"/>
      <c r="Q156" s="298"/>
      <c r="R156" s="298"/>
      <c r="S156" s="298"/>
      <c r="T156" s="298"/>
      <c r="U156" s="298"/>
      <c r="V156" s="298"/>
      <c r="W156" s="298"/>
      <c r="X156" s="298"/>
      <c r="Y156" s="298"/>
      <c r="Z156" s="298"/>
    </row>
    <row r="157" spans="1:26" ht="20.25" customHeight="1" x14ac:dyDescent="0.8">
      <c r="A157" s="298"/>
      <c r="B157" s="298"/>
      <c r="C157" s="308"/>
      <c r="D157" s="298"/>
      <c r="E157" s="308"/>
      <c r="F157" s="308"/>
      <c r="G157" s="308"/>
      <c r="H157" s="308"/>
      <c r="I157" s="308"/>
      <c r="J157" s="377"/>
      <c r="K157" s="298"/>
      <c r="L157" s="298"/>
      <c r="M157" s="298"/>
      <c r="N157" s="298"/>
      <c r="O157" s="298"/>
      <c r="P157" s="298"/>
      <c r="Q157" s="298"/>
      <c r="R157" s="298"/>
      <c r="S157" s="298"/>
      <c r="T157" s="298"/>
      <c r="U157" s="298"/>
      <c r="V157" s="298"/>
      <c r="W157" s="298"/>
      <c r="X157" s="298"/>
      <c r="Y157" s="298"/>
      <c r="Z157" s="298"/>
    </row>
    <row r="158" spans="1:26" ht="20.25" customHeight="1" x14ac:dyDescent="0.8">
      <c r="A158" s="298"/>
      <c r="B158" s="298"/>
      <c r="C158" s="308"/>
      <c r="D158" s="298"/>
      <c r="E158" s="308"/>
      <c r="F158" s="308"/>
      <c r="G158" s="308"/>
      <c r="H158" s="308"/>
      <c r="I158" s="308"/>
      <c r="J158" s="377"/>
      <c r="K158" s="298"/>
      <c r="L158" s="298"/>
      <c r="M158" s="298"/>
      <c r="N158" s="298"/>
      <c r="O158" s="298"/>
      <c r="P158" s="298"/>
      <c r="Q158" s="298"/>
      <c r="R158" s="298"/>
      <c r="S158" s="298"/>
      <c r="T158" s="298"/>
      <c r="U158" s="298"/>
      <c r="V158" s="298"/>
      <c r="W158" s="298"/>
      <c r="X158" s="298"/>
      <c r="Y158" s="298"/>
      <c r="Z158" s="298"/>
    </row>
    <row r="159" spans="1:26" ht="20.25" customHeight="1" x14ac:dyDescent="0.8">
      <c r="A159" s="298"/>
      <c r="B159" s="298"/>
      <c r="C159" s="308"/>
      <c r="D159" s="298"/>
      <c r="E159" s="308"/>
      <c r="F159" s="308"/>
      <c r="G159" s="308"/>
      <c r="H159" s="308"/>
      <c r="I159" s="308"/>
      <c r="J159" s="377"/>
      <c r="K159" s="298"/>
      <c r="L159" s="298"/>
      <c r="M159" s="298"/>
      <c r="N159" s="298"/>
      <c r="O159" s="298"/>
      <c r="P159" s="298"/>
      <c r="Q159" s="298"/>
      <c r="R159" s="298"/>
      <c r="S159" s="298"/>
      <c r="T159" s="298"/>
      <c r="U159" s="298"/>
      <c r="V159" s="298"/>
      <c r="W159" s="298"/>
      <c r="X159" s="298"/>
      <c r="Y159" s="298"/>
      <c r="Z159" s="298"/>
    </row>
    <row r="160" spans="1:26" ht="20.25" customHeight="1" x14ac:dyDescent="0.8">
      <c r="A160" s="298"/>
      <c r="B160" s="298"/>
      <c r="C160" s="308"/>
      <c r="D160" s="298"/>
      <c r="E160" s="308"/>
      <c r="F160" s="308"/>
      <c r="G160" s="308"/>
      <c r="H160" s="308"/>
      <c r="I160" s="308"/>
      <c r="J160" s="377"/>
      <c r="K160" s="298"/>
      <c r="L160" s="298"/>
      <c r="M160" s="298"/>
      <c r="N160" s="298"/>
      <c r="O160" s="298"/>
      <c r="P160" s="298"/>
      <c r="Q160" s="298"/>
      <c r="R160" s="298"/>
      <c r="S160" s="298"/>
      <c r="T160" s="298"/>
      <c r="U160" s="298"/>
      <c r="V160" s="298"/>
      <c r="W160" s="298"/>
      <c r="X160" s="298"/>
      <c r="Y160" s="298"/>
      <c r="Z160" s="298"/>
    </row>
    <row r="161" spans="1:26" ht="20.25" customHeight="1" x14ac:dyDescent="0.8">
      <c r="A161" s="298"/>
      <c r="B161" s="298"/>
      <c r="C161" s="308"/>
      <c r="D161" s="298"/>
      <c r="E161" s="308"/>
      <c r="F161" s="308"/>
      <c r="G161" s="308"/>
      <c r="H161" s="308"/>
      <c r="I161" s="308"/>
      <c r="J161" s="377"/>
      <c r="K161" s="298"/>
      <c r="L161" s="298"/>
      <c r="M161" s="298"/>
      <c r="N161" s="298"/>
      <c r="O161" s="298"/>
      <c r="P161" s="298"/>
      <c r="Q161" s="298"/>
      <c r="R161" s="298"/>
      <c r="S161" s="298"/>
      <c r="T161" s="298"/>
      <c r="U161" s="298"/>
      <c r="V161" s="298"/>
      <c r="W161" s="298"/>
      <c r="X161" s="298"/>
      <c r="Y161" s="298"/>
      <c r="Z161" s="298"/>
    </row>
    <row r="162" spans="1:26" ht="20.25" customHeight="1" x14ac:dyDescent="0.8">
      <c r="A162" s="298"/>
      <c r="B162" s="298"/>
      <c r="C162" s="308"/>
      <c r="D162" s="298"/>
      <c r="E162" s="308"/>
      <c r="F162" s="308"/>
      <c r="G162" s="308"/>
      <c r="H162" s="308"/>
      <c r="I162" s="308"/>
      <c r="J162" s="377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</row>
    <row r="163" spans="1:26" ht="20.25" customHeight="1" x14ac:dyDescent="0.8">
      <c r="A163" s="298"/>
      <c r="B163" s="298"/>
      <c r="C163" s="308"/>
      <c r="D163" s="298"/>
      <c r="E163" s="308"/>
      <c r="F163" s="308"/>
      <c r="G163" s="308"/>
      <c r="H163" s="308"/>
      <c r="I163" s="308"/>
      <c r="J163" s="377"/>
      <c r="K163" s="298"/>
      <c r="L163" s="298"/>
      <c r="M163" s="298"/>
      <c r="N163" s="298"/>
      <c r="O163" s="298"/>
      <c r="P163" s="298"/>
      <c r="Q163" s="298"/>
      <c r="R163" s="298"/>
      <c r="S163" s="298"/>
      <c r="T163" s="298"/>
      <c r="U163" s="298"/>
      <c r="V163" s="298"/>
      <c r="W163" s="298"/>
      <c r="X163" s="298"/>
      <c r="Y163" s="298"/>
      <c r="Z163" s="298"/>
    </row>
    <row r="164" spans="1:26" ht="20.25" customHeight="1" x14ac:dyDescent="0.8">
      <c r="A164" s="298"/>
      <c r="B164" s="298"/>
      <c r="C164" s="308"/>
      <c r="D164" s="298"/>
      <c r="E164" s="308"/>
      <c r="F164" s="308"/>
      <c r="G164" s="308"/>
      <c r="H164" s="308"/>
      <c r="I164" s="308"/>
      <c r="J164" s="377"/>
      <c r="K164" s="298"/>
      <c r="L164" s="298"/>
      <c r="M164" s="298"/>
      <c r="N164" s="298"/>
      <c r="O164" s="298"/>
      <c r="P164" s="298"/>
      <c r="Q164" s="298"/>
      <c r="R164" s="298"/>
      <c r="S164" s="298"/>
      <c r="T164" s="298"/>
      <c r="U164" s="298"/>
      <c r="V164" s="298"/>
      <c r="W164" s="298"/>
      <c r="X164" s="298"/>
      <c r="Y164" s="298"/>
      <c r="Z164" s="298"/>
    </row>
    <row r="165" spans="1:26" ht="20.25" customHeight="1" x14ac:dyDescent="0.8">
      <c r="A165" s="298"/>
      <c r="B165" s="298"/>
      <c r="C165" s="308"/>
      <c r="D165" s="298"/>
      <c r="E165" s="308"/>
      <c r="F165" s="308"/>
      <c r="G165" s="308"/>
      <c r="H165" s="308"/>
      <c r="I165" s="308"/>
      <c r="J165" s="377"/>
      <c r="K165" s="298"/>
      <c r="L165" s="298"/>
      <c r="M165" s="298"/>
      <c r="N165" s="298"/>
      <c r="O165" s="298"/>
      <c r="P165" s="298"/>
      <c r="Q165" s="298"/>
      <c r="R165" s="298"/>
      <c r="S165" s="298"/>
      <c r="T165" s="298"/>
      <c r="U165" s="298"/>
      <c r="V165" s="298"/>
      <c r="W165" s="298"/>
      <c r="X165" s="298"/>
      <c r="Y165" s="298"/>
      <c r="Z165" s="298"/>
    </row>
    <row r="166" spans="1:26" ht="20.25" customHeight="1" x14ac:dyDescent="0.8">
      <c r="A166" s="298"/>
      <c r="B166" s="298"/>
      <c r="C166" s="308"/>
      <c r="D166" s="298"/>
      <c r="E166" s="308"/>
      <c r="F166" s="308"/>
      <c r="G166" s="308"/>
      <c r="H166" s="308"/>
      <c r="I166" s="308"/>
      <c r="J166" s="377"/>
      <c r="K166" s="298"/>
      <c r="L166" s="298"/>
      <c r="M166" s="298"/>
      <c r="N166" s="298"/>
      <c r="O166" s="298"/>
      <c r="P166" s="298"/>
      <c r="Q166" s="298"/>
      <c r="R166" s="298"/>
      <c r="S166" s="298"/>
      <c r="T166" s="298"/>
      <c r="U166" s="298"/>
      <c r="V166" s="298"/>
      <c r="W166" s="298"/>
      <c r="X166" s="298"/>
      <c r="Y166" s="298"/>
      <c r="Z166" s="298"/>
    </row>
    <row r="167" spans="1:26" ht="20.25" customHeight="1" x14ac:dyDescent="0.8">
      <c r="A167" s="298"/>
      <c r="B167" s="298"/>
      <c r="C167" s="308"/>
      <c r="D167" s="298"/>
      <c r="E167" s="308"/>
      <c r="F167" s="308"/>
      <c r="G167" s="308"/>
      <c r="H167" s="308"/>
      <c r="I167" s="308"/>
      <c r="J167" s="377"/>
      <c r="K167" s="298"/>
      <c r="L167" s="298"/>
      <c r="M167" s="298"/>
      <c r="N167" s="298"/>
      <c r="O167" s="298"/>
      <c r="P167" s="298"/>
      <c r="Q167" s="298"/>
      <c r="R167" s="298"/>
      <c r="S167" s="298"/>
      <c r="T167" s="298"/>
      <c r="U167" s="298"/>
      <c r="V167" s="298"/>
      <c r="W167" s="298"/>
      <c r="X167" s="298"/>
      <c r="Y167" s="298"/>
      <c r="Z167" s="298"/>
    </row>
    <row r="168" spans="1:26" ht="20.25" customHeight="1" x14ac:dyDescent="0.8">
      <c r="A168" s="298"/>
      <c r="B168" s="298"/>
      <c r="C168" s="308"/>
      <c r="D168" s="298"/>
      <c r="E168" s="308"/>
      <c r="F168" s="308"/>
      <c r="G168" s="308"/>
      <c r="H168" s="308"/>
      <c r="I168" s="308"/>
      <c r="J168" s="377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</row>
    <row r="169" spans="1:26" ht="20.25" customHeight="1" x14ac:dyDescent="0.8">
      <c r="A169" s="298"/>
      <c r="B169" s="298"/>
      <c r="C169" s="308"/>
      <c r="D169" s="298"/>
      <c r="E169" s="308"/>
      <c r="F169" s="308"/>
      <c r="G169" s="308"/>
      <c r="H169" s="308"/>
      <c r="I169" s="308"/>
      <c r="J169" s="377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</row>
    <row r="170" spans="1:26" ht="20.25" customHeight="1" x14ac:dyDescent="0.8">
      <c r="A170" s="298"/>
      <c r="B170" s="298"/>
      <c r="C170" s="308"/>
      <c r="D170" s="298"/>
      <c r="E170" s="308"/>
      <c r="F170" s="308"/>
      <c r="G170" s="308"/>
      <c r="H170" s="308"/>
      <c r="I170" s="308"/>
      <c r="J170" s="377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</row>
    <row r="171" spans="1:26" ht="20.25" customHeight="1" x14ac:dyDescent="0.8">
      <c r="A171" s="298"/>
      <c r="B171" s="298"/>
      <c r="C171" s="308"/>
      <c r="D171" s="298"/>
      <c r="E171" s="308"/>
      <c r="F171" s="308"/>
      <c r="G171" s="308"/>
      <c r="H171" s="308"/>
      <c r="I171" s="308"/>
      <c r="J171" s="377"/>
      <c r="K171" s="298"/>
      <c r="L171" s="298"/>
      <c r="M171" s="298"/>
      <c r="N171" s="298"/>
      <c r="O171" s="298"/>
      <c r="P171" s="298"/>
      <c r="Q171" s="298"/>
      <c r="R171" s="298"/>
      <c r="S171" s="298"/>
      <c r="T171" s="298"/>
      <c r="U171" s="298"/>
      <c r="V171" s="298"/>
      <c r="W171" s="298"/>
      <c r="X171" s="298"/>
      <c r="Y171" s="298"/>
      <c r="Z171" s="298"/>
    </row>
    <row r="172" spans="1:26" ht="20.25" customHeight="1" x14ac:dyDescent="0.8">
      <c r="A172" s="298"/>
      <c r="B172" s="298"/>
      <c r="C172" s="308"/>
      <c r="D172" s="298"/>
      <c r="E172" s="308"/>
      <c r="F172" s="308"/>
      <c r="G172" s="308"/>
      <c r="H172" s="308"/>
      <c r="I172" s="308"/>
      <c r="J172" s="377"/>
      <c r="K172" s="298"/>
      <c r="L172" s="298"/>
      <c r="M172" s="298"/>
      <c r="N172" s="298"/>
      <c r="O172" s="298"/>
      <c r="P172" s="298"/>
      <c r="Q172" s="298"/>
      <c r="R172" s="298"/>
      <c r="S172" s="298"/>
      <c r="T172" s="298"/>
      <c r="U172" s="298"/>
      <c r="V172" s="298"/>
      <c r="W172" s="298"/>
      <c r="X172" s="298"/>
      <c r="Y172" s="298"/>
      <c r="Z172" s="298"/>
    </row>
    <row r="173" spans="1:26" ht="20.25" customHeight="1" x14ac:dyDescent="0.8">
      <c r="A173" s="298"/>
      <c r="B173" s="298"/>
      <c r="C173" s="308"/>
      <c r="D173" s="298"/>
      <c r="E173" s="308"/>
      <c r="F173" s="308"/>
      <c r="G173" s="308"/>
      <c r="H173" s="308"/>
      <c r="I173" s="308"/>
      <c r="J173" s="377"/>
      <c r="K173" s="298"/>
      <c r="L173" s="298"/>
      <c r="M173" s="298"/>
      <c r="N173" s="298"/>
      <c r="O173" s="298"/>
      <c r="P173" s="298"/>
      <c r="Q173" s="298"/>
      <c r="R173" s="298"/>
      <c r="S173" s="298"/>
      <c r="T173" s="298"/>
      <c r="U173" s="298"/>
      <c r="V173" s="298"/>
      <c r="W173" s="298"/>
      <c r="X173" s="298"/>
      <c r="Y173" s="298"/>
      <c r="Z173" s="298"/>
    </row>
    <row r="174" spans="1:26" ht="20.25" customHeight="1" x14ac:dyDescent="0.8">
      <c r="A174" s="298"/>
      <c r="B174" s="298"/>
      <c r="C174" s="308"/>
      <c r="D174" s="298"/>
      <c r="E174" s="308"/>
      <c r="F174" s="308"/>
      <c r="G174" s="308"/>
      <c r="H174" s="308"/>
      <c r="I174" s="308"/>
      <c r="J174" s="377"/>
      <c r="K174" s="298"/>
      <c r="L174" s="298"/>
      <c r="M174" s="298"/>
      <c r="N174" s="298"/>
      <c r="O174" s="298"/>
      <c r="P174" s="298"/>
      <c r="Q174" s="298"/>
      <c r="R174" s="298"/>
      <c r="S174" s="298"/>
      <c r="T174" s="298"/>
      <c r="U174" s="298"/>
      <c r="V174" s="298"/>
      <c r="W174" s="298"/>
      <c r="X174" s="298"/>
      <c r="Y174" s="298"/>
      <c r="Z174" s="298"/>
    </row>
    <row r="175" spans="1:26" ht="20.25" customHeight="1" x14ac:dyDescent="0.8">
      <c r="A175" s="298"/>
      <c r="B175" s="298"/>
      <c r="C175" s="308"/>
      <c r="D175" s="298"/>
      <c r="E175" s="308"/>
      <c r="F175" s="308"/>
      <c r="G175" s="308"/>
      <c r="H175" s="308"/>
      <c r="I175" s="308"/>
      <c r="J175" s="377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</row>
    <row r="176" spans="1:26" ht="20.25" customHeight="1" x14ac:dyDescent="0.8">
      <c r="A176" s="298"/>
      <c r="B176" s="298"/>
      <c r="C176" s="308"/>
      <c r="D176" s="298"/>
      <c r="E176" s="308"/>
      <c r="F176" s="308"/>
      <c r="G176" s="308"/>
      <c r="H176" s="308"/>
      <c r="I176" s="308"/>
      <c r="J176" s="377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</row>
    <row r="177" spans="1:26" ht="20.25" customHeight="1" x14ac:dyDescent="0.8">
      <c r="A177" s="298"/>
      <c r="B177" s="298"/>
      <c r="C177" s="308"/>
      <c r="D177" s="298"/>
      <c r="E177" s="308"/>
      <c r="F177" s="308"/>
      <c r="G177" s="308"/>
      <c r="H177" s="308"/>
      <c r="I177" s="308"/>
      <c r="J177" s="377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</row>
    <row r="178" spans="1:26" ht="20.25" customHeight="1" x14ac:dyDescent="0.8">
      <c r="A178" s="298"/>
      <c r="B178" s="298"/>
      <c r="C178" s="308"/>
      <c r="D178" s="298"/>
      <c r="E178" s="308"/>
      <c r="F178" s="308"/>
      <c r="G178" s="308"/>
      <c r="H178" s="308"/>
      <c r="I178" s="308"/>
      <c r="J178" s="377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</row>
    <row r="179" spans="1:26" ht="20.25" customHeight="1" x14ac:dyDescent="0.8">
      <c r="A179" s="298"/>
      <c r="B179" s="298"/>
      <c r="C179" s="308"/>
      <c r="D179" s="298"/>
      <c r="E179" s="308"/>
      <c r="F179" s="308"/>
      <c r="G179" s="308"/>
      <c r="H179" s="308"/>
      <c r="I179" s="308"/>
      <c r="J179" s="377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</row>
    <row r="180" spans="1:26" ht="20.25" customHeight="1" x14ac:dyDescent="0.8">
      <c r="A180" s="298"/>
      <c r="B180" s="298"/>
      <c r="C180" s="308"/>
      <c r="D180" s="298"/>
      <c r="E180" s="308"/>
      <c r="F180" s="308"/>
      <c r="G180" s="308"/>
      <c r="H180" s="308"/>
      <c r="I180" s="308"/>
      <c r="J180" s="377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</row>
    <row r="181" spans="1:26" ht="20.25" customHeight="1" x14ac:dyDescent="0.8">
      <c r="A181" s="298"/>
      <c r="B181" s="298"/>
      <c r="C181" s="308"/>
      <c r="D181" s="298"/>
      <c r="E181" s="308"/>
      <c r="F181" s="308"/>
      <c r="G181" s="308"/>
      <c r="H181" s="308"/>
      <c r="I181" s="308"/>
      <c r="J181" s="377"/>
      <c r="K181" s="298"/>
      <c r="L181" s="298"/>
      <c r="M181" s="298"/>
      <c r="N181" s="298"/>
      <c r="O181" s="298"/>
      <c r="P181" s="298"/>
      <c r="Q181" s="298"/>
      <c r="R181" s="298"/>
      <c r="S181" s="298"/>
      <c r="T181" s="298"/>
      <c r="U181" s="298"/>
      <c r="V181" s="298"/>
      <c r="W181" s="298"/>
      <c r="X181" s="298"/>
      <c r="Y181" s="298"/>
      <c r="Z181" s="298"/>
    </row>
    <row r="182" spans="1:26" ht="20.25" customHeight="1" x14ac:dyDescent="0.8">
      <c r="A182" s="298"/>
      <c r="B182" s="298"/>
      <c r="C182" s="308"/>
      <c r="D182" s="298"/>
      <c r="E182" s="308"/>
      <c r="F182" s="308"/>
      <c r="G182" s="308"/>
      <c r="H182" s="308"/>
      <c r="I182" s="308"/>
      <c r="J182" s="377"/>
      <c r="K182" s="298"/>
      <c r="L182" s="298"/>
      <c r="M182" s="298"/>
      <c r="N182" s="298"/>
      <c r="O182" s="298"/>
      <c r="P182" s="298"/>
      <c r="Q182" s="298"/>
      <c r="R182" s="298"/>
      <c r="S182" s="298"/>
      <c r="T182" s="298"/>
      <c r="U182" s="298"/>
      <c r="V182" s="298"/>
      <c r="W182" s="298"/>
      <c r="X182" s="298"/>
      <c r="Y182" s="298"/>
      <c r="Z182" s="298"/>
    </row>
    <row r="183" spans="1:26" ht="20.25" customHeight="1" x14ac:dyDescent="0.8">
      <c r="A183" s="298"/>
      <c r="B183" s="298"/>
      <c r="C183" s="308"/>
      <c r="D183" s="298"/>
      <c r="E183" s="308"/>
      <c r="F183" s="308"/>
      <c r="G183" s="308"/>
      <c r="H183" s="308"/>
      <c r="I183" s="308"/>
      <c r="J183" s="377"/>
      <c r="K183" s="298"/>
      <c r="L183" s="298"/>
      <c r="M183" s="298"/>
      <c r="N183" s="298"/>
      <c r="O183" s="298"/>
      <c r="P183" s="298"/>
      <c r="Q183" s="298"/>
      <c r="R183" s="298"/>
      <c r="S183" s="298"/>
      <c r="T183" s="298"/>
      <c r="U183" s="298"/>
      <c r="V183" s="298"/>
      <c r="W183" s="298"/>
      <c r="X183" s="298"/>
      <c r="Y183" s="298"/>
      <c r="Z183" s="298"/>
    </row>
    <row r="184" spans="1:26" ht="20.25" customHeight="1" x14ac:dyDescent="0.8">
      <c r="A184" s="298"/>
      <c r="B184" s="298"/>
      <c r="C184" s="308"/>
      <c r="D184" s="298"/>
      <c r="E184" s="308"/>
      <c r="F184" s="308"/>
      <c r="G184" s="308"/>
      <c r="H184" s="308"/>
      <c r="I184" s="308"/>
      <c r="J184" s="377"/>
      <c r="K184" s="298"/>
      <c r="L184" s="298"/>
      <c r="M184" s="298"/>
      <c r="N184" s="298"/>
      <c r="O184" s="298"/>
      <c r="P184" s="298"/>
      <c r="Q184" s="298"/>
      <c r="R184" s="298"/>
      <c r="S184" s="298"/>
      <c r="T184" s="298"/>
      <c r="U184" s="298"/>
      <c r="V184" s="298"/>
      <c r="W184" s="298"/>
      <c r="X184" s="298"/>
      <c r="Y184" s="298"/>
      <c r="Z184" s="298"/>
    </row>
    <row r="185" spans="1:26" ht="20.25" customHeight="1" x14ac:dyDescent="0.8">
      <c r="A185" s="298"/>
      <c r="B185" s="298"/>
      <c r="C185" s="308"/>
      <c r="D185" s="298"/>
      <c r="E185" s="308"/>
      <c r="F185" s="308"/>
      <c r="G185" s="308"/>
      <c r="H185" s="308"/>
      <c r="I185" s="308"/>
      <c r="J185" s="377"/>
      <c r="K185" s="298"/>
      <c r="L185" s="298"/>
      <c r="M185" s="298"/>
      <c r="N185" s="298"/>
      <c r="O185" s="298"/>
      <c r="P185" s="298"/>
      <c r="Q185" s="298"/>
      <c r="R185" s="298"/>
      <c r="S185" s="298"/>
      <c r="T185" s="298"/>
      <c r="U185" s="298"/>
      <c r="V185" s="298"/>
      <c r="W185" s="298"/>
      <c r="X185" s="298"/>
      <c r="Y185" s="298"/>
      <c r="Z185" s="298"/>
    </row>
    <row r="186" spans="1:26" ht="20.25" customHeight="1" x14ac:dyDescent="0.8">
      <c r="A186" s="298"/>
      <c r="B186" s="298"/>
      <c r="C186" s="308"/>
      <c r="D186" s="298"/>
      <c r="E186" s="308"/>
      <c r="F186" s="308"/>
      <c r="G186" s="308"/>
      <c r="H186" s="308"/>
      <c r="I186" s="308"/>
      <c r="J186" s="377"/>
      <c r="K186" s="298"/>
      <c r="L186" s="298"/>
      <c r="M186" s="298"/>
      <c r="N186" s="298"/>
      <c r="O186" s="298"/>
      <c r="P186" s="298"/>
      <c r="Q186" s="298"/>
      <c r="R186" s="298"/>
      <c r="S186" s="298"/>
      <c r="T186" s="298"/>
      <c r="U186" s="298"/>
      <c r="V186" s="298"/>
      <c r="W186" s="298"/>
      <c r="X186" s="298"/>
      <c r="Y186" s="298"/>
      <c r="Z186" s="298"/>
    </row>
    <row r="187" spans="1:26" ht="20.25" customHeight="1" x14ac:dyDescent="0.8">
      <c r="A187" s="298"/>
      <c r="B187" s="298"/>
      <c r="C187" s="308"/>
      <c r="D187" s="298"/>
      <c r="E187" s="308"/>
      <c r="F187" s="308"/>
      <c r="G187" s="308"/>
      <c r="H187" s="308"/>
      <c r="I187" s="308"/>
      <c r="J187" s="377"/>
      <c r="K187" s="298"/>
      <c r="L187" s="298"/>
      <c r="M187" s="298"/>
      <c r="N187" s="298"/>
      <c r="O187" s="298"/>
      <c r="P187" s="298"/>
      <c r="Q187" s="298"/>
      <c r="R187" s="298"/>
      <c r="S187" s="298"/>
      <c r="T187" s="298"/>
      <c r="U187" s="298"/>
      <c r="V187" s="298"/>
      <c r="W187" s="298"/>
      <c r="X187" s="298"/>
      <c r="Y187" s="298"/>
      <c r="Z187" s="298"/>
    </row>
    <row r="188" spans="1:26" ht="20.25" customHeight="1" x14ac:dyDescent="0.8">
      <c r="A188" s="298"/>
      <c r="B188" s="298"/>
      <c r="C188" s="308"/>
      <c r="D188" s="298"/>
      <c r="E188" s="308"/>
      <c r="F188" s="308"/>
      <c r="G188" s="308"/>
      <c r="H188" s="308"/>
      <c r="I188" s="308"/>
      <c r="J188" s="377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</row>
    <row r="189" spans="1:26" ht="20.25" customHeight="1" x14ac:dyDescent="0.8">
      <c r="A189" s="298"/>
      <c r="B189" s="298"/>
      <c r="C189" s="308"/>
      <c r="D189" s="298"/>
      <c r="E189" s="308"/>
      <c r="F189" s="308"/>
      <c r="G189" s="308"/>
      <c r="H189" s="308"/>
      <c r="I189" s="308"/>
      <c r="J189" s="377"/>
      <c r="K189" s="298"/>
      <c r="L189" s="298"/>
      <c r="M189" s="298"/>
      <c r="N189" s="298"/>
      <c r="O189" s="298"/>
      <c r="P189" s="298"/>
      <c r="Q189" s="298"/>
      <c r="R189" s="298"/>
      <c r="S189" s="298"/>
      <c r="T189" s="298"/>
      <c r="U189" s="298"/>
      <c r="V189" s="298"/>
      <c r="W189" s="298"/>
      <c r="X189" s="298"/>
      <c r="Y189" s="298"/>
      <c r="Z189" s="298"/>
    </row>
    <row r="190" spans="1:26" ht="20.25" customHeight="1" x14ac:dyDescent="0.8">
      <c r="A190" s="298"/>
      <c r="B190" s="298"/>
      <c r="C190" s="308"/>
      <c r="D190" s="298"/>
      <c r="E190" s="308"/>
      <c r="F190" s="308"/>
      <c r="G190" s="308"/>
      <c r="H190" s="308"/>
      <c r="I190" s="308"/>
      <c r="J190" s="377"/>
      <c r="K190" s="298"/>
      <c r="L190" s="298"/>
      <c r="M190" s="298"/>
      <c r="N190" s="298"/>
      <c r="O190" s="298"/>
      <c r="P190" s="298"/>
      <c r="Q190" s="298"/>
      <c r="R190" s="298"/>
      <c r="S190" s="298"/>
      <c r="T190" s="298"/>
      <c r="U190" s="298"/>
      <c r="V190" s="298"/>
      <c r="W190" s="298"/>
      <c r="X190" s="298"/>
      <c r="Y190" s="298"/>
      <c r="Z190" s="298"/>
    </row>
    <row r="191" spans="1:26" ht="20.25" customHeight="1" x14ac:dyDescent="0.8">
      <c r="A191" s="298"/>
      <c r="B191" s="298"/>
      <c r="C191" s="308"/>
      <c r="D191" s="298"/>
      <c r="E191" s="308"/>
      <c r="F191" s="308"/>
      <c r="G191" s="308"/>
      <c r="H191" s="308"/>
      <c r="I191" s="308"/>
      <c r="J191" s="377"/>
      <c r="K191" s="298"/>
      <c r="L191" s="298"/>
      <c r="M191" s="298"/>
      <c r="N191" s="298"/>
      <c r="O191" s="298"/>
      <c r="P191" s="298"/>
      <c r="Q191" s="298"/>
      <c r="R191" s="298"/>
      <c r="S191" s="298"/>
      <c r="T191" s="298"/>
      <c r="U191" s="298"/>
      <c r="V191" s="298"/>
      <c r="W191" s="298"/>
      <c r="X191" s="298"/>
      <c r="Y191" s="298"/>
      <c r="Z191" s="298"/>
    </row>
    <row r="192" spans="1:26" ht="20.25" customHeight="1" x14ac:dyDescent="0.8">
      <c r="A192" s="298"/>
      <c r="B192" s="298"/>
      <c r="C192" s="308"/>
      <c r="D192" s="298"/>
      <c r="E192" s="308"/>
      <c r="F192" s="308"/>
      <c r="G192" s="308"/>
      <c r="H192" s="308"/>
      <c r="I192" s="308"/>
      <c r="J192" s="377"/>
      <c r="K192" s="298"/>
      <c r="L192" s="298"/>
      <c r="M192" s="298"/>
      <c r="N192" s="298"/>
      <c r="O192" s="298"/>
      <c r="P192" s="298"/>
      <c r="Q192" s="298"/>
      <c r="R192" s="298"/>
      <c r="S192" s="298"/>
      <c r="T192" s="298"/>
      <c r="U192" s="298"/>
      <c r="V192" s="298"/>
      <c r="W192" s="298"/>
      <c r="X192" s="298"/>
      <c r="Y192" s="298"/>
      <c r="Z192" s="298"/>
    </row>
    <row r="193" spans="1:26" ht="20.25" customHeight="1" x14ac:dyDescent="0.8">
      <c r="A193" s="298"/>
      <c r="B193" s="298"/>
      <c r="C193" s="308"/>
      <c r="D193" s="298"/>
      <c r="E193" s="308"/>
      <c r="F193" s="308"/>
      <c r="G193" s="308"/>
      <c r="H193" s="308"/>
      <c r="I193" s="308"/>
      <c r="J193" s="377"/>
      <c r="K193" s="298"/>
      <c r="L193" s="298"/>
      <c r="M193" s="298"/>
      <c r="N193" s="298"/>
      <c r="O193" s="298"/>
      <c r="P193" s="298"/>
      <c r="Q193" s="298"/>
      <c r="R193" s="298"/>
      <c r="S193" s="298"/>
      <c r="T193" s="298"/>
      <c r="U193" s="298"/>
      <c r="V193" s="298"/>
      <c r="W193" s="298"/>
      <c r="X193" s="298"/>
      <c r="Y193" s="298"/>
      <c r="Z193" s="298"/>
    </row>
    <row r="194" spans="1:26" ht="20.25" customHeight="1" x14ac:dyDescent="0.8">
      <c r="A194" s="298"/>
      <c r="B194" s="298"/>
      <c r="C194" s="308"/>
      <c r="D194" s="298"/>
      <c r="E194" s="308"/>
      <c r="F194" s="308"/>
      <c r="G194" s="308"/>
      <c r="H194" s="308"/>
      <c r="I194" s="308"/>
      <c r="J194" s="377"/>
      <c r="K194" s="298"/>
      <c r="L194" s="298"/>
      <c r="M194" s="298"/>
      <c r="N194" s="298"/>
      <c r="O194" s="298"/>
      <c r="P194" s="298"/>
      <c r="Q194" s="298"/>
      <c r="R194" s="298"/>
      <c r="S194" s="298"/>
      <c r="T194" s="298"/>
      <c r="U194" s="298"/>
      <c r="V194" s="298"/>
      <c r="W194" s="298"/>
      <c r="X194" s="298"/>
      <c r="Y194" s="298"/>
      <c r="Z194" s="298"/>
    </row>
    <row r="195" spans="1:26" ht="20.25" customHeight="1" x14ac:dyDescent="0.8">
      <c r="A195" s="298"/>
      <c r="B195" s="298"/>
      <c r="C195" s="308"/>
      <c r="D195" s="298"/>
      <c r="E195" s="308"/>
      <c r="F195" s="308"/>
      <c r="G195" s="308"/>
      <c r="H195" s="308"/>
      <c r="I195" s="308"/>
      <c r="J195" s="377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</row>
    <row r="196" spans="1:26" ht="20.25" customHeight="1" x14ac:dyDescent="0.8">
      <c r="A196" s="298"/>
      <c r="B196" s="298"/>
      <c r="C196" s="308"/>
      <c r="D196" s="298"/>
      <c r="E196" s="308"/>
      <c r="F196" s="308"/>
      <c r="G196" s="308"/>
      <c r="H196" s="308"/>
      <c r="I196" s="308"/>
      <c r="J196" s="377"/>
      <c r="K196" s="298"/>
      <c r="L196" s="298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</row>
    <row r="197" spans="1:26" ht="20.25" customHeight="1" x14ac:dyDescent="0.8">
      <c r="A197" s="298"/>
      <c r="B197" s="298"/>
      <c r="C197" s="308"/>
      <c r="D197" s="298"/>
      <c r="E197" s="308"/>
      <c r="F197" s="308"/>
      <c r="G197" s="308"/>
      <c r="H197" s="308"/>
      <c r="I197" s="308"/>
      <c r="J197" s="377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</row>
    <row r="198" spans="1:26" ht="20.25" customHeight="1" x14ac:dyDescent="0.8">
      <c r="A198" s="298"/>
      <c r="B198" s="298"/>
      <c r="C198" s="308"/>
      <c r="D198" s="298"/>
      <c r="E198" s="308"/>
      <c r="F198" s="308"/>
      <c r="G198" s="308"/>
      <c r="H198" s="308"/>
      <c r="I198" s="308"/>
      <c r="J198" s="377"/>
      <c r="K198" s="298"/>
      <c r="L198" s="298"/>
      <c r="M198" s="298"/>
      <c r="N198" s="298"/>
      <c r="O198" s="298"/>
      <c r="P198" s="298"/>
      <c r="Q198" s="298"/>
      <c r="R198" s="298"/>
      <c r="S198" s="298"/>
      <c r="T198" s="298"/>
      <c r="U198" s="298"/>
      <c r="V198" s="298"/>
      <c r="W198" s="298"/>
      <c r="X198" s="298"/>
      <c r="Y198" s="298"/>
      <c r="Z198" s="298"/>
    </row>
    <row r="199" spans="1:26" ht="20.25" customHeight="1" x14ac:dyDescent="0.8">
      <c r="A199" s="298"/>
      <c r="B199" s="298"/>
      <c r="C199" s="308"/>
      <c r="D199" s="298"/>
      <c r="E199" s="308"/>
      <c r="F199" s="308"/>
      <c r="G199" s="308"/>
      <c r="H199" s="308"/>
      <c r="I199" s="308"/>
      <c r="J199" s="377"/>
      <c r="K199" s="298"/>
      <c r="L199" s="298"/>
      <c r="M199" s="298"/>
      <c r="N199" s="298"/>
      <c r="O199" s="298"/>
      <c r="P199" s="298"/>
      <c r="Q199" s="298"/>
      <c r="R199" s="298"/>
      <c r="S199" s="298"/>
      <c r="T199" s="298"/>
      <c r="U199" s="298"/>
      <c r="V199" s="298"/>
      <c r="W199" s="298"/>
      <c r="X199" s="298"/>
      <c r="Y199" s="298"/>
      <c r="Z199" s="298"/>
    </row>
    <row r="200" spans="1:26" ht="20.25" customHeight="1" x14ac:dyDescent="0.8">
      <c r="A200" s="298"/>
      <c r="B200" s="298"/>
      <c r="C200" s="308"/>
      <c r="D200" s="298"/>
      <c r="E200" s="308"/>
      <c r="F200" s="308"/>
      <c r="G200" s="308"/>
      <c r="H200" s="308"/>
      <c r="I200" s="308"/>
      <c r="J200" s="377"/>
      <c r="K200" s="298"/>
      <c r="L200" s="298"/>
      <c r="M200" s="298"/>
      <c r="N200" s="298"/>
      <c r="O200" s="298"/>
      <c r="P200" s="298"/>
      <c r="Q200" s="298"/>
      <c r="R200" s="298"/>
      <c r="S200" s="298"/>
      <c r="T200" s="298"/>
      <c r="U200" s="298"/>
      <c r="V200" s="298"/>
      <c r="W200" s="298"/>
      <c r="X200" s="298"/>
      <c r="Y200" s="298"/>
      <c r="Z200" s="298"/>
    </row>
    <row r="201" spans="1:26" ht="20.25" customHeight="1" x14ac:dyDescent="0.8">
      <c r="A201" s="298"/>
      <c r="B201" s="298"/>
      <c r="C201" s="308"/>
      <c r="D201" s="298"/>
      <c r="E201" s="308"/>
      <c r="F201" s="308"/>
      <c r="G201" s="308"/>
      <c r="H201" s="308"/>
      <c r="I201" s="308"/>
      <c r="J201" s="377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</row>
    <row r="202" spans="1:26" ht="20.25" customHeight="1" x14ac:dyDescent="0.8">
      <c r="A202" s="298"/>
      <c r="B202" s="298"/>
      <c r="C202" s="308"/>
      <c r="D202" s="298"/>
      <c r="E202" s="308"/>
      <c r="F202" s="308"/>
      <c r="G202" s="308"/>
      <c r="H202" s="308"/>
      <c r="I202" s="308"/>
      <c r="J202" s="377"/>
      <c r="K202" s="298"/>
      <c r="L202" s="298"/>
      <c r="M202" s="298"/>
      <c r="N202" s="298"/>
      <c r="O202" s="298"/>
      <c r="P202" s="298"/>
      <c r="Q202" s="298"/>
      <c r="R202" s="298"/>
      <c r="S202" s="298"/>
      <c r="T202" s="298"/>
      <c r="U202" s="298"/>
      <c r="V202" s="298"/>
      <c r="W202" s="298"/>
      <c r="X202" s="298"/>
      <c r="Y202" s="298"/>
      <c r="Z202" s="298"/>
    </row>
    <row r="203" spans="1:26" ht="20.25" customHeight="1" x14ac:dyDescent="0.8">
      <c r="A203" s="298"/>
      <c r="B203" s="298"/>
      <c r="C203" s="308"/>
      <c r="D203" s="298"/>
      <c r="E203" s="308"/>
      <c r="F203" s="308"/>
      <c r="G203" s="308"/>
      <c r="H203" s="308"/>
      <c r="I203" s="308"/>
      <c r="J203" s="377"/>
      <c r="K203" s="298"/>
      <c r="L203" s="298"/>
      <c r="M203" s="298"/>
      <c r="N203" s="298"/>
      <c r="O203" s="298"/>
      <c r="P203" s="298"/>
      <c r="Q203" s="298"/>
      <c r="R203" s="298"/>
      <c r="S203" s="298"/>
      <c r="T203" s="298"/>
      <c r="U203" s="298"/>
      <c r="V203" s="298"/>
      <c r="W203" s="298"/>
      <c r="X203" s="298"/>
      <c r="Y203" s="298"/>
      <c r="Z203" s="298"/>
    </row>
    <row r="204" spans="1:26" ht="20.25" customHeight="1" x14ac:dyDescent="0.8">
      <c r="A204" s="298"/>
      <c r="B204" s="298"/>
      <c r="C204" s="308"/>
      <c r="D204" s="298"/>
      <c r="E204" s="308"/>
      <c r="F204" s="308"/>
      <c r="G204" s="308"/>
      <c r="H204" s="308"/>
      <c r="I204" s="308"/>
      <c r="J204" s="377"/>
      <c r="K204" s="298"/>
      <c r="L204" s="298"/>
      <c r="M204" s="298"/>
      <c r="N204" s="298"/>
      <c r="O204" s="298"/>
      <c r="P204" s="298"/>
      <c r="Q204" s="298"/>
      <c r="R204" s="298"/>
      <c r="S204" s="298"/>
      <c r="T204" s="298"/>
      <c r="U204" s="298"/>
      <c r="V204" s="298"/>
      <c r="W204" s="298"/>
      <c r="X204" s="298"/>
      <c r="Y204" s="298"/>
      <c r="Z204" s="298"/>
    </row>
    <row r="205" spans="1:26" ht="20.25" customHeight="1" x14ac:dyDescent="0.8">
      <c r="A205" s="298"/>
      <c r="B205" s="298"/>
      <c r="C205" s="308"/>
      <c r="D205" s="298"/>
      <c r="E205" s="308"/>
      <c r="F205" s="308"/>
      <c r="G205" s="308"/>
      <c r="H205" s="308"/>
      <c r="I205" s="308"/>
      <c r="J205" s="377"/>
      <c r="K205" s="298"/>
      <c r="L205" s="298"/>
      <c r="M205" s="298"/>
      <c r="N205" s="298"/>
      <c r="O205" s="298"/>
      <c r="P205" s="298"/>
      <c r="Q205" s="298"/>
      <c r="R205" s="298"/>
      <c r="S205" s="298"/>
      <c r="T205" s="298"/>
      <c r="U205" s="298"/>
      <c r="V205" s="298"/>
      <c r="W205" s="298"/>
      <c r="X205" s="298"/>
      <c r="Y205" s="298"/>
      <c r="Z205" s="298"/>
    </row>
    <row r="206" spans="1:26" ht="20.25" customHeight="1" x14ac:dyDescent="0.8">
      <c r="A206" s="298"/>
      <c r="B206" s="298"/>
      <c r="C206" s="308"/>
      <c r="D206" s="298"/>
      <c r="E206" s="308"/>
      <c r="F206" s="308"/>
      <c r="G206" s="308"/>
      <c r="H206" s="308"/>
      <c r="I206" s="308"/>
      <c r="J206" s="377"/>
      <c r="K206" s="298"/>
      <c r="L206" s="298"/>
      <c r="M206" s="298"/>
      <c r="N206" s="298"/>
      <c r="O206" s="298"/>
      <c r="P206" s="298"/>
      <c r="Q206" s="298"/>
      <c r="R206" s="298"/>
      <c r="S206" s="298"/>
      <c r="T206" s="298"/>
      <c r="U206" s="298"/>
      <c r="V206" s="298"/>
      <c r="W206" s="298"/>
      <c r="X206" s="298"/>
      <c r="Y206" s="298"/>
      <c r="Z206" s="298"/>
    </row>
    <row r="207" spans="1:26" ht="20.25" customHeight="1" x14ac:dyDescent="0.8">
      <c r="A207" s="298"/>
      <c r="B207" s="298"/>
      <c r="C207" s="308"/>
      <c r="D207" s="298"/>
      <c r="E207" s="308"/>
      <c r="F207" s="308"/>
      <c r="G207" s="308"/>
      <c r="H207" s="308"/>
      <c r="I207" s="308"/>
      <c r="J207" s="377"/>
      <c r="K207" s="298"/>
      <c r="L207" s="298"/>
      <c r="M207" s="298"/>
      <c r="N207" s="298"/>
      <c r="O207" s="298"/>
      <c r="P207" s="298"/>
      <c r="Q207" s="298"/>
      <c r="R207" s="298"/>
      <c r="S207" s="298"/>
      <c r="T207" s="298"/>
      <c r="U207" s="298"/>
      <c r="V207" s="298"/>
      <c r="W207" s="298"/>
      <c r="X207" s="298"/>
      <c r="Y207" s="298"/>
      <c r="Z207" s="298"/>
    </row>
    <row r="208" spans="1:26" ht="20.25" customHeight="1" x14ac:dyDescent="0.8">
      <c r="A208" s="298"/>
      <c r="B208" s="298"/>
      <c r="C208" s="308"/>
      <c r="D208" s="298"/>
      <c r="E208" s="308"/>
      <c r="F208" s="308"/>
      <c r="G208" s="308"/>
      <c r="H208" s="308"/>
      <c r="I208" s="308"/>
      <c r="J208" s="377"/>
      <c r="K208" s="298"/>
      <c r="L208" s="298"/>
      <c r="M208" s="298"/>
      <c r="N208" s="298"/>
      <c r="O208" s="298"/>
      <c r="P208" s="298"/>
      <c r="Q208" s="298"/>
      <c r="R208" s="298"/>
      <c r="S208" s="298"/>
      <c r="T208" s="298"/>
      <c r="U208" s="298"/>
      <c r="V208" s="298"/>
      <c r="W208" s="298"/>
      <c r="X208" s="298"/>
      <c r="Y208" s="298"/>
      <c r="Z208" s="298"/>
    </row>
    <row r="209" spans="1:26" ht="20.25" customHeight="1" x14ac:dyDescent="0.8">
      <c r="A209" s="298"/>
      <c r="B209" s="298"/>
      <c r="C209" s="308"/>
      <c r="D209" s="298"/>
      <c r="E209" s="308"/>
      <c r="F209" s="308"/>
      <c r="G209" s="308"/>
      <c r="H209" s="308"/>
      <c r="I209" s="308"/>
      <c r="J209" s="377"/>
      <c r="K209" s="298"/>
      <c r="L209" s="298"/>
      <c r="M209" s="298"/>
      <c r="N209" s="298"/>
      <c r="O209" s="298"/>
      <c r="P209" s="298"/>
      <c r="Q209" s="298"/>
      <c r="R209" s="298"/>
      <c r="S209" s="298"/>
      <c r="T209" s="298"/>
      <c r="U209" s="298"/>
      <c r="V209" s="298"/>
      <c r="W209" s="298"/>
      <c r="X209" s="298"/>
      <c r="Y209" s="298"/>
      <c r="Z209" s="298"/>
    </row>
    <row r="210" spans="1:26" ht="20.25" customHeight="1" x14ac:dyDescent="0.8">
      <c r="A210" s="298"/>
      <c r="B210" s="298"/>
      <c r="C210" s="308"/>
      <c r="D210" s="298"/>
      <c r="E210" s="308"/>
      <c r="F210" s="308"/>
      <c r="G210" s="308"/>
      <c r="H210" s="308"/>
      <c r="I210" s="308"/>
      <c r="J210" s="377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</row>
    <row r="211" spans="1:26" ht="20.25" customHeight="1" x14ac:dyDescent="0.8">
      <c r="A211" s="298"/>
      <c r="B211" s="298"/>
      <c r="C211" s="308"/>
      <c r="D211" s="298"/>
      <c r="E211" s="308"/>
      <c r="F211" s="308"/>
      <c r="G211" s="308"/>
      <c r="H211" s="308"/>
      <c r="I211" s="308"/>
      <c r="J211" s="377"/>
      <c r="K211" s="298"/>
      <c r="L211" s="298"/>
      <c r="M211" s="298"/>
      <c r="N211" s="298"/>
      <c r="O211" s="298"/>
      <c r="P211" s="298"/>
      <c r="Q211" s="298"/>
      <c r="R211" s="298"/>
      <c r="S211" s="298"/>
      <c r="T211" s="298"/>
      <c r="U211" s="298"/>
      <c r="V211" s="298"/>
      <c r="W211" s="298"/>
      <c r="X211" s="298"/>
      <c r="Y211" s="298"/>
      <c r="Z211" s="298"/>
    </row>
    <row r="212" spans="1:26" ht="20.25" customHeight="1" x14ac:dyDescent="0.8">
      <c r="A212" s="298"/>
      <c r="B212" s="298"/>
      <c r="C212" s="308"/>
      <c r="D212" s="298"/>
      <c r="E212" s="308"/>
      <c r="F212" s="308"/>
      <c r="G212" s="308"/>
      <c r="H212" s="308"/>
      <c r="I212" s="308"/>
      <c r="J212" s="377"/>
      <c r="K212" s="298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8"/>
      <c r="X212" s="298"/>
      <c r="Y212" s="298"/>
      <c r="Z212" s="298"/>
    </row>
    <row r="213" spans="1:26" ht="20.25" customHeight="1" x14ac:dyDescent="0.8">
      <c r="A213" s="298"/>
      <c r="B213" s="298"/>
      <c r="C213" s="308"/>
      <c r="D213" s="298"/>
      <c r="E213" s="308"/>
      <c r="F213" s="308"/>
      <c r="G213" s="308"/>
      <c r="H213" s="308"/>
      <c r="I213" s="308"/>
      <c r="J213" s="377"/>
      <c r="K213" s="298"/>
      <c r="L213" s="298"/>
      <c r="M213" s="298"/>
      <c r="N213" s="298"/>
      <c r="O213" s="298"/>
      <c r="P213" s="298"/>
      <c r="Q213" s="298"/>
      <c r="R213" s="298"/>
      <c r="S213" s="298"/>
      <c r="T213" s="298"/>
      <c r="U213" s="298"/>
      <c r="V213" s="298"/>
      <c r="W213" s="298"/>
      <c r="X213" s="298"/>
      <c r="Y213" s="298"/>
      <c r="Z213" s="298"/>
    </row>
    <row r="214" spans="1:26" ht="20.25" customHeight="1" x14ac:dyDescent="0.8">
      <c r="A214" s="298"/>
      <c r="B214" s="298"/>
      <c r="C214" s="308"/>
      <c r="D214" s="298"/>
      <c r="E214" s="308"/>
      <c r="F214" s="308"/>
      <c r="G214" s="308"/>
      <c r="H214" s="308"/>
      <c r="I214" s="308"/>
      <c r="J214" s="377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</row>
    <row r="215" spans="1:26" ht="20.25" customHeight="1" x14ac:dyDescent="0.8">
      <c r="A215" s="298"/>
      <c r="B215" s="298"/>
      <c r="C215" s="308"/>
      <c r="D215" s="298"/>
      <c r="E215" s="308"/>
      <c r="F215" s="308"/>
      <c r="G215" s="308"/>
      <c r="H215" s="308"/>
      <c r="I215" s="308"/>
      <c r="J215" s="377"/>
      <c r="K215" s="298"/>
      <c r="L215" s="298"/>
      <c r="M215" s="298"/>
      <c r="N215" s="298"/>
      <c r="O215" s="298"/>
      <c r="P215" s="298"/>
      <c r="Q215" s="298"/>
      <c r="R215" s="298"/>
      <c r="S215" s="298"/>
      <c r="T215" s="298"/>
      <c r="U215" s="298"/>
      <c r="V215" s="298"/>
      <c r="W215" s="298"/>
      <c r="X215" s="298"/>
      <c r="Y215" s="298"/>
      <c r="Z215" s="298"/>
    </row>
    <row r="216" spans="1:26" ht="20.25" customHeight="1" x14ac:dyDescent="0.8">
      <c r="A216" s="298"/>
      <c r="B216" s="298"/>
      <c r="C216" s="308"/>
      <c r="D216" s="298"/>
      <c r="E216" s="308"/>
      <c r="F216" s="308"/>
      <c r="G216" s="308"/>
      <c r="H216" s="308"/>
      <c r="I216" s="308"/>
      <c r="J216" s="377"/>
      <c r="K216" s="298"/>
      <c r="L216" s="298"/>
      <c r="M216" s="298"/>
      <c r="N216" s="298"/>
      <c r="O216" s="298"/>
      <c r="P216" s="298"/>
      <c r="Q216" s="298"/>
      <c r="R216" s="298"/>
      <c r="S216" s="298"/>
      <c r="T216" s="298"/>
      <c r="U216" s="298"/>
      <c r="V216" s="298"/>
      <c r="W216" s="298"/>
      <c r="X216" s="298"/>
      <c r="Y216" s="298"/>
      <c r="Z216" s="298"/>
    </row>
    <row r="217" spans="1:26" ht="20.25" customHeight="1" x14ac:dyDescent="0.8">
      <c r="A217" s="298"/>
      <c r="B217" s="298"/>
      <c r="C217" s="308"/>
      <c r="D217" s="298"/>
      <c r="E217" s="308"/>
      <c r="F217" s="308"/>
      <c r="G217" s="308"/>
      <c r="H217" s="308"/>
      <c r="I217" s="308"/>
      <c r="J217" s="377"/>
      <c r="K217" s="298"/>
      <c r="L217" s="298"/>
      <c r="M217" s="298"/>
      <c r="N217" s="298"/>
      <c r="O217" s="298"/>
      <c r="P217" s="298"/>
      <c r="Q217" s="298"/>
      <c r="R217" s="298"/>
      <c r="S217" s="298"/>
      <c r="T217" s="298"/>
      <c r="U217" s="298"/>
      <c r="V217" s="298"/>
      <c r="W217" s="298"/>
      <c r="X217" s="298"/>
      <c r="Y217" s="298"/>
      <c r="Z217" s="298"/>
    </row>
    <row r="218" spans="1:26" ht="20.25" customHeight="1" x14ac:dyDescent="0.8">
      <c r="A218" s="298"/>
      <c r="B218" s="298"/>
      <c r="C218" s="308"/>
      <c r="D218" s="298"/>
      <c r="E218" s="308"/>
      <c r="F218" s="308"/>
      <c r="G218" s="308"/>
      <c r="H218" s="308"/>
      <c r="I218" s="308"/>
      <c r="J218" s="377"/>
      <c r="K218" s="298"/>
      <c r="L218" s="298"/>
      <c r="M218" s="298"/>
      <c r="N218" s="298"/>
      <c r="O218" s="298"/>
      <c r="P218" s="298"/>
      <c r="Q218" s="298"/>
      <c r="R218" s="298"/>
      <c r="S218" s="298"/>
      <c r="T218" s="298"/>
      <c r="U218" s="298"/>
      <c r="V218" s="298"/>
      <c r="W218" s="298"/>
      <c r="X218" s="298"/>
      <c r="Y218" s="298"/>
      <c r="Z218" s="298"/>
    </row>
    <row r="219" spans="1:26" ht="20.25" customHeight="1" x14ac:dyDescent="0.8">
      <c r="A219" s="298"/>
      <c r="B219" s="298"/>
      <c r="C219" s="308"/>
      <c r="D219" s="298"/>
      <c r="E219" s="308"/>
      <c r="F219" s="308"/>
      <c r="G219" s="308"/>
      <c r="H219" s="308"/>
      <c r="I219" s="308"/>
      <c r="J219" s="377"/>
      <c r="K219" s="298"/>
      <c r="L219" s="298"/>
      <c r="M219" s="298"/>
      <c r="N219" s="298"/>
      <c r="O219" s="298"/>
      <c r="P219" s="298"/>
      <c r="Q219" s="298"/>
      <c r="R219" s="298"/>
      <c r="S219" s="298"/>
      <c r="T219" s="298"/>
      <c r="U219" s="298"/>
      <c r="V219" s="298"/>
      <c r="W219" s="298"/>
      <c r="X219" s="298"/>
      <c r="Y219" s="298"/>
      <c r="Z219" s="298"/>
    </row>
    <row r="220" spans="1:26" ht="20.25" customHeight="1" x14ac:dyDescent="0.8">
      <c r="A220" s="298"/>
      <c r="B220" s="298"/>
      <c r="C220" s="308"/>
      <c r="D220" s="298"/>
      <c r="E220" s="308"/>
      <c r="F220" s="308"/>
      <c r="G220" s="308"/>
      <c r="H220" s="308"/>
      <c r="I220" s="308"/>
      <c r="J220" s="377"/>
      <c r="K220" s="298"/>
      <c r="L220" s="298"/>
      <c r="M220" s="298"/>
      <c r="N220" s="298"/>
      <c r="O220" s="298"/>
      <c r="P220" s="298"/>
      <c r="Q220" s="298"/>
      <c r="R220" s="298"/>
      <c r="S220" s="298"/>
      <c r="T220" s="298"/>
      <c r="U220" s="298"/>
      <c r="V220" s="298"/>
      <c r="W220" s="298"/>
      <c r="X220" s="298"/>
      <c r="Y220" s="298"/>
      <c r="Z220" s="298"/>
    </row>
    <row r="221" spans="1:26" ht="20.25" customHeight="1" x14ac:dyDescent="0.8">
      <c r="A221" s="298"/>
      <c r="B221" s="298"/>
      <c r="C221" s="308"/>
      <c r="D221" s="298"/>
      <c r="E221" s="308"/>
      <c r="F221" s="308"/>
      <c r="G221" s="308"/>
      <c r="H221" s="308"/>
      <c r="I221" s="308"/>
      <c r="J221" s="377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</row>
    <row r="222" spans="1:26" ht="20.25" customHeight="1" x14ac:dyDescent="0.8">
      <c r="A222" s="298"/>
      <c r="B222" s="298"/>
      <c r="C222" s="308"/>
      <c r="D222" s="298"/>
      <c r="E222" s="308"/>
      <c r="F222" s="308"/>
      <c r="G222" s="308"/>
      <c r="H222" s="308"/>
      <c r="I222" s="308"/>
      <c r="J222" s="377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</row>
    <row r="223" spans="1:26" ht="20.25" customHeight="1" x14ac:dyDescent="0.8">
      <c r="A223" s="298"/>
      <c r="B223" s="298"/>
      <c r="C223" s="308"/>
      <c r="D223" s="298"/>
      <c r="E223" s="308"/>
      <c r="F223" s="308"/>
      <c r="G223" s="308"/>
      <c r="H223" s="308"/>
      <c r="I223" s="308"/>
      <c r="J223" s="377"/>
      <c r="K223" s="298"/>
      <c r="L223" s="298"/>
      <c r="M223" s="298"/>
      <c r="N223" s="298"/>
      <c r="O223" s="298"/>
      <c r="P223" s="298"/>
      <c r="Q223" s="298"/>
      <c r="R223" s="298"/>
      <c r="S223" s="298"/>
      <c r="T223" s="298"/>
      <c r="U223" s="298"/>
      <c r="V223" s="298"/>
      <c r="W223" s="298"/>
      <c r="X223" s="298"/>
      <c r="Y223" s="298"/>
      <c r="Z223" s="298"/>
    </row>
    <row r="224" spans="1:26" ht="20.25" customHeight="1" x14ac:dyDescent="0.8">
      <c r="A224" s="298"/>
      <c r="B224" s="298"/>
      <c r="C224" s="308"/>
      <c r="D224" s="298"/>
      <c r="E224" s="308"/>
      <c r="F224" s="308"/>
      <c r="G224" s="308"/>
      <c r="H224" s="308"/>
      <c r="I224" s="308"/>
      <c r="J224" s="377"/>
      <c r="K224" s="298"/>
      <c r="L224" s="298"/>
      <c r="M224" s="298"/>
      <c r="N224" s="298"/>
      <c r="O224" s="298"/>
      <c r="P224" s="298"/>
      <c r="Q224" s="298"/>
      <c r="R224" s="298"/>
      <c r="S224" s="298"/>
      <c r="T224" s="298"/>
      <c r="U224" s="298"/>
      <c r="V224" s="298"/>
      <c r="W224" s="298"/>
      <c r="X224" s="298"/>
      <c r="Y224" s="298"/>
      <c r="Z224" s="298"/>
    </row>
    <row r="225" spans="1:26" ht="20.25" customHeight="1" x14ac:dyDescent="0.8">
      <c r="A225" s="298"/>
      <c r="B225" s="298"/>
      <c r="C225" s="308"/>
      <c r="D225" s="298"/>
      <c r="E225" s="308"/>
      <c r="F225" s="308"/>
      <c r="G225" s="308"/>
      <c r="H225" s="308"/>
      <c r="I225" s="308"/>
      <c r="J225" s="377"/>
      <c r="K225" s="298"/>
      <c r="L225" s="298"/>
      <c r="M225" s="298"/>
      <c r="N225" s="298"/>
      <c r="O225" s="298"/>
      <c r="P225" s="298"/>
      <c r="Q225" s="298"/>
      <c r="R225" s="298"/>
      <c r="S225" s="298"/>
      <c r="T225" s="298"/>
      <c r="U225" s="298"/>
      <c r="V225" s="298"/>
      <c r="W225" s="298"/>
      <c r="X225" s="298"/>
      <c r="Y225" s="298"/>
      <c r="Z225" s="298"/>
    </row>
    <row r="226" spans="1:26" ht="20.25" customHeight="1" x14ac:dyDescent="0.8">
      <c r="A226" s="298"/>
      <c r="B226" s="298"/>
      <c r="C226" s="308"/>
      <c r="D226" s="298"/>
      <c r="E226" s="308"/>
      <c r="F226" s="308"/>
      <c r="G226" s="308"/>
      <c r="H226" s="308"/>
      <c r="I226" s="308"/>
      <c r="J226" s="377"/>
      <c r="K226" s="298"/>
      <c r="L226" s="298"/>
      <c r="M226" s="298"/>
      <c r="N226" s="298"/>
      <c r="O226" s="298"/>
      <c r="P226" s="298"/>
      <c r="Q226" s="298"/>
      <c r="R226" s="298"/>
      <c r="S226" s="298"/>
      <c r="T226" s="298"/>
      <c r="U226" s="298"/>
      <c r="V226" s="298"/>
      <c r="W226" s="298"/>
      <c r="X226" s="298"/>
      <c r="Y226" s="298"/>
      <c r="Z226" s="298"/>
    </row>
    <row r="227" spans="1:26" ht="20.25" customHeight="1" x14ac:dyDescent="0.8">
      <c r="A227" s="298"/>
      <c r="B227" s="298"/>
      <c r="C227" s="308"/>
      <c r="D227" s="298"/>
      <c r="E227" s="308"/>
      <c r="F227" s="308"/>
      <c r="G227" s="308"/>
      <c r="H227" s="308"/>
      <c r="I227" s="308"/>
      <c r="J227" s="377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</row>
    <row r="228" spans="1:26" ht="20.25" customHeight="1" x14ac:dyDescent="0.8">
      <c r="A228" s="298"/>
      <c r="B228" s="298"/>
      <c r="C228" s="308"/>
      <c r="D228" s="298"/>
      <c r="E228" s="308"/>
      <c r="F228" s="308"/>
      <c r="G228" s="308"/>
      <c r="H228" s="308"/>
      <c r="I228" s="308"/>
      <c r="J228" s="377"/>
      <c r="K228" s="298"/>
      <c r="L228" s="298"/>
      <c r="M228" s="298"/>
      <c r="N228" s="298"/>
      <c r="O228" s="298"/>
      <c r="P228" s="298"/>
      <c r="Q228" s="298"/>
      <c r="R228" s="298"/>
      <c r="S228" s="298"/>
      <c r="T228" s="298"/>
      <c r="U228" s="298"/>
      <c r="V228" s="298"/>
      <c r="W228" s="298"/>
      <c r="X228" s="298"/>
      <c r="Y228" s="298"/>
      <c r="Z228" s="298"/>
    </row>
    <row r="229" spans="1:26" ht="20.25" customHeight="1" x14ac:dyDescent="0.8">
      <c r="A229" s="298"/>
      <c r="B229" s="298"/>
      <c r="C229" s="308"/>
      <c r="D229" s="298"/>
      <c r="E229" s="308"/>
      <c r="F229" s="308"/>
      <c r="G229" s="308"/>
      <c r="H229" s="308"/>
      <c r="I229" s="308"/>
      <c r="J229" s="377"/>
      <c r="K229" s="298"/>
      <c r="L229" s="298"/>
      <c r="M229" s="298"/>
      <c r="N229" s="298"/>
      <c r="O229" s="298"/>
      <c r="P229" s="298"/>
      <c r="Q229" s="298"/>
      <c r="R229" s="298"/>
      <c r="S229" s="298"/>
      <c r="T229" s="298"/>
      <c r="U229" s="298"/>
      <c r="V229" s="298"/>
      <c r="W229" s="298"/>
      <c r="X229" s="298"/>
      <c r="Y229" s="298"/>
      <c r="Z229" s="298"/>
    </row>
    <row r="230" spans="1:26" ht="20.25" customHeight="1" x14ac:dyDescent="0.8">
      <c r="A230" s="298"/>
      <c r="B230" s="298"/>
      <c r="C230" s="308"/>
      <c r="D230" s="298"/>
      <c r="E230" s="308"/>
      <c r="F230" s="308"/>
      <c r="G230" s="308"/>
      <c r="H230" s="308"/>
      <c r="I230" s="308"/>
      <c r="J230" s="377"/>
      <c r="K230" s="298"/>
      <c r="L230" s="298"/>
      <c r="M230" s="298"/>
      <c r="N230" s="298"/>
      <c r="O230" s="298"/>
      <c r="P230" s="298"/>
      <c r="Q230" s="298"/>
      <c r="R230" s="298"/>
      <c r="S230" s="298"/>
      <c r="T230" s="298"/>
      <c r="U230" s="298"/>
      <c r="V230" s="298"/>
      <c r="W230" s="298"/>
      <c r="X230" s="298"/>
      <c r="Y230" s="298"/>
      <c r="Z230" s="298"/>
    </row>
    <row r="231" spans="1:26" ht="20.25" customHeight="1" x14ac:dyDescent="0.8">
      <c r="A231" s="298"/>
      <c r="B231" s="298"/>
      <c r="C231" s="308"/>
      <c r="D231" s="298"/>
      <c r="E231" s="308"/>
      <c r="F231" s="308"/>
      <c r="G231" s="308"/>
      <c r="H231" s="308"/>
      <c r="I231" s="308"/>
      <c r="J231" s="377"/>
      <c r="K231" s="298"/>
      <c r="L231" s="298"/>
      <c r="M231" s="298"/>
      <c r="N231" s="298"/>
      <c r="O231" s="298"/>
      <c r="P231" s="298"/>
      <c r="Q231" s="298"/>
      <c r="R231" s="298"/>
      <c r="S231" s="298"/>
      <c r="T231" s="298"/>
      <c r="U231" s="298"/>
      <c r="V231" s="298"/>
      <c r="W231" s="298"/>
      <c r="X231" s="298"/>
      <c r="Y231" s="298"/>
      <c r="Z231" s="298"/>
    </row>
    <row r="232" spans="1:26" ht="20.25" customHeight="1" x14ac:dyDescent="0.8">
      <c r="A232" s="298"/>
      <c r="B232" s="298"/>
      <c r="C232" s="308"/>
      <c r="D232" s="298"/>
      <c r="E232" s="308"/>
      <c r="F232" s="308"/>
      <c r="G232" s="308"/>
      <c r="H232" s="308"/>
      <c r="I232" s="308"/>
      <c r="J232" s="377"/>
      <c r="K232" s="298"/>
      <c r="L232" s="298"/>
      <c r="M232" s="298"/>
      <c r="N232" s="298"/>
      <c r="O232" s="298"/>
      <c r="P232" s="298"/>
      <c r="Q232" s="298"/>
      <c r="R232" s="298"/>
      <c r="S232" s="298"/>
      <c r="T232" s="298"/>
      <c r="U232" s="298"/>
      <c r="V232" s="298"/>
      <c r="W232" s="298"/>
      <c r="X232" s="298"/>
      <c r="Y232" s="298"/>
      <c r="Z232" s="298"/>
    </row>
    <row r="233" spans="1:26" ht="20.25" customHeight="1" x14ac:dyDescent="0.8">
      <c r="A233" s="298"/>
      <c r="B233" s="298"/>
      <c r="C233" s="308"/>
      <c r="D233" s="298"/>
      <c r="E233" s="308"/>
      <c r="F233" s="308"/>
      <c r="G233" s="308"/>
      <c r="H233" s="308"/>
      <c r="I233" s="308"/>
      <c r="J233" s="377"/>
      <c r="K233" s="298"/>
      <c r="L233" s="298"/>
      <c r="M233" s="298"/>
      <c r="N233" s="298"/>
      <c r="O233" s="298"/>
      <c r="P233" s="298"/>
      <c r="Q233" s="298"/>
      <c r="R233" s="298"/>
      <c r="S233" s="298"/>
      <c r="T233" s="298"/>
      <c r="U233" s="298"/>
      <c r="V233" s="298"/>
      <c r="W233" s="298"/>
      <c r="X233" s="298"/>
      <c r="Y233" s="298"/>
      <c r="Z233" s="298"/>
    </row>
    <row r="234" spans="1:26" ht="20.25" customHeight="1" x14ac:dyDescent="0.8">
      <c r="A234" s="298"/>
      <c r="B234" s="298"/>
      <c r="C234" s="308"/>
      <c r="D234" s="298"/>
      <c r="E234" s="308"/>
      <c r="F234" s="308"/>
      <c r="G234" s="308"/>
      <c r="H234" s="308"/>
      <c r="I234" s="308"/>
      <c r="J234" s="377"/>
      <c r="K234" s="298"/>
      <c r="L234" s="298"/>
      <c r="M234" s="298"/>
      <c r="N234" s="298"/>
      <c r="O234" s="298"/>
      <c r="P234" s="298"/>
      <c r="Q234" s="298"/>
      <c r="R234" s="298"/>
      <c r="S234" s="298"/>
      <c r="T234" s="298"/>
      <c r="U234" s="298"/>
      <c r="V234" s="298"/>
      <c r="W234" s="298"/>
      <c r="X234" s="298"/>
      <c r="Y234" s="298"/>
      <c r="Z234" s="298"/>
    </row>
    <row r="235" spans="1:26" ht="20.25" customHeight="1" x14ac:dyDescent="0.8">
      <c r="A235" s="298"/>
      <c r="B235" s="298"/>
      <c r="C235" s="308"/>
      <c r="D235" s="298"/>
      <c r="E235" s="308"/>
      <c r="F235" s="308"/>
      <c r="G235" s="308"/>
      <c r="H235" s="308"/>
      <c r="I235" s="308"/>
      <c r="J235" s="377"/>
      <c r="K235" s="298"/>
      <c r="L235" s="298"/>
      <c r="M235" s="298"/>
      <c r="N235" s="298"/>
      <c r="O235" s="298"/>
      <c r="P235" s="298"/>
      <c r="Q235" s="298"/>
      <c r="R235" s="298"/>
      <c r="S235" s="298"/>
      <c r="T235" s="298"/>
      <c r="U235" s="298"/>
      <c r="V235" s="298"/>
      <c r="W235" s="298"/>
      <c r="X235" s="298"/>
      <c r="Y235" s="298"/>
      <c r="Z235" s="298"/>
    </row>
    <row r="236" spans="1:26" ht="20.25" customHeight="1" x14ac:dyDescent="0.8">
      <c r="A236" s="298"/>
      <c r="B236" s="298"/>
      <c r="C236" s="308"/>
      <c r="D236" s="298"/>
      <c r="E236" s="308"/>
      <c r="F236" s="308"/>
      <c r="G236" s="308"/>
      <c r="H236" s="308"/>
      <c r="I236" s="308"/>
      <c r="J236" s="377"/>
      <c r="K236" s="298"/>
      <c r="L236" s="298"/>
      <c r="M236" s="298"/>
      <c r="N236" s="298"/>
      <c r="O236" s="298"/>
      <c r="P236" s="298"/>
      <c r="Q236" s="298"/>
      <c r="R236" s="298"/>
      <c r="S236" s="298"/>
      <c r="T236" s="298"/>
      <c r="U236" s="298"/>
      <c r="V236" s="298"/>
      <c r="W236" s="298"/>
      <c r="X236" s="298"/>
      <c r="Y236" s="298"/>
      <c r="Z236" s="298"/>
    </row>
    <row r="237" spans="1:26" ht="20.25" customHeight="1" x14ac:dyDescent="0.8">
      <c r="A237" s="298"/>
      <c r="B237" s="298"/>
      <c r="C237" s="308"/>
      <c r="D237" s="298"/>
      <c r="E237" s="308"/>
      <c r="F237" s="308"/>
      <c r="G237" s="308"/>
      <c r="H237" s="308"/>
      <c r="I237" s="308"/>
      <c r="J237" s="377"/>
      <c r="K237" s="298"/>
      <c r="L237" s="298"/>
      <c r="M237" s="298"/>
      <c r="N237" s="298"/>
      <c r="O237" s="298"/>
      <c r="P237" s="298"/>
      <c r="Q237" s="298"/>
      <c r="R237" s="298"/>
      <c r="S237" s="298"/>
      <c r="T237" s="298"/>
      <c r="U237" s="298"/>
      <c r="V237" s="298"/>
      <c r="W237" s="298"/>
      <c r="X237" s="298"/>
      <c r="Y237" s="298"/>
      <c r="Z237" s="298"/>
    </row>
    <row r="238" spans="1:26" ht="20.25" customHeight="1" x14ac:dyDescent="0.8">
      <c r="A238" s="298"/>
      <c r="B238" s="298"/>
      <c r="C238" s="308"/>
      <c r="D238" s="298"/>
      <c r="E238" s="308"/>
      <c r="F238" s="308"/>
      <c r="G238" s="308"/>
      <c r="H238" s="308"/>
      <c r="I238" s="308"/>
      <c r="J238" s="377"/>
      <c r="K238" s="298"/>
      <c r="L238" s="298"/>
      <c r="M238" s="298"/>
      <c r="N238" s="298"/>
      <c r="O238" s="298"/>
      <c r="P238" s="298"/>
      <c r="Q238" s="298"/>
      <c r="R238" s="298"/>
      <c r="S238" s="298"/>
      <c r="T238" s="298"/>
      <c r="U238" s="298"/>
      <c r="V238" s="298"/>
      <c r="W238" s="298"/>
      <c r="X238" s="298"/>
      <c r="Y238" s="298"/>
      <c r="Z238" s="298"/>
    </row>
    <row r="239" spans="1:26" ht="20.25" customHeight="1" x14ac:dyDescent="0.8">
      <c r="A239" s="298"/>
      <c r="B239" s="298"/>
      <c r="C239" s="308"/>
      <c r="D239" s="298"/>
      <c r="E239" s="308"/>
      <c r="F239" s="308"/>
      <c r="G239" s="308"/>
      <c r="H239" s="308"/>
      <c r="I239" s="308"/>
      <c r="J239" s="377"/>
      <c r="K239" s="298"/>
      <c r="L239" s="298"/>
      <c r="M239" s="298"/>
      <c r="N239" s="298"/>
      <c r="O239" s="298"/>
      <c r="P239" s="298"/>
      <c r="Q239" s="298"/>
      <c r="R239" s="298"/>
      <c r="S239" s="298"/>
      <c r="T239" s="298"/>
      <c r="U239" s="298"/>
      <c r="V239" s="298"/>
      <c r="W239" s="298"/>
      <c r="X239" s="298"/>
      <c r="Y239" s="298"/>
      <c r="Z239" s="298"/>
    </row>
    <row r="240" spans="1:26" ht="20.25" customHeight="1" x14ac:dyDescent="0.8">
      <c r="A240" s="298"/>
      <c r="B240" s="298"/>
      <c r="C240" s="308"/>
      <c r="D240" s="298"/>
      <c r="E240" s="308"/>
      <c r="F240" s="308"/>
      <c r="G240" s="308"/>
      <c r="H240" s="308"/>
      <c r="I240" s="308"/>
      <c r="J240" s="377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</row>
    <row r="241" spans="1:26" ht="20.25" customHeight="1" x14ac:dyDescent="0.8">
      <c r="A241" s="298"/>
      <c r="B241" s="298"/>
      <c r="C241" s="308"/>
      <c r="D241" s="298"/>
      <c r="E241" s="308"/>
      <c r="F241" s="308"/>
      <c r="G241" s="308"/>
      <c r="H241" s="308"/>
      <c r="I241" s="308"/>
      <c r="J241" s="377"/>
      <c r="K241" s="298"/>
      <c r="L241" s="298"/>
      <c r="M241" s="298"/>
      <c r="N241" s="298"/>
      <c r="O241" s="298"/>
      <c r="P241" s="298"/>
      <c r="Q241" s="298"/>
      <c r="R241" s="298"/>
      <c r="S241" s="298"/>
      <c r="T241" s="298"/>
      <c r="U241" s="298"/>
      <c r="V241" s="298"/>
      <c r="W241" s="298"/>
      <c r="X241" s="298"/>
      <c r="Y241" s="298"/>
      <c r="Z241" s="298"/>
    </row>
    <row r="242" spans="1:26" ht="20.25" customHeight="1" x14ac:dyDescent="0.8">
      <c r="A242" s="298"/>
      <c r="B242" s="298"/>
      <c r="C242" s="308"/>
      <c r="D242" s="298"/>
      <c r="E242" s="308"/>
      <c r="F242" s="308"/>
      <c r="G242" s="308"/>
      <c r="H242" s="308"/>
      <c r="I242" s="308"/>
      <c r="J242" s="377"/>
      <c r="K242" s="298"/>
      <c r="L242" s="298"/>
      <c r="M242" s="298"/>
      <c r="N242" s="298"/>
      <c r="O242" s="298"/>
      <c r="P242" s="298"/>
      <c r="Q242" s="298"/>
      <c r="R242" s="298"/>
      <c r="S242" s="298"/>
      <c r="T242" s="298"/>
      <c r="U242" s="298"/>
      <c r="V242" s="298"/>
      <c r="W242" s="298"/>
      <c r="X242" s="298"/>
      <c r="Y242" s="298"/>
      <c r="Z242" s="298"/>
    </row>
    <row r="243" spans="1:26" ht="20.25" customHeight="1" x14ac:dyDescent="0.8">
      <c r="A243" s="298"/>
      <c r="B243" s="298"/>
      <c r="C243" s="308"/>
      <c r="D243" s="298"/>
      <c r="E243" s="308"/>
      <c r="F243" s="308"/>
      <c r="G243" s="308"/>
      <c r="H243" s="308"/>
      <c r="I243" s="308"/>
      <c r="J243" s="377"/>
      <c r="K243" s="298"/>
      <c r="L243" s="298"/>
      <c r="M243" s="298"/>
      <c r="N243" s="298"/>
      <c r="O243" s="298"/>
      <c r="P243" s="298"/>
      <c r="Q243" s="298"/>
      <c r="R243" s="298"/>
      <c r="S243" s="298"/>
      <c r="T243" s="298"/>
      <c r="U243" s="298"/>
      <c r="V243" s="298"/>
      <c r="W243" s="298"/>
      <c r="X243" s="298"/>
      <c r="Y243" s="298"/>
      <c r="Z243" s="298"/>
    </row>
    <row r="244" spans="1:26" ht="20.25" customHeight="1" x14ac:dyDescent="0.8">
      <c r="A244" s="298"/>
      <c r="B244" s="298"/>
      <c r="C244" s="308"/>
      <c r="D244" s="298"/>
      <c r="E244" s="308"/>
      <c r="F244" s="308"/>
      <c r="G244" s="308"/>
      <c r="H244" s="308"/>
      <c r="I244" s="308"/>
      <c r="J244" s="377"/>
      <c r="K244" s="298"/>
      <c r="L244" s="298"/>
      <c r="M244" s="298"/>
      <c r="N244" s="298"/>
      <c r="O244" s="298"/>
      <c r="P244" s="298"/>
      <c r="Q244" s="298"/>
      <c r="R244" s="298"/>
      <c r="S244" s="298"/>
      <c r="T244" s="298"/>
      <c r="U244" s="298"/>
      <c r="V244" s="298"/>
      <c r="W244" s="298"/>
      <c r="X244" s="298"/>
      <c r="Y244" s="298"/>
      <c r="Z244" s="298"/>
    </row>
    <row r="245" spans="1:26" ht="20.25" customHeight="1" x14ac:dyDescent="0.8">
      <c r="A245" s="298"/>
      <c r="B245" s="298"/>
      <c r="C245" s="308"/>
      <c r="D245" s="298"/>
      <c r="E245" s="308"/>
      <c r="F245" s="308"/>
      <c r="G245" s="308"/>
      <c r="H245" s="308"/>
      <c r="I245" s="308"/>
      <c r="J245" s="377"/>
      <c r="K245" s="298"/>
      <c r="L245" s="298"/>
      <c r="M245" s="298"/>
      <c r="N245" s="298"/>
      <c r="O245" s="298"/>
      <c r="P245" s="298"/>
      <c r="Q245" s="298"/>
      <c r="R245" s="298"/>
      <c r="S245" s="298"/>
      <c r="T245" s="298"/>
      <c r="U245" s="298"/>
      <c r="V245" s="298"/>
      <c r="W245" s="298"/>
      <c r="X245" s="298"/>
      <c r="Y245" s="298"/>
      <c r="Z245" s="298"/>
    </row>
    <row r="246" spans="1:26" ht="20.25" customHeight="1" x14ac:dyDescent="0.8">
      <c r="A246" s="298"/>
      <c r="B246" s="298"/>
      <c r="C246" s="308"/>
      <c r="D246" s="298"/>
      <c r="E246" s="308"/>
      <c r="F246" s="308"/>
      <c r="G246" s="308"/>
      <c r="H246" s="308"/>
      <c r="I246" s="308"/>
      <c r="J246" s="377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</row>
    <row r="247" spans="1:26" ht="20.25" customHeight="1" x14ac:dyDescent="0.8">
      <c r="A247" s="298"/>
      <c r="B247" s="298"/>
      <c r="C247" s="308"/>
      <c r="D247" s="298"/>
      <c r="E247" s="308"/>
      <c r="F247" s="308"/>
      <c r="G247" s="308"/>
      <c r="H247" s="308"/>
      <c r="I247" s="308"/>
      <c r="J247" s="377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</row>
    <row r="248" spans="1:26" ht="20.25" customHeight="1" x14ac:dyDescent="0.8">
      <c r="A248" s="298"/>
      <c r="B248" s="298"/>
      <c r="C248" s="308"/>
      <c r="D248" s="298"/>
      <c r="E248" s="308"/>
      <c r="F248" s="308"/>
      <c r="G248" s="308"/>
      <c r="H248" s="308"/>
      <c r="I248" s="308"/>
      <c r="J248" s="377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</row>
    <row r="249" spans="1:26" ht="20.25" customHeight="1" x14ac:dyDescent="0.8">
      <c r="A249" s="298"/>
      <c r="B249" s="298"/>
      <c r="C249" s="308"/>
      <c r="D249" s="298"/>
      <c r="E249" s="308"/>
      <c r="F249" s="308"/>
      <c r="G249" s="308"/>
      <c r="H249" s="308"/>
      <c r="I249" s="308"/>
      <c r="J249" s="377"/>
      <c r="K249" s="298"/>
      <c r="L249" s="298"/>
      <c r="M249" s="298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</row>
    <row r="250" spans="1:26" ht="20.25" customHeight="1" x14ac:dyDescent="0.8">
      <c r="A250" s="298"/>
      <c r="B250" s="298"/>
      <c r="C250" s="308"/>
      <c r="D250" s="298"/>
      <c r="E250" s="308"/>
      <c r="F250" s="308"/>
      <c r="G250" s="308"/>
      <c r="H250" s="308"/>
      <c r="I250" s="308"/>
      <c r="J250" s="377"/>
      <c r="K250" s="298"/>
      <c r="L250" s="298"/>
      <c r="M250" s="298"/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</row>
    <row r="251" spans="1:26" ht="20.25" customHeight="1" x14ac:dyDescent="0.8">
      <c r="A251" s="298"/>
      <c r="B251" s="298"/>
      <c r="C251" s="308"/>
      <c r="D251" s="298"/>
      <c r="E251" s="308"/>
      <c r="F251" s="308"/>
      <c r="G251" s="308"/>
      <c r="H251" s="308"/>
      <c r="I251" s="308"/>
      <c r="J251" s="377"/>
      <c r="K251" s="298"/>
      <c r="L251" s="298"/>
      <c r="M251" s="298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</row>
    <row r="252" spans="1:26" ht="20.25" customHeight="1" x14ac:dyDescent="0.8">
      <c r="A252" s="298"/>
      <c r="B252" s="298"/>
      <c r="C252" s="308"/>
      <c r="D252" s="298"/>
      <c r="E252" s="308"/>
      <c r="F252" s="308"/>
      <c r="G252" s="308"/>
      <c r="H252" s="308"/>
      <c r="I252" s="308"/>
      <c r="J252" s="377"/>
      <c r="K252" s="298"/>
      <c r="L252" s="298"/>
      <c r="M252" s="298"/>
      <c r="N252" s="298"/>
      <c r="O252" s="298"/>
      <c r="P252" s="298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</row>
    <row r="253" spans="1:26" ht="20.25" customHeight="1" x14ac:dyDescent="0.8">
      <c r="A253" s="298"/>
      <c r="B253" s="298"/>
      <c r="C253" s="308"/>
      <c r="D253" s="298"/>
      <c r="E253" s="308"/>
      <c r="F253" s="308"/>
      <c r="G253" s="308"/>
      <c r="H253" s="308"/>
      <c r="I253" s="308"/>
      <c r="J253" s="377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</row>
    <row r="254" spans="1:26" ht="20.25" customHeight="1" x14ac:dyDescent="0.8">
      <c r="A254" s="298"/>
      <c r="B254" s="298"/>
      <c r="C254" s="308"/>
      <c r="D254" s="298"/>
      <c r="E254" s="308"/>
      <c r="F254" s="308"/>
      <c r="G254" s="308"/>
      <c r="H254" s="308"/>
      <c r="I254" s="308"/>
      <c r="J254" s="377"/>
      <c r="K254" s="298"/>
      <c r="L254" s="298"/>
      <c r="M254" s="298"/>
      <c r="N254" s="298"/>
      <c r="O254" s="298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</row>
    <row r="255" spans="1:26" ht="20.25" customHeight="1" x14ac:dyDescent="0.8">
      <c r="A255" s="298"/>
      <c r="B255" s="298"/>
      <c r="C255" s="308"/>
      <c r="D255" s="298"/>
      <c r="E255" s="308"/>
      <c r="F255" s="308"/>
      <c r="G255" s="308"/>
      <c r="H255" s="308"/>
      <c r="I255" s="308"/>
      <c r="J255" s="377"/>
      <c r="K255" s="298"/>
      <c r="L255" s="298"/>
      <c r="M255" s="298"/>
      <c r="N255" s="298"/>
      <c r="O255" s="298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</row>
    <row r="256" spans="1:26" ht="20.25" customHeight="1" x14ac:dyDescent="0.8">
      <c r="A256" s="298"/>
      <c r="B256" s="298"/>
      <c r="C256" s="308"/>
      <c r="D256" s="298"/>
      <c r="E256" s="308"/>
      <c r="F256" s="308"/>
      <c r="G256" s="308"/>
      <c r="H256" s="308"/>
      <c r="I256" s="308"/>
      <c r="J256" s="377"/>
      <c r="K256" s="298"/>
      <c r="L256" s="298"/>
      <c r="M256" s="298"/>
      <c r="N256" s="298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</row>
    <row r="257" spans="1:26" ht="20.25" customHeight="1" x14ac:dyDescent="0.8">
      <c r="A257" s="298"/>
      <c r="B257" s="298"/>
      <c r="C257" s="308"/>
      <c r="D257" s="298"/>
      <c r="E257" s="308"/>
      <c r="F257" s="308"/>
      <c r="G257" s="308"/>
      <c r="H257" s="308"/>
      <c r="I257" s="308"/>
      <c r="J257" s="377"/>
      <c r="K257" s="298"/>
      <c r="L257" s="298"/>
      <c r="M257" s="298"/>
      <c r="N257" s="298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</row>
    <row r="258" spans="1:26" ht="20.25" customHeight="1" x14ac:dyDescent="0.8">
      <c r="A258" s="298"/>
      <c r="B258" s="298"/>
      <c r="C258" s="308"/>
      <c r="D258" s="298"/>
      <c r="E258" s="308"/>
      <c r="F258" s="308"/>
      <c r="G258" s="308"/>
      <c r="H258" s="308"/>
      <c r="I258" s="308"/>
      <c r="J258" s="377"/>
      <c r="K258" s="298"/>
      <c r="L258" s="298"/>
      <c r="M258" s="298"/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</row>
    <row r="259" spans="1:26" ht="20.25" customHeight="1" x14ac:dyDescent="0.8">
      <c r="A259" s="298"/>
      <c r="B259" s="298"/>
      <c r="C259" s="308"/>
      <c r="D259" s="298"/>
      <c r="E259" s="308"/>
      <c r="F259" s="308"/>
      <c r="G259" s="308"/>
      <c r="H259" s="308"/>
      <c r="I259" s="308"/>
      <c r="J259" s="377"/>
      <c r="K259" s="298"/>
      <c r="L259" s="298"/>
      <c r="M259" s="29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</row>
    <row r="260" spans="1:26" ht="20.25" customHeight="1" x14ac:dyDescent="0.8">
      <c r="A260" s="298"/>
      <c r="B260" s="298"/>
      <c r="C260" s="308"/>
      <c r="D260" s="298"/>
      <c r="E260" s="308"/>
      <c r="F260" s="308"/>
      <c r="G260" s="308"/>
      <c r="H260" s="308"/>
      <c r="I260" s="308"/>
      <c r="J260" s="377"/>
      <c r="K260" s="298"/>
      <c r="L260" s="298"/>
      <c r="M260" s="298"/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</row>
    <row r="261" spans="1:26" ht="20.25" customHeight="1" x14ac:dyDescent="0.8">
      <c r="A261" s="298"/>
      <c r="B261" s="298"/>
      <c r="C261" s="308"/>
      <c r="D261" s="298"/>
      <c r="E261" s="308"/>
      <c r="F261" s="308"/>
      <c r="G261" s="308"/>
      <c r="H261" s="308"/>
      <c r="I261" s="308"/>
      <c r="J261" s="377"/>
      <c r="K261" s="298"/>
      <c r="L261" s="298"/>
      <c r="M261" s="298"/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</row>
    <row r="262" spans="1:26" ht="20.25" customHeight="1" x14ac:dyDescent="0.8">
      <c r="A262" s="298"/>
      <c r="B262" s="298"/>
      <c r="C262" s="308"/>
      <c r="D262" s="298"/>
      <c r="E262" s="308"/>
      <c r="F262" s="308"/>
      <c r="G262" s="308"/>
      <c r="H262" s="308"/>
      <c r="I262" s="308"/>
      <c r="J262" s="377"/>
      <c r="K262" s="298"/>
      <c r="L262" s="298"/>
      <c r="M262" s="298"/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</row>
    <row r="263" spans="1:26" ht="20.25" customHeight="1" x14ac:dyDescent="0.8">
      <c r="A263" s="298"/>
      <c r="B263" s="298"/>
      <c r="C263" s="308"/>
      <c r="D263" s="298"/>
      <c r="E263" s="308"/>
      <c r="F263" s="308"/>
      <c r="G263" s="308"/>
      <c r="H263" s="308"/>
      <c r="I263" s="308"/>
      <c r="J263" s="377"/>
      <c r="K263" s="298"/>
      <c r="L263" s="298"/>
      <c r="M263" s="298"/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</row>
    <row r="264" spans="1:26" ht="20.25" customHeight="1" x14ac:dyDescent="0.8">
      <c r="A264" s="298"/>
      <c r="B264" s="298"/>
      <c r="C264" s="308"/>
      <c r="D264" s="298"/>
      <c r="E264" s="308"/>
      <c r="F264" s="308"/>
      <c r="G264" s="308"/>
      <c r="H264" s="308"/>
      <c r="I264" s="308"/>
      <c r="J264" s="377"/>
      <c r="K264" s="298"/>
      <c r="L264" s="298"/>
      <c r="M264" s="298"/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</row>
    <row r="265" spans="1:26" ht="20.25" customHeight="1" x14ac:dyDescent="0.8">
      <c r="A265" s="298"/>
      <c r="B265" s="298"/>
      <c r="C265" s="308"/>
      <c r="D265" s="298"/>
      <c r="E265" s="308"/>
      <c r="F265" s="308"/>
      <c r="G265" s="308"/>
      <c r="H265" s="308"/>
      <c r="I265" s="308"/>
      <c r="J265" s="377"/>
      <c r="K265" s="298"/>
      <c r="L265" s="298"/>
      <c r="M265" s="298"/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</row>
    <row r="266" spans="1:26" ht="20.25" customHeight="1" x14ac:dyDescent="0.8">
      <c r="A266" s="298"/>
      <c r="B266" s="298"/>
      <c r="C266" s="308"/>
      <c r="D266" s="298"/>
      <c r="E266" s="308"/>
      <c r="F266" s="308"/>
      <c r="G266" s="308"/>
      <c r="H266" s="308"/>
      <c r="I266" s="308"/>
      <c r="J266" s="377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</row>
    <row r="267" spans="1:26" ht="20.25" customHeight="1" x14ac:dyDescent="0.8">
      <c r="A267" s="298"/>
      <c r="B267" s="298"/>
      <c r="C267" s="308"/>
      <c r="D267" s="298"/>
      <c r="E267" s="308"/>
      <c r="F267" s="308"/>
      <c r="G267" s="308"/>
      <c r="H267" s="308"/>
      <c r="I267" s="308"/>
      <c r="J267" s="377"/>
      <c r="K267" s="298"/>
      <c r="L267" s="298"/>
      <c r="M267" s="29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</row>
    <row r="268" spans="1:26" ht="20.25" customHeight="1" x14ac:dyDescent="0.8">
      <c r="A268" s="298"/>
      <c r="B268" s="298"/>
      <c r="C268" s="308"/>
      <c r="D268" s="298"/>
      <c r="E268" s="308"/>
      <c r="F268" s="308"/>
      <c r="G268" s="308"/>
      <c r="H268" s="308"/>
      <c r="I268" s="308"/>
      <c r="J268" s="377"/>
      <c r="K268" s="298"/>
      <c r="L268" s="298"/>
      <c r="M268" s="298"/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</row>
    <row r="269" spans="1:26" ht="20.25" customHeight="1" x14ac:dyDescent="0.8">
      <c r="A269" s="298"/>
      <c r="B269" s="298"/>
      <c r="C269" s="308"/>
      <c r="D269" s="298"/>
      <c r="E269" s="308"/>
      <c r="F269" s="308"/>
      <c r="G269" s="308"/>
      <c r="H269" s="308"/>
      <c r="I269" s="308"/>
      <c r="J269" s="377"/>
      <c r="K269" s="298"/>
      <c r="L269" s="298"/>
      <c r="M269" s="298"/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</row>
    <row r="270" spans="1:26" ht="20.25" customHeight="1" x14ac:dyDescent="0.8">
      <c r="A270" s="298"/>
      <c r="B270" s="298"/>
      <c r="C270" s="308"/>
      <c r="D270" s="298"/>
      <c r="E270" s="308"/>
      <c r="F270" s="308"/>
      <c r="G270" s="308"/>
      <c r="H270" s="308"/>
      <c r="I270" s="308"/>
      <c r="J270" s="377"/>
      <c r="K270" s="298"/>
      <c r="L270" s="298"/>
      <c r="M270" s="298"/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</row>
    <row r="271" spans="1:26" ht="20.25" customHeight="1" x14ac:dyDescent="0.8">
      <c r="A271" s="298"/>
      <c r="B271" s="298"/>
      <c r="C271" s="308"/>
      <c r="D271" s="298"/>
      <c r="E271" s="308"/>
      <c r="F271" s="308"/>
      <c r="G271" s="308"/>
      <c r="H271" s="308"/>
      <c r="I271" s="308"/>
      <c r="J271" s="377"/>
      <c r="K271" s="298"/>
      <c r="L271" s="298"/>
      <c r="M271" s="298"/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</row>
    <row r="272" spans="1:26" ht="20.25" customHeight="1" x14ac:dyDescent="0.8">
      <c r="A272" s="298"/>
      <c r="B272" s="298"/>
      <c r="C272" s="308"/>
      <c r="D272" s="298"/>
      <c r="E272" s="308"/>
      <c r="F272" s="308"/>
      <c r="G272" s="308"/>
      <c r="H272" s="308"/>
      <c r="I272" s="308"/>
      <c r="J272" s="377"/>
      <c r="K272" s="298"/>
      <c r="L272" s="298"/>
      <c r="M272" s="298"/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</row>
    <row r="273" spans="1:26" ht="20.25" customHeight="1" x14ac:dyDescent="0.8">
      <c r="A273" s="298"/>
      <c r="B273" s="298"/>
      <c r="C273" s="308"/>
      <c r="D273" s="298"/>
      <c r="E273" s="308"/>
      <c r="F273" s="308"/>
      <c r="G273" s="308"/>
      <c r="H273" s="308"/>
      <c r="I273" s="308"/>
      <c r="J273" s="377"/>
      <c r="K273" s="298"/>
      <c r="L273" s="298"/>
      <c r="M273" s="298"/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</row>
    <row r="274" spans="1:26" ht="20.25" customHeight="1" x14ac:dyDescent="0.8">
      <c r="A274" s="298"/>
      <c r="B274" s="298"/>
      <c r="C274" s="308"/>
      <c r="D274" s="298"/>
      <c r="E274" s="308"/>
      <c r="F274" s="308"/>
      <c r="G274" s="308"/>
      <c r="H274" s="308"/>
      <c r="I274" s="308"/>
      <c r="J274" s="377"/>
      <c r="K274" s="298"/>
      <c r="L274" s="298"/>
      <c r="M274" s="298"/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</row>
    <row r="275" spans="1:26" ht="20.25" customHeight="1" x14ac:dyDescent="0.8">
      <c r="A275" s="298"/>
      <c r="B275" s="298"/>
      <c r="C275" s="308"/>
      <c r="D275" s="298"/>
      <c r="E275" s="308"/>
      <c r="F275" s="308"/>
      <c r="G275" s="308"/>
      <c r="H275" s="308"/>
      <c r="I275" s="308"/>
      <c r="J275" s="377"/>
      <c r="K275" s="298"/>
      <c r="L275" s="298"/>
      <c r="M275" s="29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</row>
    <row r="276" spans="1:26" ht="20.25" customHeight="1" x14ac:dyDescent="0.8">
      <c r="A276" s="298"/>
      <c r="B276" s="298"/>
      <c r="C276" s="308"/>
      <c r="D276" s="298"/>
      <c r="E276" s="308"/>
      <c r="F276" s="308"/>
      <c r="G276" s="308"/>
      <c r="H276" s="308"/>
      <c r="I276" s="308"/>
      <c r="J276" s="377"/>
      <c r="K276" s="298"/>
      <c r="L276" s="298"/>
      <c r="M276" s="298"/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</row>
    <row r="277" spans="1:26" ht="20.25" customHeight="1" x14ac:dyDescent="0.8">
      <c r="A277" s="298"/>
      <c r="B277" s="298"/>
      <c r="C277" s="308"/>
      <c r="D277" s="298"/>
      <c r="E277" s="308"/>
      <c r="F277" s="308"/>
      <c r="G277" s="308"/>
      <c r="H277" s="308"/>
      <c r="I277" s="308"/>
      <c r="J277" s="377"/>
      <c r="K277" s="298"/>
      <c r="L277" s="298"/>
      <c r="M277" s="298"/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</row>
    <row r="278" spans="1:26" ht="20.25" customHeight="1" x14ac:dyDescent="0.8">
      <c r="A278" s="298"/>
      <c r="B278" s="298"/>
      <c r="C278" s="308"/>
      <c r="D278" s="298"/>
      <c r="E278" s="308"/>
      <c r="F278" s="308"/>
      <c r="G278" s="308"/>
      <c r="H278" s="308"/>
      <c r="I278" s="308"/>
      <c r="J278" s="377"/>
      <c r="K278" s="298"/>
      <c r="L278" s="298"/>
      <c r="M278" s="298"/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</row>
    <row r="279" spans="1:26" ht="20.25" customHeight="1" x14ac:dyDescent="0.8">
      <c r="A279" s="298"/>
      <c r="B279" s="298"/>
      <c r="C279" s="308"/>
      <c r="D279" s="298"/>
      <c r="E279" s="308"/>
      <c r="F279" s="308"/>
      <c r="G279" s="308"/>
      <c r="H279" s="308"/>
      <c r="I279" s="308"/>
      <c r="J279" s="377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</row>
    <row r="280" spans="1:26" ht="20.25" customHeight="1" x14ac:dyDescent="0.8">
      <c r="A280" s="298"/>
      <c r="B280" s="298"/>
      <c r="C280" s="308"/>
      <c r="D280" s="298"/>
      <c r="E280" s="308"/>
      <c r="F280" s="308"/>
      <c r="G280" s="308"/>
      <c r="H280" s="308"/>
      <c r="I280" s="308"/>
      <c r="J280" s="377"/>
      <c r="K280" s="298"/>
      <c r="L280" s="298"/>
      <c r="M280" s="298"/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</row>
    <row r="281" spans="1:26" ht="20.25" customHeight="1" x14ac:dyDescent="0.8">
      <c r="A281" s="298"/>
      <c r="B281" s="298"/>
      <c r="C281" s="308"/>
      <c r="D281" s="298"/>
      <c r="E281" s="308"/>
      <c r="F281" s="308"/>
      <c r="G281" s="308"/>
      <c r="H281" s="308"/>
      <c r="I281" s="308"/>
      <c r="J281" s="377"/>
      <c r="K281" s="298"/>
      <c r="L281" s="298"/>
      <c r="M281" s="298"/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</row>
    <row r="282" spans="1:26" ht="20.25" customHeight="1" x14ac:dyDescent="0.8">
      <c r="A282" s="298"/>
      <c r="B282" s="298"/>
      <c r="C282" s="308"/>
      <c r="D282" s="298"/>
      <c r="E282" s="308"/>
      <c r="F282" s="308"/>
      <c r="G282" s="308"/>
      <c r="H282" s="308"/>
      <c r="I282" s="308"/>
      <c r="J282" s="377"/>
      <c r="K282" s="298"/>
      <c r="L282" s="298"/>
      <c r="M282" s="298"/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</row>
    <row r="283" spans="1:26" ht="20.25" customHeight="1" x14ac:dyDescent="0.8">
      <c r="A283" s="298"/>
      <c r="B283" s="298"/>
      <c r="C283" s="308"/>
      <c r="D283" s="298"/>
      <c r="E283" s="308"/>
      <c r="F283" s="308"/>
      <c r="G283" s="308"/>
      <c r="H283" s="308"/>
      <c r="I283" s="308"/>
      <c r="J283" s="377"/>
      <c r="K283" s="298"/>
      <c r="L283" s="298"/>
      <c r="M283" s="29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</row>
    <row r="284" spans="1:26" ht="20.25" customHeight="1" x14ac:dyDescent="0.8">
      <c r="A284" s="298"/>
      <c r="B284" s="298"/>
      <c r="C284" s="308"/>
      <c r="D284" s="298"/>
      <c r="E284" s="308"/>
      <c r="F284" s="308"/>
      <c r="G284" s="308"/>
      <c r="H284" s="308"/>
      <c r="I284" s="308"/>
      <c r="J284" s="377"/>
      <c r="K284" s="298"/>
      <c r="L284" s="298"/>
      <c r="M284" s="298"/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</row>
    <row r="285" spans="1:26" ht="20.25" customHeight="1" x14ac:dyDescent="0.8">
      <c r="A285" s="298"/>
      <c r="B285" s="298"/>
      <c r="C285" s="308"/>
      <c r="D285" s="298"/>
      <c r="E285" s="308"/>
      <c r="F285" s="308"/>
      <c r="G285" s="308"/>
      <c r="H285" s="308"/>
      <c r="I285" s="308"/>
      <c r="J285" s="377"/>
      <c r="K285" s="298"/>
      <c r="L285" s="298"/>
      <c r="M285" s="298"/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</row>
    <row r="286" spans="1:26" ht="20.25" customHeight="1" x14ac:dyDescent="0.8">
      <c r="A286" s="298"/>
      <c r="B286" s="298"/>
      <c r="C286" s="308"/>
      <c r="D286" s="298"/>
      <c r="E286" s="308"/>
      <c r="F286" s="308"/>
      <c r="G286" s="308"/>
      <c r="H286" s="308"/>
      <c r="I286" s="308"/>
      <c r="J286" s="377"/>
      <c r="K286" s="298"/>
      <c r="L286" s="298"/>
      <c r="M286" s="298"/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</row>
    <row r="287" spans="1:26" ht="20.25" customHeight="1" x14ac:dyDescent="0.8">
      <c r="A287" s="298"/>
      <c r="B287" s="298"/>
      <c r="C287" s="308"/>
      <c r="D287" s="298"/>
      <c r="E287" s="308"/>
      <c r="F287" s="308"/>
      <c r="G287" s="308"/>
      <c r="H287" s="308"/>
      <c r="I287" s="308"/>
      <c r="J287" s="377"/>
      <c r="K287" s="298"/>
      <c r="L287" s="298"/>
      <c r="M287" s="298"/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</row>
    <row r="288" spans="1:26" ht="20.25" customHeight="1" x14ac:dyDescent="0.8">
      <c r="A288" s="298"/>
      <c r="B288" s="298"/>
      <c r="C288" s="308"/>
      <c r="D288" s="298"/>
      <c r="E288" s="308"/>
      <c r="F288" s="308"/>
      <c r="G288" s="308"/>
      <c r="H288" s="308"/>
      <c r="I288" s="308"/>
      <c r="J288" s="377"/>
      <c r="K288" s="298"/>
      <c r="L288" s="298"/>
      <c r="M288" s="298"/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</row>
    <row r="289" spans="1:26" ht="20.25" customHeight="1" x14ac:dyDescent="0.8">
      <c r="A289" s="298"/>
      <c r="B289" s="298"/>
      <c r="C289" s="308"/>
      <c r="D289" s="298"/>
      <c r="E289" s="308"/>
      <c r="F289" s="308"/>
      <c r="G289" s="308"/>
      <c r="H289" s="308"/>
      <c r="I289" s="308"/>
      <c r="J289" s="377"/>
      <c r="K289" s="298"/>
      <c r="L289" s="298"/>
      <c r="M289" s="298"/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</row>
    <row r="290" spans="1:26" ht="20.25" customHeight="1" x14ac:dyDescent="0.8">
      <c r="A290" s="298"/>
      <c r="B290" s="298"/>
      <c r="C290" s="308"/>
      <c r="D290" s="298"/>
      <c r="E290" s="308"/>
      <c r="F290" s="308"/>
      <c r="G290" s="308"/>
      <c r="H290" s="308"/>
      <c r="I290" s="308"/>
      <c r="J290" s="377"/>
      <c r="K290" s="298"/>
      <c r="L290" s="298"/>
      <c r="M290" s="298"/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</row>
    <row r="291" spans="1:26" ht="20.25" customHeight="1" x14ac:dyDescent="0.8">
      <c r="A291" s="298"/>
      <c r="B291" s="298"/>
      <c r="C291" s="308"/>
      <c r="D291" s="298"/>
      <c r="E291" s="308"/>
      <c r="F291" s="308"/>
      <c r="G291" s="308"/>
      <c r="H291" s="308"/>
      <c r="I291" s="308"/>
      <c r="J291" s="377"/>
      <c r="K291" s="298"/>
      <c r="L291" s="298"/>
      <c r="M291" s="29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</row>
    <row r="292" spans="1:26" ht="20.25" customHeight="1" x14ac:dyDescent="0.8">
      <c r="A292" s="298"/>
      <c r="B292" s="298"/>
      <c r="C292" s="308"/>
      <c r="D292" s="298"/>
      <c r="E292" s="308"/>
      <c r="F292" s="308"/>
      <c r="G292" s="308"/>
      <c r="H292" s="308"/>
      <c r="I292" s="308"/>
      <c r="J292" s="377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</row>
    <row r="293" spans="1:26" ht="20.25" customHeight="1" x14ac:dyDescent="0.8">
      <c r="A293" s="298"/>
      <c r="B293" s="298"/>
      <c r="C293" s="308"/>
      <c r="D293" s="298"/>
      <c r="E293" s="308"/>
      <c r="F293" s="308"/>
      <c r="G293" s="308"/>
      <c r="H293" s="308"/>
      <c r="I293" s="308"/>
      <c r="J293" s="377"/>
      <c r="K293" s="298"/>
      <c r="L293" s="298"/>
      <c r="M293" s="298"/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</row>
    <row r="294" spans="1:26" ht="20.25" customHeight="1" x14ac:dyDescent="0.8">
      <c r="A294" s="298"/>
      <c r="B294" s="298"/>
      <c r="C294" s="308"/>
      <c r="D294" s="298"/>
      <c r="E294" s="308"/>
      <c r="F294" s="308"/>
      <c r="G294" s="308"/>
      <c r="H294" s="308"/>
      <c r="I294" s="308"/>
      <c r="J294" s="377"/>
      <c r="K294" s="298"/>
      <c r="L294" s="298"/>
      <c r="M294" s="298"/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</row>
    <row r="295" spans="1:26" ht="20.25" customHeight="1" x14ac:dyDescent="0.8">
      <c r="A295" s="298"/>
      <c r="B295" s="298"/>
      <c r="C295" s="308"/>
      <c r="D295" s="298"/>
      <c r="E295" s="308"/>
      <c r="F295" s="308"/>
      <c r="G295" s="308"/>
      <c r="H295" s="308"/>
      <c r="I295" s="308"/>
      <c r="J295" s="377"/>
      <c r="K295" s="298"/>
      <c r="L295" s="298"/>
      <c r="M295" s="298"/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</row>
    <row r="296" spans="1:26" ht="20.25" customHeight="1" x14ac:dyDescent="0.8">
      <c r="A296" s="298"/>
      <c r="B296" s="298"/>
      <c r="C296" s="308"/>
      <c r="D296" s="298"/>
      <c r="E296" s="308"/>
      <c r="F296" s="308"/>
      <c r="G296" s="308"/>
      <c r="H296" s="308"/>
      <c r="I296" s="308"/>
      <c r="J296" s="377"/>
      <c r="K296" s="298"/>
      <c r="L296" s="298"/>
      <c r="M296" s="298"/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</row>
    <row r="297" spans="1:26" ht="20.25" customHeight="1" x14ac:dyDescent="0.8">
      <c r="A297" s="298"/>
      <c r="B297" s="298"/>
      <c r="C297" s="308"/>
      <c r="D297" s="298"/>
      <c r="E297" s="308"/>
      <c r="F297" s="308"/>
      <c r="G297" s="308"/>
      <c r="H297" s="308"/>
      <c r="I297" s="308"/>
      <c r="J297" s="377"/>
      <c r="K297" s="298"/>
      <c r="L297" s="298"/>
      <c r="M297" s="298"/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</row>
    <row r="298" spans="1:26" ht="20.25" customHeight="1" x14ac:dyDescent="0.8">
      <c r="A298" s="298"/>
      <c r="B298" s="298"/>
      <c r="C298" s="308"/>
      <c r="D298" s="298"/>
      <c r="E298" s="308"/>
      <c r="F298" s="308"/>
      <c r="G298" s="308"/>
      <c r="H298" s="308"/>
      <c r="I298" s="308"/>
      <c r="J298" s="377"/>
      <c r="K298" s="298"/>
      <c r="L298" s="298"/>
      <c r="M298" s="298"/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</row>
    <row r="299" spans="1:26" ht="20.25" customHeight="1" x14ac:dyDescent="0.8">
      <c r="A299" s="298"/>
      <c r="B299" s="298"/>
      <c r="C299" s="308"/>
      <c r="D299" s="298"/>
      <c r="E299" s="308"/>
      <c r="F299" s="308"/>
      <c r="G299" s="308"/>
      <c r="H299" s="308"/>
      <c r="I299" s="308"/>
      <c r="J299" s="377"/>
      <c r="K299" s="298"/>
      <c r="L299" s="298"/>
      <c r="M299" s="29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</row>
    <row r="300" spans="1:26" ht="20.25" customHeight="1" x14ac:dyDescent="0.8">
      <c r="A300" s="298"/>
      <c r="B300" s="298"/>
      <c r="C300" s="308"/>
      <c r="D300" s="298"/>
      <c r="E300" s="308"/>
      <c r="F300" s="308"/>
      <c r="G300" s="308"/>
      <c r="H300" s="308"/>
      <c r="I300" s="308"/>
      <c r="J300" s="377"/>
      <c r="K300" s="298"/>
      <c r="L300" s="298"/>
      <c r="M300" s="298"/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</row>
    <row r="301" spans="1:26" ht="20.25" customHeight="1" x14ac:dyDescent="0.8">
      <c r="A301" s="298"/>
      <c r="B301" s="298"/>
      <c r="C301" s="308"/>
      <c r="D301" s="298"/>
      <c r="E301" s="308"/>
      <c r="F301" s="308"/>
      <c r="G301" s="308"/>
      <c r="H301" s="308"/>
      <c r="I301" s="308"/>
      <c r="J301" s="377"/>
      <c r="K301" s="298"/>
      <c r="L301" s="298"/>
      <c r="M301" s="298"/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</row>
    <row r="302" spans="1:26" ht="20.25" customHeight="1" x14ac:dyDescent="0.8">
      <c r="A302" s="298"/>
      <c r="B302" s="298"/>
      <c r="C302" s="308"/>
      <c r="D302" s="298"/>
      <c r="E302" s="308"/>
      <c r="F302" s="308"/>
      <c r="G302" s="308"/>
      <c r="H302" s="308"/>
      <c r="I302" s="308"/>
      <c r="J302" s="377"/>
      <c r="K302" s="298"/>
      <c r="L302" s="298"/>
      <c r="M302" s="298"/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</row>
    <row r="303" spans="1:26" ht="20.25" customHeight="1" x14ac:dyDescent="0.8">
      <c r="A303" s="298"/>
      <c r="B303" s="298"/>
      <c r="C303" s="308"/>
      <c r="D303" s="298"/>
      <c r="E303" s="308"/>
      <c r="F303" s="308"/>
      <c r="G303" s="308"/>
      <c r="H303" s="308"/>
      <c r="I303" s="308"/>
      <c r="J303" s="377"/>
      <c r="K303" s="298"/>
      <c r="L303" s="298"/>
      <c r="M303" s="298"/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</row>
    <row r="304" spans="1:26" ht="20.25" customHeight="1" x14ac:dyDescent="0.8">
      <c r="A304" s="298"/>
      <c r="B304" s="298"/>
      <c r="C304" s="308"/>
      <c r="D304" s="298"/>
      <c r="E304" s="308"/>
      <c r="F304" s="308"/>
      <c r="G304" s="308"/>
      <c r="H304" s="308"/>
      <c r="I304" s="308"/>
      <c r="J304" s="377"/>
      <c r="K304" s="298"/>
      <c r="L304" s="298"/>
      <c r="M304" s="298"/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</row>
    <row r="305" spans="1:26" ht="20.25" customHeight="1" x14ac:dyDescent="0.8">
      <c r="A305" s="298"/>
      <c r="B305" s="298"/>
      <c r="C305" s="308"/>
      <c r="D305" s="298"/>
      <c r="E305" s="308"/>
      <c r="F305" s="308"/>
      <c r="G305" s="308"/>
      <c r="H305" s="308"/>
      <c r="I305" s="308"/>
      <c r="J305" s="377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</row>
    <row r="306" spans="1:26" ht="20.25" customHeight="1" x14ac:dyDescent="0.8">
      <c r="A306" s="298"/>
      <c r="B306" s="298"/>
      <c r="C306" s="308"/>
      <c r="D306" s="298"/>
      <c r="E306" s="308"/>
      <c r="F306" s="308"/>
      <c r="G306" s="308"/>
      <c r="H306" s="308"/>
      <c r="I306" s="308"/>
      <c r="J306" s="377"/>
      <c r="K306" s="298"/>
      <c r="L306" s="298"/>
      <c r="M306" s="298"/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</row>
    <row r="307" spans="1:26" ht="20.25" customHeight="1" x14ac:dyDescent="0.8">
      <c r="A307" s="298"/>
      <c r="B307" s="298"/>
      <c r="C307" s="308"/>
      <c r="D307" s="298"/>
      <c r="E307" s="308"/>
      <c r="F307" s="308"/>
      <c r="G307" s="308"/>
      <c r="H307" s="308"/>
      <c r="I307" s="308"/>
      <c r="J307" s="377"/>
      <c r="K307" s="298"/>
      <c r="L307" s="298"/>
      <c r="M307" s="29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</row>
    <row r="308" spans="1:26" ht="20.25" customHeight="1" x14ac:dyDescent="0.8">
      <c r="A308" s="298"/>
      <c r="B308" s="298"/>
      <c r="C308" s="308"/>
      <c r="D308" s="298"/>
      <c r="E308" s="308"/>
      <c r="F308" s="308"/>
      <c r="G308" s="308"/>
      <c r="H308" s="308"/>
      <c r="I308" s="308"/>
      <c r="J308" s="377"/>
      <c r="K308" s="298"/>
      <c r="L308" s="298"/>
      <c r="M308" s="298"/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</row>
    <row r="309" spans="1:26" ht="20.25" customHeight="1" x14ac:dyDescent="0.8">
      <c r="A309" s="298"/>
      <c r="B309" s="298"/>
      <c r="C309" s="308"/>
      <c r="D309" s="298"/>
      <c r="E309" s="308"/>
      <c r="F309" s="308"/>
      <c r="G309" s="308"/>
      <c r="H309" s="308"/>
      <c r="I309" s="308"/>
      <c r="J309" s="377"/>
      <c r="K309" s="298"/>
      <c r="L309" s="298"/>
      <c r="M309" s="298"/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</row>
    <row r="310" spans="1:26" ht="20.25" customHeight="1" x14ac:dyDescent="0.8">
      <c r="A310" s="298"/>
      <c r="B310" s="298"/>
      <c r="C310" s="308"/>
      <c r="D310" s="298"/>
      <c r="E310" s="308"/>
      <c r="F310" s="308"/>
      <c r="G310" s="308"/>
      <c r="H310" s="308"/>
      <c r="I310" s="308"/>
      <c r="J310" s="377"/>
      <c r="K310" s="298"/>
      <c r="L310" s="298"/>
      <c r="M310" s="298"/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</row>
    <row r="311" spans="1:26" ht="20.25" customHeight="1" x14ac:dyDescent="0.8">
      <c r="A311" s="298"/>
      <c r="B311" s="298"/>
      <c r="C311" s="308"/>
      <c r="D311" s="298"/>
      <c r="E311" s="308"/>
      <c r="F311" s="308"/>
      <c r="G311" s="308"/>
      <c r="H311" s="308"/>
      <c r="I311" s="308"/>
      <c r="J311" s="377"/>
      <c r="K311" s="298"/>
      <c r="L311" s="298"/>
      <c r="M311" s="298"/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</row>
    <row r="312" spans="1:26" ht="20.25" customHeight="1" x14ac:dyDescent="0.8">
      <c r="A312" s="298"/>
      <c r="B312" s="298"/>
      <c r="C312" s="308"/>
      <c r="D312" s="298"/>
      <c r="E312" s="308"/>
      <c r="F312" s="308"/>
      <c r="G312" s="308"/>
      <c r="H312" s="308"/>
      <c r="I312" s="308"/>
      <c r="J312" s="377"/>
      <c r="K312" s="298"/>
      <c r="L312" s="298"/>
      <c r="M312" s="298"/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</row>
    <row r="313" spans="1:26" ht="20.25" customHeight="1" x14ac:dyDescent="0.8">
      <c r="A313" s="298"/>
      <c r="B313" s="298"/>
      <c r="C313" s="308"/>
      <c r="D313" s="298"/>
      <c r="E313" s="308"/>
      <c r="F313" s="308"/>
      <c r="G313" s="308"/>
      <c r="H313" s="308"/>
      <c r="I313" s="308"/>
      <c r="J313" s="377"/>
      <c r="K313" s="298"/>
      <c r="L313" s="298"/>
      <c r="M313" s="298"/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</row>
    <row r="314" spans="1:26" ht="20.25" customHeight="1" x14ac:dyDescent="0.8">
      <c r="A314" s="298"/>
      <c r="B314" s="298"/>
      <c r="C314" s="308"/>
      <c r="D314" s="298"/>
      <c r="E314" s="308"/>
      <c r="F314" s="308"/>
      <c r="G314" s="308"/>
      <c r="H314" s="308"/>
      <c r="I314" s="308"/>
      <c r="J314" s="377"/>
      <c r="K314" s="298"/>
      <c r="L314" s="298"/>
      <c r="M314" s="298"/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</row>
    <row r="315" spans="1:26" ht="20.25" customHeight="1" x14ac:dyDescent="0.8">
      <c r="A315" s="298"/>
      <c r="B315" s="298"/>
      <c r="C315" s="308"/>
      <c r="D315" s="298"/>
      <c r="E315" s="308"/>
      <c r="F315" s="308"/>
      <c r="G315" s="308"/>
      <c r="H315" s="308"/>
      <c r="I315" s="308"/>
      <c r="J315" s="377"/>
      <c r="K315" s="298"/>
      <c r="L315" s="298"/>
      <c r="M315" s="29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</row>
    <row r="316" spans="1:26" ht="20.25" customHeight="1" x14ac:dyDescent="0.8">
      <c r="A316" s="298"/>
      <c r="B316" s="298"/>
      <c r="C316" s="308"/>
      <c r="D316" s="298"/>
      <c r="E316" s="308"/>
      <c r="F316" s="308"/>
      <c r="G316" s="308"/>
      <c r="H316" s="308"/>
      <c r="I316" s="308"/>
      <c r="J316" s="377"/>
      <c r="K316" s="298"/>
      <c r="L316" s="298"/>
      <c r="M316" s="298"/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</row>
    <row r="317" spans="1:26" ht="20.25" customHeight="1" x14ac:dyDescent="0.8">
      <c r="A317" s="298"/>
      <c r="B317" s="298"/>
      <c r="C317" s="308"/>
      <c r="D317" s="298"/>
      <c r="E317" s="308"/>
      <c r="F317" s="308"/>
      <c r="G317" s="308"/>
      <c r="H317" s="308"/>
      <c r="I317" s="308"/>
      <c r="J317" s="377"/>
      <c r="K317" s="298"/>
      <c r="L317" s="298"/>
      <c r="M317" s="298"/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</row>
    <row r="318" spans="1:26" ht="20.25" customHeight="1" x14ac:dyDescent="0.8">
      <c r="A318" s="298"/>
      <c r="B318" s="298"/>
      <c r="C318" s="308"/>
      <c r="D318" s="298"/>
      <c r="E318" s="308"/>
      <c r="F318" s="308"/>
      <c r="G318" s="308"/>
      <c r="H318" s="308"/>
      <c r="I318" s="308"/>
      <c r="J318" s="377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</row>
    <row r="319" spans="1:26" ht="20.25" customHeight="1" x14ac:dyDescent="0.8">
      <c r="A319" s="298"/>
      <c r="B319" s="298"/>
      <c r="C319" s="308"/>
      <c r="D319" s="298"/>
      <c r="E319" s="308"/>
      <c r="F319" s="308"/>
      <c r="G319" s="308"/>
      <c r="H319" s="308"/>
      <c r="I319" s="308"/>
      <c r="J319" s="377"/>
      <c r="K319" s="298"/>
      <c r="L319" s="298"/>
      <c r="M319" s="298"/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</row>
    <row r="320" spans="1:26" ht="20.25" customHeight="1" x14ac:dyDescent="0.8">
      <c r="A320" s="298"/>
      <c r="B320" s="298"/>
      <c r="C320" s="308"/>
      <c r="D320" s="298"/>
      <c r="E320" s="308"/>
      <c r="F320" s="308"/>
      <c r="G320" s="308"/>
      <c r="H320" s="308"/>
      <c r="I320" s="308"/>
      <c r="J320" s="377"/>
      <c r="K320" s="298"/>
      <c r="L320" s="298"/>
      <c r="M320" s="298"/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</row>
    <row r="321" spans="1:26" ht="20.25" customHeight="1" x14ac:dyDescent="0.8">
      <c r="A321" s="298"/>
      <c r="B321" s="298"/>
      <c r="C321" s="308"/>
      <c r="D321" s="298"/>
      <c r="E321" s="308"/>
      <c r="F321" s="308"/>
      <c r="G321" s="308"/>
      <c r="H321" s="308"/>
      <c r="I321" s="308"/>
      <c r="J321" s="377"/>
      <c r="K321" s="298"/>
      <c r="L321" s="298"/>
      <c r="M321" s="298"/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</row>
    <row r="322" spans="1:26" ht="20.25" customHeight="1" x14ac:dyDescent="0.8">
      <c r="A322" s="298"/>
      <c r="B322" s="298"/>
      <c r="C322" s="308"/>
      <c r="D322" s="298"/>
      <c r="E322" s="308"/>
      <c r="F322" s="308"/>
      <c r="G322" s="308"/>
      <c r="H322" s="308"/>
      <c r="I322" s="308"/>
      <c r="J322" s="377"/>
      <c r="K322" s="298"/>
      <c r="L322" s="298"/>
      <c r="M322" s="298"/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</row>
    <row r="323" spans="1:26" ht="20.25" customHeight="1" x14ac:dyDescent="0.8">
      <c r="A323" s="298"/>
      <c r="B323" s="298"/>
      <c r="C323" s="308"/>
      <c r="D323" s="298"/>
      <c r="E323" s="308"/>
      <c r="F323" s="308"/>
      <c r="G323" s="308"/>
      <c r="H323" s="308"/>
      <c r="I323" s="308"/>
      <c r="J323" s="377"/>
      <c r="K323" s="298"/>
      <c r="L323" s="298"/>
      <c r="M323" s="29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</row>
    <row r="324" spans="1:26" ht="20.25" customHeight="1" x14ac:dyDescent="0.8">
      <c r="A324" s="298"/>
      <c r="B324" s="298"/>
      <c r="C324" s="308"/>
      <c r="D324" s="298"/>
      <c r="E324" s="308"/>
      <c r="F324" s="308"/>
      <c r="G324" s="308"/>
      <c r="H324" s="308"/>
      <c r="I324" s="308"/>
      <c r="J324" s="377"/>
      <c r="K324" s="298"/>
      <c r="L324" s="298"/>
      <c r="M324" s="298"/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</row>
    <row r="325" spans="1:26" ht="20.25" customHeight="1" x14ac:dyDescent="0.8">
      <c r="A325" s="298"/>
      <c r="B325" s="298"/>
      <c r="C325" s="308"/>
      <c r="D325" s="298"/>
      <c r="E325" s="308"/>
      <c r="F325" s="308"/>
      <c r="G325" s="308"/>
      <c r="H325" s="308"/>
      <c r="I325" s="308"/>
      <c r="J325" s="377"/>
      <c r="K325" s="298"/>
      <c r="L325" s="298"/>
      <c r="M325" s="298"/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</row>
    <row r="326" spans="1:26" ht="20.25" customHeight="1" x14ac:dyDescent="0.8">
      <c r="A326" s="298"/>
      <c r="B326" s="298"/>
      <c r="C326" s="308"/>
      <c r="D326" s="298"/>
      <c r="E326" s="308"/>
      <c r="F326" s="308"/>
      <c r="G326" s="308"/>
      <c r="H326" s="308"/>
      <c r="I326" s="308"/>
      <c r="J326" s="377"/>
      <c r="K326" s="298"/>
      <c r="L326" s="298"/>
      <c r="M326" s="298"/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</row>
    <row r="327" spans="1:26" ht="20.25" customHeight="1" x14ac:dyDescent="0.8">
      <c r="A327" s="298"/>
      <c r="B327" s="298"/>
      <c r="C327" s="308"/>
      <c r="D327" s="298"/>
      <c r="E327" s="308"/>
      <c r="F327" s="308"/>
      <c r="G327" s="308"/>
      <c r="H327" s="308"/>
      <c r="I327" s="308"/>
      <c r="J327" s="377"/>
      <c r="K327" s="298"/>
      <c r="L327" s="298"/>
      <c r="M327" s="298"/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</row>
    <row r="328" spans="1:26" ht="20.25" customHeight="1" x14ac:dyDescent="0.8">
      <c r="A328" s="298"/>
      <c r="B328" s="298"/>
      <c r="C328" s="308"/>
      <c r="D328" s="298"/>
      <c r="E328" s="308"/>
      <c r="F328" s="308"/>
      <c r="G328" s="308"/>
      <c r="H328" s="308"/>
      <c r="I328" s="308"/>
      <c r="J328" s="377"/>
      <c r="K328" s="298"/>
      <c r="L328" s="298"/>
      <c r="M328" s="298"/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</row>
    <row r="329" spans="1:26" ht="20.25" customHeight="1" x14ac:dyDescent="0.8">
      <c r="A329" s="298"/>
      <c r="B329" s="298"/>
      <c r="C329" s="308"/>
      <c r="D329" s="298"/>
      <c r="E329" s="308"/>
      <c r="F329" s="308"/>
      <c r="G329" s="308"/>
      <c r="H329" s="308"/>
      <c r="I329" s="308"/>
      <c r="J329" s="377"/>
      <c r="K329" s="298"/>
      <c r="L329" s="298"/>
      <c r="M329" s="298"/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</row>
    <row r="330" spans="1:26" ht="20.25" customHeight="1" x14ac:dyDescent="0.8">
      <c r="A330" s="298"/>
      <c r="B330" s="298"/>
      <c r="C330" s="308"/>
      <c r="D330" s="298"/>
      <c r="E330" s="308"/>
      <c r="F330" s="308"/>
      <c r="G330" s="308"/>
      <c r="H330" s="308"/>
      <c r="I330" s="308"/>
      <c r="J330" s="377"/>
      <c r="K330" s="298"/>
      <c r="L330" s="298"/>
      <c r="M330" s="298"/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</row>
    <row r="331" spans="1:26" ht="20.25" customHeight="1" x14ac:dyDescent="0.8">
      <c r="A331" s="298"/>
      <c r="B331" s="298"/>
      <c r="C331" s="308"/>
      <c r="D331" s="298"/>
      <c r="E331" s="308"/>
      <c r="F331" s="308"/>
      <c r="G331" s="308"/>
      <c r="H331" s="308"/>
      <c r="I331" s="308"/>
      <c r="J331" s="377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</row>
    <row r="332" spans="1:26" ht="20.25" customHeight="1" x14ac:dyDescent="0.8">
      <c r="A332" s="298"/>
      <c r="B332" s="298"/>
      <c r="C332" s="308"/>
      <c r="D332" s="298"/>
      <c r="E332" s="308"/>
      <c r="F332" s="308"/>
      <c r="G332" s="308"/>
      <c r="H332" s="308"/>
      <c r="I332" s="308"/>
      <c r="J332" s="377"/>
      <c r="K332" s="298"/>
      <c r="L332" s="298"/>
      <c r="M332" s="298"/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</row>
    <row r="333" spans="1:26" ht="20.25" customHeight="1" x14ac:dyDescent="0.8">
      <c r="A333" s="298"/>
      <c r="B333" s="298"/>
      <c r="C333" s="308"/>
      <c r="D333" s="298"/>
      <c r="E333" s="308"/>
      <c r="F333" s="308"/>
      <c r="G333" s="308"/>
      <c r="H333" s="308"/>
      <c r="I333" s="308"/>
      <c r="J333" s="377"/>
      <c r="K333" s="298"/>
      <c r="L333" s="298"/>
      <c r="M333" s="298"/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</row>
    <row r="334" spans="1:26" ht="20.25" customHeight="1" x14ac:dyDescent="0.8">
      <c r="A334" s="298"/>
      <c r="B334" s="298"/>
      <c r="C334" s="308"/>
      <c r="D334" s="298"/>
      <c r="E334" s="308"/>
      <c r="F334" s="308"/>
      <c r="G334" s="308"/>
      <c r="H334" s="308"/>
      <c r="I334" s="308"/>
      <c r="J334" s="377"/>
      <c r="K334" s="298"/>
      <c r="L334" s="298"/>
      <c r="M334" s="298"/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</row>
    <row r="335" spans="1:26" ht="20.25" customHeight="1" x14ac:dyDescent="0.8">
      <c r="A335" s="298"/>
      <c r="B335" s="298"/>
      <c r="C335" s="308"/>
      <c r="D335" s="298"/>
      <c r="E335" s="308"/>
      <c r="F335" s="308"/>
      <c r="G335" s="308"/>
      <c r="H335" s="308"/>
      <c r="I335" s="308"/>
      <c r="J335" s="377"/>
      <c r="K335" s="298"/>
      <c r="L335" s="298"/>
      <c r="M335" s="298"/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</row>
    <row r="336" spans="1:26" ht="20.25" customHeight="1" x14ac:dyDescent="0.8">
      <c r="A336" s="298"/>
      <c r="B336" s="298"/>
      <c r="C336" s="308"/>
      <c r="D336" s="298"/>
      <c r="E336" s="308"/>
      <c r="F336" s="308"/>
      <c r="G336" s="308"/>
      <c r="H336" s="308"/>
      <c r="I336" s="308"/>
      <c r="J336" s="377"/>
      <c r="K336" s="298"/>
      <c r="L336" s="298"/>
      <c r="M336" s="298"/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</row>
    <row r="337" spans="1:26" ht="20.25" customHeight="1" x14ac:dyDescent="0.8">
      <c r="A337" s="298"/>
      <c r="B337" s="298"/>
      <c r="C337" s="308"/>
      <c r="D337" s="298"/>
      <c r="E337" s="308"/>
      <c r="F337" s="308"/>
      <c r="G337" s="308"/>
      <c r="H337" s="308"/>
      <c r="I337" s="308"/>
      <c r="J337" s="377"/>
      <c r="K337" s="298"/>
      <c r="L337" s="298"/>
      <c r="M337" s="298"/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</row>
    <row r="338" spans="1:26" ht="20.25" customHeight="1" x14ac:dyDescent="0.8">
      <c r="A338" s="298"/>
      <c r="B338" s="298"/>
      <c r="C338" s="308"/>
      <c r="D338" s="298"/>
      <c r="E338" s="308"/>
      <c r="F338" s="308"/>
      <c r="G338" s="308"/>
      <c r="H338" s="308"/>
      <c r="I338" s="308"/>
      <c r="J338" s="377"/>
      <c r="K338" s="298"/>
      <c r="L338" s="298"/>
      <c r="M338" s="298"/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</row>
    <row r="339" spans="1:26" ht="20.25" customHeight="1" x14ac:dyDescent="0.8">
      <c r="A339" s="298"/>
      <c r="B339" s="298"/>
      <c r="C339" s="308"/>
      <c r="D339" s="298"/>
      <c r="E339" s="308"/>
      <c r="F339" s="308"/>
      <c r="G339" s="308"/>
      <c r="H339" s="308"/>
      <c r="I339" s="308"/>
      <c r="J339" s="377"/>
      <c r="K339" s="298"/>
      <c r="L339" s="298"/>
      <c r="M339" s="29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</row>
    <row r="340" spans="1:26" ht="20.25" customHeight="1" x14ac:dyDescent="0.8">
      <c r="A340" s="298"/>
      <c r="B340" s="298"/>
      <c r="C340" s="308"/>
      <c r="D340" s="298"/>
      <c r="E340" s="308"/>
      <c r="F340" s="308"/>
      <c r="G340" s="308"/>
      <c r="H340" s="308"/>
      <c r="I340" s="308"/>
      <c r="J340" s="377"/>
      <c r="K340" s="298"/>
      <c r="L340" s="298"/>
      <c r="M340" s="298"/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</row>
    <row r="341" spans="1:26" ht="20.25" customHeight="1" x14ac:dyDescent="0.8">
      <c r="A341" s="298"/>
      <c r="B341" s="298"/>
      <c r="C341" s="308"/>
      <c r="D341" s="298"/>
      <c r="E341" s="308"/>
      <c r="F341" s="308"/>
      <c r="G341" s="308"/>
      <c r="H341" s="308"/>
      <c r="I341" s="308"/>
      <c r="J341" s="377"/>
      <c r="K341" s="298"/>
      <c r="L341" s="298"/>
      <c r="M341" s="298"/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</row>
    <row r="342" spans="1:26" ht="20.25" customHeight="1" x14ac:dyDescent="0.8">
      <c r="A342" s="298"/>
      <c r="B342" s="298"/>
      <c r="C342" s="308"/>
      <c r="D342" s="298"/>
      <c r="E342" s="308"/>
      <c r="F342" s="308"/>
      <c r="G342" s="308"/>
      <c r="H342" s="308"/>
      <c r="I342" s="308"/>
      <c r="J342" s="377"/>
      <c r="K342" s="298"/>
      <c r="L342" s="298"/>
      <c r="M342" s="298"/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</row>
    <row r="343" spans="1:26" ht="20.25" customHeight="1" x14ac:dyDescent="0.8">
      <c r="A343" s="298"/>
      <c r="B343" s="298"/>
      <c r="C343" s="308"/>
      <c r="D343" s="298"/>
      <c r="E343" s="308"/>
      <c r="F343" s="308"/>
      <c r="G343" s="308"/>
      <c r="H343" s="308"/>
      <c r="I343" s="308"/>
      <c r="J343" s="377"/>
      <c r="K343" s="298"/>
      <c r="L343" s="298"/>
      <c r="M343" s="298"/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</row>
    <row r="344" spans="1:26" ht="20.25" customHeight="1" x14ac:dyDescent="0.8">
      <c r="A344" s="298"/>
      <c r="B344" s="298"/>
      <c r="C344" s="308"/>
      <c r="D344" s="298"/>
      <c r="E344" s="308"/>
      <c r="F344" s="308"/>
      <c r="G344" s="308"/>
      <c r="H344" s="308"/>
      <c r="I344" s="308"/>
      <c r="J344" s="377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</row>
    <row r="345" spans="1:26" ht="20.25" customHeight="1" x14ac:dyDescent="0.8">
      <c r="A345" s="298"/>
      <c r="B345" s="298"/>
      <c r="C345" s="308"/>
      <c r="D345" s="298"/>
      <c r="E345" s="308"/>
      <c r="F345" s="308"/>
      <c r="G345" s="308"/>
      <c r="H345" s="308"/>
      <c r="I345" s="308"/>
      <c r="J345" s="377"/>
      <c r="K345" s="298"/>
      <c r="L345" s="298"/>
      <c r="M345" s="298"/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</row>
    <row r="346" spans="1:26" ht="20.25" customHeight="1" x14ac:dyDescent="0.8">
      <c r="A346" s="298"/>
      <c r="B346" s="298"/>
      <c r="C346" s="308"/>
      <c r="D346" s="298"/>
      <c r="E346" s="308"/>
      <c r="F346" s="308"/>
      <c r="G346" s="308"/>
      <c r="H346" s="308"/>
      <c r="I346" s="308"/>
      <c r="J346" s="377"/>
      <c r="K346" s="298"/>
      <c r="L346" s="298"/>
      <c r="M346" s="298"/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</row>
    <row r="347" spans="1:26" ht="20.25" customHeight="1" x14ac:dyDescent="0.8">
      <c r="A347" s="298"/>
      <c r="B347" s="298"/>
      <c r="C347" s="308"/>
      <c r="D347" s="298"/>
      <c r="E347" s="308"/>
      <c r="F347" s="308"/>
      <c r="G347" s="308"/>
      <c r="H347" s="308"/>
      <c r="I347" s="308"/>
      <c r="J347" s="377"/>
      <c r="K347" s="298"/>
      <c r="L347" s="298"/>
      <c r="M347" s="29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</row>
    <row r="348" spans="1:26" ht="20.25" customHeight="1" x14ac:dyDescent="0.8">
      <c r="A348" s="298"/>
      <c r="B348" s="298"/>
      <c r="C348" s="308"/>
      <c r="D348" s="298"/>
      <c r="E348" s="308"/>
      <c r="F348" s="308"/>
      <c r="G348" s="308"/>
      <c r="H348" s="308"/>
      <c r="I348" s="308"/>
      <c r="J348" s="377"/>
      <c r="K348" s="298"/>
      <c r="L348" s="298"/>
      <c r="M348" s="298"/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</row>
    <row r="349" spans="1:26" ht="20.25" customHeight="1" x14ac:dyDescent="0.8">
      <c r="A349" s="298"/>
      <c r="B349" s="298"/>
      <c r="C349" s="308"/>
      <c r="D349" s="298"/>
      <c r="E349" s="308"/>
      <c r="F349" s="308"/>
      <c r="G349" s="308"/>
      <c r="H349" s="308"/>
      <c r="I349" s="308"/>
      <c r="J349" s="377"/>
      <c r="K349" s="298"/>
      <c r="L349" s="298"/>
      <c r="M349" s="298"/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</row>
    <row r="350" spans="1:26" ht="20.25" customHeight="1" x14ac:dyDescent="0.8">
      <c r="A350" s="298"/>
      <c r="B350" s="298"/>
      <c r="C350" s="308"/>
      <c r="D350" s="298"/>
      <c r="E350" s="308"/>
      <c r="F350" s="308"/>
      <c r="G350" s="308"/>
      <c r="H350" s="308"/>
      <c r="I350" s="308"/>
      <c r="J350" s="377"/>
      <c r="K350" s="298"/>
      <c r="L350" s="298"/>
      <c r="M350" s="298"/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</row>
    <row r="351" spans="1:26" ht="20.25" customHeight="1" x14ac:dyDescent="0.8">
      <c r="A351" s="298"/>
      <c r="B351" s="298"/>
      <c r="C351" s="308"/>
      <c r="D351" s="298"/>
      <c r="E351" s="308"/>
      <c r="F351" s="308"/>
      <c r="G351" s="308"/>
      <c r="H351" s="308"/>
      <c r="I351" s="308"/>
      <c r="J351" s="377"/>
      <c r="K351" s="298"/>
      <c r="L351" s="298"/>
      <c r="M351" s="298"/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</row>
    <row r="352" spans="1:26" ht="20.25" customHeight="1" x14ac:dyDescent="0.8">
      <c r="A352" s="298"/>
      <c r="B352" s="298"/>
      <c r="C352" s="308"/>
      <c r="D352" s="298"/>
      <c r="E352" s="308"/>
      <c r="F352" s="308"/>
      <c r="G352" s="308"/>
      <c r="H352" s="308"/>
      <c r="I352" s="308"/>
      <c r="J352" s="377"/>
      <c r="K352" s="298"/>
      <c r="L352" s="298"/>
      <c r="M352" s="298"/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</row>
    <row r="353" spans="1:26" ht="20.25" customHeight="1" x14ac:dyDescent="0.8">
      <c r="A353" s="298"/>
      <c r="B353" s="298"/>
      <c r="C353" s="308"/>
      <c r="D353" s="298"/>
      <c r="E353" s="308"/>
      <c r="F353" s="308"/>
      <c r="G353" s="308"/>
      <c r="H353" s="308"/>
      <c r="I353" s="308"/>
      <c r="J353" s="377"/>
      <c r="K353" s="298"/>
      <c r="L353" s="298"/>
      <c r="M353" s="298"/>
      <c r="N353" s="298"/>
      <c r="O353" s="298"/>
      <c r="P353" s="298"/>
      <c r="Q353" s="298"/>
      <c r="R353" s="298"/>
      <c r="S353" s="298"/>
      <c r="T353" s="298"/>
      <c r="U353" s="298"/>
      <c r="V353" s="298"/>
      <c r="W353" s="298"/>
      <c r="X353" s="298"/>
      <c r="Y353" s="298"/>
      <c r="Z353" s="298"/>
    </row>
    <row r="354" spans="1:26" ht="20.25" customHeight="1" x14ac:dyDescent="0.8">
      <c r="A354" s="298"/>
      <c r="B354" s="298"/>
      <c r="C354" s="308"/>
      <c r="D354" s="298"/>
      <c r="E354" s="308"/>
      <c r="F354" s="308"/>
      <c r="G354" s="308"/>
      <c r="H354" s="308"/>
      <c r="I354" s="308"/>
      <c r="J354" s="377"/>
      <c r="K354" s="298"/>
      <c r="L354" s="298"/>
      <c r="M354" s="298"/>
      <c r="N354" s="298"/>
      <c r="O354" s="298"/>
      <c r="P354" s="298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</row>
    <row r="355" spans="1:26" ht="20.25" customHeight="1" x14ac:dyDescent="0.8">
      <c r="A355" s="298"/>
      <c r="B355" s="298"/>
      <c r="C355" s="308"/>
      <c r="D355" s="298"/>
      <c r="E355" s="308"/>
      <c r="F355" s="308"/>
      <c r="G355" s="308"/>
      <c r="H355" s="308"/>
      <c r="I355" s="308"/>
      <c r="J355" s="377"/>
      <c r="K355" s="298"/>
      <c r="L355" s="298"/>
      <c r="M355" s="298"/>
      <c r="N355" s="298"/>
      <c r="O355" s="298"/>
      <c r="P355" s="298"/>
      <c r="Q355" s="298"/>
      <c r="R355" s="298"/>
      <c r="S355" s="298"/>
      <c r="T355" s="298"/>
      <c r="U355" s="298"/>
      <c r="V355" s="298"/>
      <c r="W355" s="298"/>
      <c r="X355" s="298"/>
      <c r="Y355" s="298"/>
      <c r="Z355" s="298"/>
    </row>
    <row r="356" spans="1:26" ht="20.25" customHeight="1" x14ac:dyDescent="0.8">
      <c r="A356" s="298"/>
      <c r="B356" s="298"/>
      <c r="C356" s="308"/>
      <c r="D356" s="298"/>
      <c r="E356" s="308"/>
      <c r="F356" s="308"/>
      <c r="G356" s="308"/>
      <c r="H356" s="308"/>
      <c r="I356" s="308"/>
      <c r="J356" s="377"/>
      <c r="K356" s="298"/>
      <c r="L356" s="298"/>
      <c r="M356" s="298"/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</row>
    <row r="357" spans="1:26" ht="20.25" customHeight="1" x14ac:dyDescent="0.8">
      <c r="A357" s="298"/>
      <c r="B357" s="298"/>
      <c r="C357" s="308"/>
      <c r="D357" s="298"/>
      <c r="E357" s="308"/>
      <c r="F357" s="308"/>
      <c r="G357" s="308"/>
      <c r="H357" s="308"/>
      <c r="I357" s="308"/>
      <c r="J357" s="377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</row>
    <row r="358" spans="1:26" ht="20.25" customHeight="1" x14ac:dyDescent="0.8">
      <c r="A358" s="298"/>
      <c r="B358" s="298"/>
      <c r="C358" s="308"/>
      <c r="D358" s="298"/>
      <c r="E358" s="308"/>
      <c r="F358" s="308"/>
      <c r="G358" s="308"/>
      <c r="H358" s="308"/>
      <c r="I358" s="308"/>
      <c r="J358" s="377"/>
      <c r="K358" s="298"/>
      <c r="L358" s="298"/>
      <c r="M358" s="298"/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</row>
    <row r="359" spans="1:26" ht="20.25" customHeight="1" x14ac:dyDescent="0.8">
      <c r="A359" s="298"/>
      <c r="B359" s="298"/>
      <c r="C359" s="308"/>
      <c r="D359" s="298"/>
      <c r="E359" s="308"/>
      <c r="F359" s="308"/>
      <c r="G359" s="308"/>
      <c r="H359" s="308"/>
      <c r="I359" s="308"/>
      <c r="J359" s="377"/>
      <c r="K359" s="298"/>
      <c r="L359" s="298"/>
      <c r="M359" s="298"/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</row>
    <row r="360" spans="1:26" ht="20.25" customHeight="1" x14ac:dyDescent="0.8">
      <c r="A360" s="298"/>
      <c r="B360" s="298"/>
      <c r="C360" s="308"/>
      <c r="D360" s="298"/>
      <c r="E360" s="308"/>
      <c r="F360" s="308"/>
      <c r="G360" s="308"/>
      <c r="H360" s="308"/>
      <c r="I360" s="308"/>
      <c r="J360" s="377"/>
      <c r="K360" s="298"/>
      <c r="L360" s="298"/>
      <c r="M360" s="298"/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</row>
    <row r="361" spans="1:26" ht="20.25" customHeight="1" x14ac:dyDescent="0.8">
      <c r="A361" s="298"/>
      <c r="B361" s="298"/>
      <c r="C361" s="308"/>
      <c r="D361" s="298"/>
      <c r="E361" s="308"/>
      <c r="F361" s="308"/>
      <c r="G361" s="308"/>
      <c r="H361" s="308"/>
      <c r="I361" s="308"/>
      <c r="J361" s="377"/>
      <c r="K361" s="298"/>
      <c r="L361" s="298"/>
      <c r="M361" s="298"/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</row>
    <row r="362" spans="1:26" ht="20.25" customHeight="1" x14ac:dyDescent="0.8">
      <c r="A362" s="298"/>
      <c r="B362" s="298"/>
      <c r="C362" s="308"/>
      <c r="D362" s="298"/>
      <c r="E362" s="308"/>
      <c r="F362" s="308"/>
      <c r="G362" s="308"/>
      <c r="H362" s="308"/>
      <c r="I362" s="308"/>
      <c r="J362" s="377"/>
      <c r="K362" s="298"/>
      <c r="L362" s="298"/>
      <c r="M362" s="298"/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</row>
    <row r="363" spans="1:26" ht="20.25" customHeight="1" x14ac:dyDescent="0.8">
      <c r="A363" s="298"/>
      <c r="B363" s="298"/>
      <c r="C363" s="308"/>
      <c r="D363" s="298"/>
      <c r="E363" s="308"/>
      <c r="F363" s="308"/>
      <c r="G363" s="308"/>
      <c r="H363" s="308"/>
      <c r="I363" s="308"/>
      <c r="J363" s="377"/>
      <c r="K363" s="298"/>
      <c r="L363" s="298"/>
      <c r="M363" s="298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</row>
    <row r="364" spans="1:26" ht="20.25" customHeight="1" x14ac:dyDescent="0.8">
      <c r="A364" s="298"/>
      <c r="B364" s="298"/>
      <c r="C364" s="308"/>
      <c r="D364" s="298"/>
      <c r="E364" s="308"/>
      <c r="F364" s="308"/>
      <c r="G364" s="308"/>
      <c r="H364" s="308"/>
      <c r="I364" s="308"/>
      <c r="J364" s="377"/>
      <c r="K364" s="298"/>
      <c r="L364" s="298"/>
      <c r="M364" s="298"/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</row>
    <row r="365" spans="1:26" ht="20.25" customHeight="1" x14ac:dyDescent="0.8">
      <c r="A365" s="298"/>
      <c r="B365" s="298"/>
      <c r="C365" s="308"/>
      <c r="D365" s="298"/>
      <c r="E365" s="308"/>
      <c r="F365" s="308"/>
      <c r="G365" s="308"/>
      <c r="H365" s="308"/>
      <c r="I365" s="308"/>
      <c r="J365" s="377"/>
      <c r="K365" s="298"/>
      <c r="L365" s="298"/>
      <c r="M365" s="298"/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</row>
    <row r="366" spans="1:26" ht="20.25" customHeight="1" x14ac:dyDescent="0.8">
      <c r="A366" s="298"/>
      <c r="B366" s="298"/>
      <c r="C366" s="308"/>
      <c r="D366" s="298"/>
      <c r="E366" s="308"/>
      <c r="F366" s="308"/>
      <c r="G366" s="308"/>
      <c r="H366" s="308"/>
      <c r="I366" s="308"/>
      <c r="J366" s="377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</row>
    <row r="367" spans="1:26" ht="20.25" customHeight="1" x14ac:dyDescent="0.8">
      <c r="A367" s="298"/>
      <c r="B367" s="298"/>
      <c r="C367" s="308"/>
      <c r="D367" s="298"/>
      <c r="E367" s="308"/>
      <c r="F367" s="308"/>
      <c r="G367" s="308"/>
      <c r="H367" s="308"/>
      <c r="I367" s="308"/>
      <c r="J367" s="377"/>
      <c r="K367" s="298"/>
      <c r="L367" s="298"/>
      <c r="M367" s="298"/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</row>
    <row r="368" spans="1:26" ht="20.25" customHeight="1" x14ac:dyDescent="0.8">
      <c r="A368" s="298"/>
      <c r="B368" s="298"/>
      <c r="C368" s="308"/>
      <c r="D368" s="298"/>
      <c r="E368" s="308"/>
      <c r="F368" s="308"/>
      <c r="G368" s="308"/>
      <c r="H368" s="308"/>
      <c r="I368" s="308"/>
      <c r="J368" s="377"/>
      <c r="K368" s="298"/>
      <c r="L368" s="298"/>
      <c r="M368" s="298"/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</row>
    <row r="369" spans="1:26" ht="20.25" customHeight="1" x14ac:dyDescent="0.8">
      <c r="A369" s="298"/>
      <c r="B369" s="298"/>
      <c r="C369" s="308"/>
      <c r="D369" s="298"/>
      <c r="E369" s="308"/>
      <c r="F369" s="308"/>
      <c r="G369" s="308"/>
      <c r="H369" s="308"/>
      <c r="I369" s="308"/>
      <c r="J369" s="377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</row>
    <row r="370" spans="1:26" ht="20.25" customHeight="1" x14ac:dyDescent="0.8">
      <c r="A370" s="298"/>
      <c r="B370" s="298"/>
      <c r="C370" s="308"/>
      <c r="D370" s="298"/>
      <c r="E370" s="308"/>
      <c r="F370" s="308"/>
      <c r="G370" s="308"/>
      <c r="H370" s="308"/>
      <c r="I370" s="308"/>
      <c r="J370" s="377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</row>
    <row r="371" spans="1:26" ht="20.25" customHeight="1" x14ac:dyDescent="0.8">
      <c r="A371" s="298"/>
      <c r="B371" s="298"/>
      <c r="C371" s="308"/>
      <c r="D371" s="298"/>
      <c r="E371" s="308"/>
      <c r="F371" s="308"/>
      <c r="G371" s="308"/>
      <c r="H371" s="308"/>
      <c r="I371" s="308"/>
      <c r="J371" s="377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</row>
    <row r="372" spans="1:26" ht="20.25" customHeight="1" x14ac:dyDescent="0.8">
      <c r="A372" s="298"/>
      <c r="B372" s="298"/>
      <c r="C372" s="308"/>
      <c r="D372" s="298"/>
      <c r="E372" s="308"/>
      <c r="F372" s="308"/>
      <c r="G372" s="308"/>
      <c r="H372" s="308"/>
      <c r="I372" s="308"/>
      <c r="J372" s="377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</row>
    <row r="373" spans="1:26" ht="20.25" customHeight="1" x14ac:dyDescent="0.8">
      <c r="A373" s="298"/>
      <c r="B373" s="298"/>
      <c r="C373" s="308"/>
      <c r="D373" s="298"/>
      <c r="E373" s="308"/>
      <c r="F373" s="308"/>
      <c r="G373" s="308"/>
      <c r="H373" s="308"/>
      <c r="I373" s="308"/>
      <c r="J373" s="377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</row>
    <row r="374" spans="1:26" ht="20.25" customHeight="1" x14ac:dyDescent="0.8">
      <c r="A374" s="298"/>
      <c r="B374" s="298"/>
      <c r="C374" s="308"/>
      <c r="D374" s="298"/>
      <c r="E374" s="308"/>
      <c r="F374" s="308"/>
      <c r="G374" s="308"/>
      <c r="H374" s="308"/>
      <c r="I374" s="308"/>
      <c r="J374" s="377"/>
      <c r="K374" s="298"/>
      <c r="L374" s="298"/>
      <c r="M374" s="298"/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</row>
    <row r="375" spans="1:26" ht="20.25" customHeight="1" x14ac:dyDescent="0.8">
      <c r="A375" s="298"/>
      <c r="B375" s="298"/>
      <c r="C375" s="308"/>
      <c r="D375" s="298"/>
      <c r="E375" s="308"/>
      <c r="F375" s="308"/>
      <c r="G375" s="308"/>
      <c r="H375" s="308"/>
      <c r="I375" s="308"/>
      <c r="J375" s="377"/>
      <c r="K375" s="298"/>
      <c r="L375" s="298"/>
      <c r="M375" s="298"/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</row>
    <row r="376" spans="1:26" ht="20.25" customHeight="1" x14ac:dyDescent="0.8">
      <c r="A376" s="298"/>
      <c r="B376" s="298"/>
      <c r="C376" s="308"/>
      <c r="D376" s="298"/>
      <c r="E376" s="308"/>
      <c r="F376" s="308"/>
      <c r="G376" s="308"/>
      <c r="H376" s="308"/>
      <c r="I376" s="308"/>
      <c r="J376" s="377"/>
      <c r="K376" s="298"/>
      <c r="L376" s="298"/>
      <c r="M376" s="298"/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</row>
    <row r="377" spans="1:26" ht="20.25" customHeight="1" x14ac:dyDescent="0.8">
      <c r="A377" s="298"/>
      <c r="B377" s="298"/>
      <c r="C377" s="308"/>
      <c r="D377" s="298"/>
      <c r="E377" s="308"/>
      <c r="F377" s="308"/>
      <c r="G377" s="308"/>
      <c r="H377" s="308"/>
      <c r="I377" s="308"/>
      <c r="J377" s="377"/>
      <c r="K377" s="298"/>
      <c r="L377" s="298"/>
      <c r="M377" s="298"/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</row>
    <row r="378" spans="1:26" ht="20.25" customHeight="1" x14ac:dyDescent="0.8">
      <c r="A378" s="298"/>
      <c r="B378" s="298"/>
      <c r="C378" s="308"/>
      <c r="D378" s="298"/>
      <c r="E378" s="308"/>
      <c r="F378" s="308"/>
      <c r="G378" s="308"/>
      <c r="H378" s="308"/>
      <c r="I378" s="308"/>
      <c r="J378" s="377"/>
      <c r="K378" s="298"/>
      <c r="L378" s="298"/>
      <c r="M378" s="298"/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</row>
    <row r="379" spans="1:26" ht="20.25" customHeight="1" x14ac:dyDescent="0.8">
      <c r="A379" s="298"/>
      <c r="B379" s="298"/>
      <c r="C379" s="308"/>
      <c r="D379" s="298"/>
      <c r="E379" s="308"/>
      <c r="F379" s="308"/>
      <c r="G379" s="308"/>
      <c r="H379" s="308"/>
      <c r="I379" s="308"/>
      <c r="J379" s="377"/>
      <c r="K379" s="298"/>
      <c r="L379" s="298"/>
      <c r="M379" s="298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</row>
    <row r="380" spans="1:26" ht="20.25" customHeight="1" x14ac:dyDescent="0.8">
      <c r="A380" s="298"/>
      <c r="B380" s="298"/>
      <c r="C380" s="308"/>
      <c r="D380" s="298"/>
      <c r="E380" s="308"/>
      <c r="F380" s="308"/>
      <c r="G380" s="308"/>
      <c r="H380" s="308"/>
      <c r="I380" s="308"/>
      <c r="J380" s="377"/>
      <c r="K380" s="298"/>
      <c r="L380" s="298"/>
      <c r="M380" s="298"/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</row>
    <row r="381" spans="1:26" ht="20.25" customHeight="1" x14ac:dyDescent="0.8">
      <c r="A381" s="298"/>
      <c r="B381" s="298"/>
      <c r="C381" s="308"/>
      <c r="D381" s="298"/>
      <c r="E381" s="308"/>
      <c r="F381" s="308"/>
      <c r="G381" s="308"/>
      <c r="H381" s="308"/>
      <c r="I381" s="308"/>
      <c r="J381" s="377"/>
      <c r="K381" s="298"/>
      <c r="L381" s="298"/>
      <c r="M381" s="298"/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</row>
    <row r="382" spans="1:26" ht="20.25" customHeight="1" x14ac:dyDescent="0.8">
      <c r="A382" s="298"/>
      <c r="B382" s="298"/>
      <c r="C382" s="308"/>
      <c r="D382" s="298"/>
      <c r="E382" s="308"/>
      <c r="F382" s="308"/>
      <c r="G382" s="308"/>
      <c r="H382" s="308"/>
      <c r="I382" s="308"/>
      <c r="J382" s="377"/>
      <c r="K382" s="298"/>
      <c r="L382" s="298"/>
      <c r="M382" s="298"/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</row>
    <row r="383" spans="1:26" ht="20.25" customHeight="1" x14ac:dyDescent="0.8">
      <c r="A383" s="298"/>
      <c r="B383" s="298"/>
      <c r="C383" s="308"/>
      <c r="D383" s="298"/>
      <c r="E383" s="308"/>
      <c r="F383" s="308"/>
      <c r="G383" s="308"/>
      <c r="H383" s="308"/>
      <c r="I383" s="308"/>
      <c r="J383" s="377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</row>
    <row r="384" spans="1:26" ht="20.25" customHeight="1" x14ac:dyDescent="0.8">
      <c r="A384" s="298"/>
      <c r="B384" s="298"/>
      <c r="C384" s="308"/>
      <c r="D384" s="298"/>
      <c r="E384" s="308"/>
      <c r="F384" s="308"/>
      <c r="G384" s="308"/>
      <c r="H384" s="308"/>
      <c r="I384" s="308"/>
      <c r="J384" s="377"/>
      <c r="K384" s="298"/>
      <c r="L384" s="298"/>
      <c r="M384" s="298"/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</row>
    <row r="385" spans="1:26" ht="20.25" customHeight="1" x14ac:dyDescent="0.8">
      <c r="A385" s="298"/>
      <c r="B385" s="298"/>
      <c r="C385" s="308"/>
      <c r="D385" s="298"/>
      <c r="E385" s="308"/>
      <c r="F385" s="308"/>
      <c r="G385" s="308"/>
      <c r="H385" s="308"/>
      <c r="I385" s="308"/>
      <c r="J385" s="377"/>
      <c r="K385" s="298"/>
      <c r="L385" s="298"/>
      <c r="M385" s="298"/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</row>
    <row r="386" spans="1:26" ht="20.25" customHeight="1" x14ac:dyDescent="0.8">
      <c r="A386" s="298"/>
      <c r="B386" s="298"/>
      <c r="C386" s="308"/>
      <c r="D386" s="298"/>
      <c r="E386" s="308"/>
      <c r="F386" s="308"/>
      <c r="G386" s="308"/>
      <c r="H386" s="308"/>
      <c r="I386" s="308"/>
      <c r="J386" s="377"/>
      <c r="K386" s="298"/>
      <c r="L386" s="298"/>
      <c r="M386" s="298"/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</row>
    <row r="387" spans="1:26" ht="20.25" customHeight="1" x14ac:dyDescent="0.8">
      <c r="A387" s="298"/>
      <c r="B387" s="298"/>
      <c r="C387" s="308"/>
      <c r="D387" s="298"/>
      <c r="E387" s="308"/>
      <c r="F387" s="308"/>
      <c r="G387" s="308"/>
      <c r="H387" s="308"/>
      <c r="I387" s="308"/>
      <c r="J387" s="377"/>
      <c r="K387" s="298"/>
      <c r="L387" s="298"/>
      <c r="M387" s="298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</row>
    <row r="388" spans="1:26" ht="20.25" customHeight="1" x14ac:dyDescent="0.8">
      <c r="A388" s="298"/>
      <c r="B388" s="298"/>
      <c r="C388" s="308"/>
      <c r="D388" s="298"/>
      <c r="E388" s="308"/>
      <c r="F388" s="308"/>
      <c r="G388" s="308"/>
      <c r="H388" s="308"/>
      <c r="I388" s="308"/>
      <c r="J388" s="377"/>
      <c r="K388" s="298"/>
      <c r="L388" s="298"/>
      <c r="M388" s="298"/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</row>
    <row r="389" spans="1:26" ht="20.25" customHeight="1" x14ac:dyDescent="0.8">
      <c r="A389" s="298"/>
      <c r="B389" s="298"/>
      <c r="C389" s="308"/>
      <c r="D389" s="298"/>
      <c r="E389" s="308"/>
      <c r="F389" s="308"/>
      <c r="G389" s="308"/>
      <c r="H389" s="308"/>
      <c r="I389" s="308"/>
      <c r="J389" s="377"/>
      <c r="K389" s="298"/>
      <c r="L389" s="298"/>
      <c r="M389" s="298"/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</row>
    <row r="390" spans="1:26" ht="20.25" customHeight="1" x14ac:dyDescent="0.8">
      <c r="A390" s="298"/>
      <c r="B390" s="298"/>
      <c r="C390" s="308"/>
      <c r="D390" s="298"/>
      <c r="E390" s="308"/>
      <c r="F390" s="308"/>
      <c r="G390" s="308"/>
      <c r="H390" s="308"/>
      <c r="I390" s="308"/>
      <c r="J390" s="377"/>
      <c r="K390" s="298"/>
      <c r="L390" s="298"/>
      <c r="M390" s="298"/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</row>
    <row r="391" spans="1:26" ht="20.25" customHeight="1" x14ac:dyDescent="0.8">
      <c r="A391" s="298"/>
      <c r="B391" s="298"/>
      <c r="C391" s="308"/>
      <c r="D391" s="298"/>
      <c r="E391" s="308"/>
      <c r="F391" s="308"/>
      <c r="G391" s="308"/>
      <c r="H391" s="308"/>
      <c r="I391" s="308"/>
      <c r="J391" s="377"/>
      <c r="K391" s="298"/>
      <c r="L391" s="298"/>
      <c r="M391" s="298"/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</row>
    <row r="392" spans="1:26" ht="20.25" customHeight="1" x14ac:dyDescent="0.8">
      <c r="A392" s="298"/>
      <c r="B392" s="298"/>
      <c r="C392" s="308"/>
      <c r="D392" s="298"/>
      <c r="E392" s="308"/>
      <c r="F392" s="308"/>
      <c r="G392" s="308"/>
      <c r="H392" s="308"/>
      <c r="I392" s="308"/>
      <c r="J392" s="377"/>
      <c r="K392" s="298"/>
      <c r="L392" s="298"/>
      <c r="M392" s="298"/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</row>
    <row r="393" spans="1:26" ht="20.25" customHeight="1" x14ac:dyDescent="0.8">
      <c r="A393" s="298"/>
      <c r="B393" s="298"/>
      <c r="C393" s="308"/>
      <c r="D393" s="298"/>
      <c r="E393" s="308"/>
      <c r="F393" s="308"/>
      <c r="G393" s="308"/>
      <c r="H393" s="308"/>
      <c r="I393" s="308"/>
      <c r="J393" s="377"/>
      <c r="K393" s="298"/>
      <c r="L393" s="298"/>
      <c r="M393" s="298"/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</row>
    <row r="394" spans="1:26" ht="20.25" customHeight="1" x14ac:dyDescent="0.8">
      <c r="A394" s="298"/>
      <c r="B394" s="298"/>
      <c r="C394" s="308"/>
      <c r="D394" s="298"/>
      <c r="E394" s="308"/>
      <c r="F394" s="308"/>
      <c r="G394" s="308"/>
      <c r="H394" s="308"/>
      <c r="I394" s="308"/>
      <c r="J394" s="377"/>
      <c r="K394" s="298"/>
      <c r="L394" s="298"/>
      <c r="M394" s="298"/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</row>
    <row r="395" spans="1:26" ht="20.25" customHeight="1" x14ac:dyDescent="0.8">
      <c r="A395" s="298"/>
      <c r="B395" s="298"/>
      <c r="C395" s="308"/>
      <c r="D395" s="298"/>
      <c r="E395" s="308"/>
      <c r="F395" s="308"/>
      <c r="G395" s="308"/>
      <c r="H395" s="308"/>
      <c r="I395" s="308"/>
      <c r="J395" s="377"/>
      <c r="K395" s="298"/>
      <c r="L395" s="298"/>
      <c r="M395" s="298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</row>
    <row r="396" spans="1:26" ht="20.25" customHeight="1" x14ac:dyDescent="0.8">
      <c r="A396" s="298"/>
      <c r="B396" s="298"/>
      <c r="C396" s="308"/>
      <c r="D396" s="298"/>
      <c r="E396" s="308"/>
      <c r="F396" s="308"/>
      <c r="G396" s="308"/>
      <c r="H396" s="308"/>
      <c r="I396" s="308"/>
      <c r="J396" s="377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</row>
    <row r="397" spans="1:26" ht="20.25" customHeight="1" x14ac:dyDescent="0.8">
      <c r="A397" s="298"/>
      <c r="B397" s="298"/>
      <c r="C397" s="308"/>
      <c r="D397" s="298"/>
      <c r="E397" s="308"/>
      <c r="F397" s="308"/>
      <c r="G397" s="308"/>
      <c r="H397" s="308"/>
      <c r="I397" s="308"/>
      <c r="J397" s="377"/>
      <c r="K397" s="298"/>
      <c r="L397" s="298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</row>
    <row r="398" spans="1:26" ht="20.25" customHeight="1" x14ac:dyDescent="0.8">
      <c r="A398" s="298"/>
      <c r="B398" s="298"/>
      <c r="C398" s="308"/>
      <c r="D398" s="298"/>
      <c r="E398" s="308"/>
      <c r="F398" s="308"/>
      <c r="G398" s="308"/>
      <c r="H398" s="308"/>
      <c r="I398" s="308"/>
      <c r="J398" s="377"/>
      <c r="K398" s="298"/>
      <c r="L398" s="298"/>
      <c r="M398" s="298"/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</row>
    <row r="399" spans="1:26" ht="20.25" customHeight="1" x14ac:dyDescent="0.8">
      <c r="A399" s="298"/>
      <c r="B399" s="298"/>
      <c r="C399" s="308"/>
      <c r="D399" s="298"/>
      <c r="E399" s="308"/>
      <c r="F399" s="308"/>
      <c r="G399" s="308"/>
      <c r="H399" s="308"/>
      <c r="I399" s="308"/>
      <c r="J399" s="377"/>
      <c r="K399" s="298"/>
      <c r="L399" s="298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</row>
    <row r="400" spans="1:26" ht="20.25" customHeight="1" x14ac:dyDescent="0.8">
      <c r="A400" s="298"/>
      <c r="B400" s="298"/>
      <c r="C400" s="308"/>
      <c r="D400" s="298"/>
      <c r="E400" s="308"/>
      <c r="F400" s="308"/>
      <c r="G400" s="308"/>
      <c r="H400" s="308"/>
      <c r="I400" s="308"/>
      <c r="J400" s="377"/>
      <c r="K400" s="298"/>
      <c r="L400" s="298"/>
      <c r="M400" s="298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</row>
    <row r="401" spans="1:26" ht="20.25" customHeight="1" x14ac:dyDescent="0.8">
      <c r="A401" s="298"/>
      <c r="B401" s="298"/>
      <c r="C401" s="308"/>
      <c r="D401" s="298"/>
      <c r="E401" s="308"/>
      <c r="F401" s="308"/>
      <c r="G401" s="308"/>
      <c r="H401" s="308"/>
      <c r="I401" s="308"/>
      <c r="J401" s="377"/>
      <c r="K401" s="298"/>
      <c r="L401" s="298"/>
      <c r="M401" s="298"/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</row>
    <row r="402" spans="1:26" ht="20.25" customHeight="1" x14ac:dyDescent="0.8">
      <c r="A402" s="298"/>
      <c r="B402" s="298"/>
      <c r="C402" s="308"/>
      <c r="D402" s="298"/>
      <c r="E402" s="308"/>
      <c r="F402" s="308"/>
      <c r="G402" s="308"/>
      <c r="H402" s="308"/>
      <c r="I402" s="308"/>
      <c r="J402" s="377"/>
      <c r="K402" s="298"/>
      <c r="L402" s="298"/>
      <c r="M402" s="298"/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</row>
    <row r="403" spans="1:26" ht="20.25" customHeight="1" x14ac:dyDescent="0.8">
      <c r="A403" s="298"/>
      <c r="B403" s="298"/>
      <c r="C403" s="308"/>
      <c r="D403" s="298"/>
      <c r="E403" s="308"/>
      <c r="F403" s="308"/>
      <c r="G403" s="308"/>
      <c r="H403" s="308"/>
      <c r="I403" s="308"/>
      <c r="J403" s="377"/>
      <c r="K403" s="298"/>
      <c r="L403" s="298"/>
      <c r="M403" s="298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</row>
    <row r="404" spans="1:26" ht="20.25" customHeight="1" x14ac:dyDescent="0.8">
      <c r="A404" s="298"/>
      <c r="B404" s="298"/>
      <c r="C404" s="308"/>
      <c r="D404" s="298"/>
      <c r="E404" s="308"/>
      <c r="F404" s="308"/>
      <c r="G404" s="308"/>
      <c r="H404" s="308"/>
      <c r="I404" s="308"/>
      <c r="J404" s="377"/>
      <c r="K404" s="298"/>
      <c r="L404" s="298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</row>
    <row r="405" spans="1:26" ht="20.25" customHeight="1" x14ac:dyDescent="0.8">
      <c r="A405" s="298"/>
      <c r="B405" s="298"/>
      <c r="C405" s="308"/>
      <c r="D405" s="298"/>
      <c r="E405" s="308"/>
      <c r="F405" s="308"/>
      <c r="G405" s="308"/>
      <c r="H405" s="308"/>
      <c r="I405" s="308"/>
      <c r="J405" s="377"/>
      <c r="K405" s="298"/>
      <c r="L405" s="298"/>
      <c r="M405" s="298"/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</row>
    <row r="406" spans="1:26" ht="20.25" customHeight="1" x14ac:dyDescent="0.8">
      <c r="A406" s="298"/>
      <c r="B406" s="298"/>
      <c r="C406" s="308"/>
      <c r="D406" s="298"/>
      <c r="E406" s="308"/>
      <c r="F406" s="308"/>
      <c r="G406" s="308"/>
      <c r="H406" s="308"/>
      <c r="I406" s="308"/>
      <c r="J406" s="377"/>
      <c r="K406" s="298"/>
      <c r="L406" s="298"/>
      <c r="M406" s="298"/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</row>
    <row r="407" spans="1:26" ht="20.25" customHeight="1" x14ac:dyDescent="0.8">
      <c r="A407" s="298"/>
      <c r="B407" s="298"/>
      <c r="C407" s="308"/>
      <c r="D407" s="298"/>
      <c r="E407" s="308"/>
      <c r="F407" s="308"/>
      <c r="G407" s="308"/>
      <c r="H407" s="308"/>
      <c r="I407" s="308"/>
      <c r="J407" s="377"/>
      <c r="K407" s="298"/>
      <c r="L407" s="298"/>
      <c r="M407" s="298"/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</row>
    <row r="408" spans="1:26" ht="20.25" customHeight="1" x14ac:dyDescent="0.8">
      <c r="A408" s="298"/>
      <c r="B408" s="298"/>
      <c r="C408" s="308"/>
      <c r="D408" s="298"/>
      <c r="E408" s="308"/>
      <c r="F408" s="308"/>
      <c r="G408" s="308"/>
      <c r="H408" s="308"/>
      <c r="I408" s="308"/>
      <c r="J408" s="377"/>
      <c r="K408" s="298"/>
      <c r="L408" s="298"/>
      <c r="M408" s="298"/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</row>
    <row r="409" spans="1:26" ht="20.25" customHeight="1" x14ac:dyDescent="0.8">
      <c r="A409" s="298"/>
      <c r="B409" s="298"/>
      <c r="C409" s="308"/>
      <c r="D409" s="298"/>
      <c r="E409" s="308"/>
      <c r="F409" s="308"/>
      <c r="G409" s="308"/>
      <c r="H409" s="308"/>
      <c r="I409" s="308"/>
      <c r="J409" s="377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</row>
    <row r="410" spans="1:26" ht="20.25" customHeight="1" x14ac:dyDescent="0.8">
      <c r="A410" s="298"/>
      <c r="B410" s="298"/>
      <c r="C410" s="308"/>
      <c r="D410" s="298"/>
      <c r="E410" s="308"/>
      <c r="F410" s="308"/>
      <c r="G410" s="308"/>
      <c r="H410" s="308"/>
      <c r="I410" s="308"/>
      <c r="J410" s="377"/>
      <c r="K410" s="298"/>
      <c r="L410" s="298"/>
      <c r="M410" s="298"/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</row>
    <row r="411" spans="1:26" ht="20.25" customHeight="1" x14ac:dyDescent="0.8">
      <c r="A411" s="298"/>
      <c r="B411" s="298"/>
      <c r="C411" s="308"/>
      <c r="D411" s="298"/>
      <c r="E411" s="308"/>
      <c r="F411" s="308"/>
      <c r="G411" s="308"/>
      <c r="H411" s="308"/>
      <c r="I411" s="308"/>
      <c r="J411" s="377"/>
      <c r="K411" s="298"/>
      <c r="L411" s="298"/>
      <c r="M411" s="29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</row>
    <row r="412" spans="1:26" ht="20.25" customHeight="1" x14ac:dyDescent="0.8">
      <c r="A412" s="298"/>
      <c r="B412" s="298"/>
      <c r="C412" s="308"/>
      <c r="D412" s="298"/>
      <c r="E412" s="308"/>
      <c r="F412" s="308"/>
      <c r="G412" s="308"/>
      <c r="H412" s="308"/>
      <c r="I412" s="308"/>
      <c r="J412" s="377"/>
      <c r="K412" s="298"/>
      <c r="L412" s="298"/>
      <c r="M412" s="298"/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</row>
    <row r="413" spans="1:26" ht="20.25" customHeight="1" x14ac:dyDescent="0.8">
      <c r="A413" s="298"/>
      <c r="B413" s="298"/>
      <c r="C413" s="308"/>
      <c r="D413" s="298"/>
      <c r="E413" s="308"/>
      <c r="F413" s="308"/>
      <c r="G413" s="308"/>
      <c r="H413" s="308"/>
      <c r="I413" s="308"/>
      <c r="J413" s="377"/>
      <c r="K413" s="298"/>
      <c r="L413" s="298"/>
      <c r="M413" s="298"/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</row>
    <row r="414" spans="1:26" ht="20.25" customHeight="1" x14ac:dyDescent="0.8">
      <c r="A414" s="298"/>
      <c r="B414" s="298"/>
      <c r="C414" s="308"/>
      <c r="D414" s="298"/>
      <c r="E414" s="308"/>
      <c r="F414" s="308"/>
      <c r="G414" s="308"/>
      <c r="H414" s="308"/>
      <c r="I414" s="308"/>
      <c r="J414" s="377"/>
      <c r="K414" s="298"/>
      <c r="L414" s="298"/>
      <c r="M414" s="298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</row>
    <row r="415" spans="1:26" ht="20.25" customHeight="1" x14ac:dyDescent="0.8">
      <c r="A415" s="298"/>
      <c r="B415" s="298"/>
      <c r="C415" s="308"/>
      <c r="D415" s="298"/>
      <c r="E415" s="308"/>
      <c r="F415" s="308"/>
      <c r="G415" s="308"/>
      <c r="H415" s="308"/>
      <c r="I415" s="308"/>
      <c r="J415" s="377"/>
      <c r="K415" s="298"/>
      <c r="L415" s="298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</row>
    <row r="416" spans="1:26" ht="20.25" customHeight="1" x14ac:dyDescent="0.8">
      <c r="A416" s="298"/>
      <c r="B416" s="298"/>
      <c r="C416" s="308"/>
      <c r="D416" s="298"/>
      <c r="E416" s="308"/>
      <c r="F416" s="308"/>
      <c r="G416" s="308"/>
      <c r="H416" s="308"/>
      <c r="I416" s="308"/>
      <c r="J416" s="377"/>
      <c r="K416" s="298"/>
      <c r="L416" s="298"/>
      <c r="M416" s="298"/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</row>
    <row r="417" spans="1:26" ht="20.25" customHeight="1" x14ac:dyDescent="0.8">
      <c r="A417" s="298"/>
      <c r="B417" s="298"/>
      <c r="C417" s="308"/>
      <c r="D417" s="298"/>
      <c r="E417" s="308"/>
      <c r="F417" s="308"/>
      <c r="G417" s="308"/>
      <c r="H417" s="308"/>
      <c r="I417" s="308"/>
      <c r="J417" s="377"/>
      <c r="K417" s="298"/>
      <c r="L417" s="298"/>
      <c r="M417" s="298"/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</row>
    <row r="418" spans="1:26" ht="20.25" customHeight="1" x14ac:dyDescent="0.8">
      <c r="A418" s="298"/>
      <c r="B418" s="298"/>
      <c r="C418" s="308"/>
      <c r="D418" s="298"/>
      <c r="E418" s="308"/>
      <c r="F418" s="308"/>
      <c r="G418" s="308"/>
      <c r="H418" s="308"/>
      <c r="I418" s="308"/>
      <c r="J418" s="377"/>
      <c r="K418" s="298"/>
      <c r="L418" s="298"/>
      <c r="M418" s="298"/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</row>
    <row r="419" spans="1:26" ht="20.25" customHeight="1" x14ac:dyDescent="0.8">
      <c r="A419" s="298"/>
      <c r="B419" s="298"/>
      <c r="C419" s="308"/>
      <c r="D419" s="298"/>
      <c r="E419" s="308"/>
      <c r="F419" s="308"/>
      <c r="G419" s="308"/>
      <c r="H419" s="308"/>
      <c r="I419" s="308"/>
      <c r="J419" s="377"/>
      <c r="K419" s="298"/>
      <c r="L419" s="298"/>
      <c r="M419" s="298"/>
      <c r="N419" s="298"/>
      <c r="O419" s="298"/>
      <c r="P419" s="298"/>
      <c r="Q419" s="298"/>
      <c r="R419" s="298"/>
      <c r="S419" s="298"/>
      <c r="T419" s="298"/>
      <c r="U419" s="298"/>
      <c r="V419" s="298"/>
      <c r="W419" s="298"/>
      <c r="X419" s="298"/>
      <c r="Y419" s="298"/>
      <c r="Z419" s="298"/>
    </row>
    <row r="420" spans="1:26" ht="20.25" customHeight="1" x14ac:dyDescent="0.8">
      <c r="A420" s="298"/>
      <c r="B420" s="298"/>
      <c r="C420" s="308"/>
      <c r="D420" s="298"/>
      <c r="E420" s="308"/>
      <c r="F420" s="308"/>
      <c r="G420" s="308"/>
      <c r="H420" s="308"/>
      <c r="I420" s="308"/>
      <c r="J420" s="377"/>
      <c r="K420" s="298"/>
      <c r="L420" s="298"/>
      <c r="M420" s="298"/>
      <c r="N420" s="298"/>
      <c r="O420" s="298"/>
      <c r="P420" s="298"/>
      <c r="Q420" s="298"/>
      <c r="R420" s="298"/>
      <c r="S420" s="298"/>
      <c r="T420" s="298"/>
      <c r="U420" s="298"/>
      <c r="V420" s="298"/>
      <c r="W420" s="298"/>
      <c r="X420" s="298"/>
      <c r="Y420" s="298"/>
      <c r="Z420" s="298"/>
    </row>
    <row r="421" spans="1:26" ht="20.25" customHeight="1" x14ac:dyDescent="0.8">
      <c r="A421" s="298"/>
      <c r="B421" s="298"/>
      <c r="C421" s="308"/>
      <c r="D421" s="298"/>
      <c r="E421" s="308"/>
      <c r="F421" s="308"/>
      <c r="G421" s="308"/>
      <c r="H421" s="308"/>
      <c r="I421" s="308"/>
      <c r="J421" s="377"/>
      <c r="K421" s="298"/>
      <c r="L421" s="298"/>
      <c r="M421" s="298"/>
      <c r="N421" s="298"/>
      <c r="O421" s="298"/>
      <c r="P421" s="298"/>
      <c r="Q421" s="298"/>
      <c r="R421" s="298"/>
      <c r="S421" s="298"/>
      <c r="T421" s="298"/>
      <c r="U421" s="298"/>
      <c r="V421" s="298"/>
      <c r="W421" s="298"/>
      <c r="X421" s="298"/>
      <c r="Y421" s="298"/>
      <c r="Z421" s="298"/>
    </row>
    <row r="422" spans="1:26" ht="20.25" customHeight="1" x14ac:dyDescent="0.8">
      <c r="A422" s="298"/>
      <c r="B422" s="298"/>
      <c r="C422" s="308"/>
      <c r="D422" s="298"/>
      <c r="E422" s="308"/>
      <c r="F422" s="308"/>
      <c r="G422" s="308"/>
      <c r="H422" s="308"/>
      <c r="I422" s="308"/>
      <c r="J422" s="377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</row>
    <row r="423" spans="1:26" ht="20.25" customHeight="1" x14ac:dyDescent="0.8">
      <c r="A423" s="298"/>
      <c r="B423" s="298"/>
      <c r="C423" s="308"/>
      <c r="D423" s="298"/>
      <c r="E423" s="308"/>
      <c r="F423" s="308"/>
      <c r="G423" s="308"/>
      <c r="H423" s="308"/>
      <c r="I423" s="308"/>
      <c r="J423" s="377"/>
      <c r="K423" s="298"/>
      <c r="L423" s="298"/>
      <c r="M423" s="298"/>
      <c r="N423" s="298"/>
      <c r="O423" s="298"/>
      <c r="P423" s="298"/>
      <c r="Q423" s="298"/>
      <c r="R423" s="298"/>
      <c r="S423" s="298"/>
      <c r="T423" s="298"/>
      <c r="U423" s="298"/>
      <c r="V423" s="298"/>
      <c r="W423" s="298"/>
      <c r="X423" s="298"/>
      <c r="Y423" s="298"/>
      <c r="Z423" s="298"/>
    </row>
    <row r="424" spans="1:26" ht="20.25" customHeight="1" x14ac:dyDescent="0.8">
      <c r="A424" s="298"/>
      <c r="B424" s="298"/>
      <c r="C424" s="308"/>
      <c r="D424" s="298"/>
      <c r="E424" s="308"/>
      <c r="F424" s="308"/>
      <c r="G424" s="308"/>
      <c r="H424" s="308"/>
      <c r="I424" s="308"/>
      <c r="J424" s="377"/>
      <c r="K424" s="298"/>
      <c r="L424" s="298"/>
      <c r="M424" s="298"/>
      <c r="N424" s="298"/>
      <c r="O424" s="298"/>
      <c r="P424" s="298"/>
      <c r="Q424" s="298"/>
      <c r="R424" s="298"/>
      <c r="S424" s="298"/>
      <c r="T424" s="298"/>
      <c r="U424" s="298"/>
      <c r="V424" s="298"/>
      <c r="W424" s="298"/>
      <c r="X424" s="298"/>
      <c r="Y424" s="298"/>
      <c r="Z424" s="298"/>
    </row>
    <row r="425" spans="1:26" ht="20.25" customHeight="1" x14ac:dyDescent="0.8">
      <c r="A425" s="298"/>
      <c r="B425" s="298"/>
      <c r="C425" s="308"/>
      <c r="D425" s="298"/>
      <c r="E425" s="308"/>
      <c r="F425" s="308"/>
      <c r="G425" s="308"/>
      <c r="H425" s="308"/>
      <c r="I425" s="308"/>
      <c r="J425" s="377"/>
      <c r="K425" s="298"/>
      <c r="L425" s="298"/>
      <c r="M425" s="298"/>
      <c r="N425" s="298"/>
      <c r="O425" s="298"/>
      <c r="P425" s="298"/>
      <c r="Q425" s="298"/>
      <c r="R425" s="298"/>
      <c r="S425" s="298"/>
      <c r="T425" s="298"/>
      <c r="U425" s="298"/>
      <c r="V425" s="298"/>
      <c r="W425" s="298"/>
      <c r="X425" s="298"/>
      <c r="Y425" s="298"/>
      <c r="Z425" s="298"/>
    </row>
    <row r="426" spans="1:26" ht="20.25" customHeight="1" x14ac:dyDescent="0.8">
      <c r="A426" s="298"/>
      <c r="B426" s="298"/>
      <c r="C426" s="308"/>
      <c r="D426" s="298"/>
      <c r="E426" s="308"/>
      <c r="F426" s="308"/>
      <c r="G426" s="308"/>
      <c r="H426" s="308"/>
      <c r="I426" s="308"/>
      <c r="J426" s="377"/>
      <c r="K426" s="298"/>
      <c r="L426" s="298"/>
      <c r="M426" s="298"/>
      <c r="N426" s="298"/>
      <c r="O426" s="298"/>
      <c r="P426" s="298"/>
      <c r="Q426" s="298"/>
      <c r="R426" s="298"/>
      <c r="S426" s="298"/>
      <c r="T426" s="298"/>
      <c r="U426" s="298"/>
      <c r="V426" s="298"/>
      <c r="W426" s="298"/>
      <c r="X426" s="298"/>
      <c r="Y426" s="298"/>
      <c r="Z426" s="298"/>
    </row>
    <row r="427" spans="1:26" ht="20.25" customHeight="1" x14ac:dyDescent="0.8">
      <c r="A427" s="298"/>
      <c r="B427" s="298"/>
      <c r="C427" s="308"/>
      <c r="D427" s="298"/>
      <c r="E427" s="308"/>
      <c r="F427" s="308"/>
      <c r="G427" s="308"/>
      <c r="H427" s="308"/>
      <c r="I427" s="308"/>
      <c r="J427" s="377"/>
      <c r="K427" s="298"/>
      <c r="L427" s="298"/>
      <c r="M427" s="298"/>
      <c r="N427" s="298"/>
      <c r="O427" s="298"/>
      <c r="P427" s="298"/>
      <c r="Q427" s="298"/>
      <c r="R427" s="298"/>
      <c r="S427" s="298"/>
      <c r="T427" s="298"/>
      <c r="U427" s="298"/>
      <c r="V427" s="298"/>
      <c r="W427" s="298"/>
      <c r="X427" s="298"/>
      <c r="Y427" s="298"/>
      <c r="Z427" s="298"/>
    </row>
    <row r="428" spans="1:26" ht="20.25" customHeight="1" x14ac:dyDescent="0.8">
      <c r="A428" s="298"/>
      <c r="B428" s="298"/>
      <c r="C428" s="308"/>
      <c r="D428" s="298"/>
      <c r="E428" s="308"/>
      <c r="F428" s="308"/>
      <c r="G428" s="308"/>
      <c r="H428" s="308"/>
      <c r="I428" s="308"/>
      <c r="J428" s="377"/>
      <c r="K428" s="298"/>
      <c r="L428" s="298"/>
      <c r="M428" s="298"/>
      <c r="N428" s="298"/>
      <c r="O428" s="298"/>
      <c r="P428" s="298"/>
      <c r="Q428" s="298"/>
      <c r="R428" s="298"/>
      <c r="S428" s="298"/>
      <c r="T428" s="298"/>
      <c r="U428" s="298"/>
      <c r="V428" s="298"/>
      <c r="W428" s="298"/>
      <c r="X428" s="298"/>
      <c r="Y428" s="298"/>
      <c r="Z428" s="298"/>
    </row>
    <row r="429" spans="1:26" ht="20.25" customHeight="1" x14ac:dyDescent="0.8">
      <c r="A429" s="298"/>
      <c r="B429" s="298"/>
      <c r="C429" s="308"/>
      <c r="D429" s="298"/>
      <c r="E429" s="308"/>
      <c r="F429" s="308"/>
      <c r="G429" s="308"/>
      <c r="H429" s="308"/>
      <c r="I429" s="308"/>
      <c r="J429" s="377"/>
      <c r="K429" s="298"/>
      <c r="L429" s="298"/>
      <c r="M429" s="298"/>
      <c r="N429" s="298"/>
      <c r="O429" s="298"/>
      <c r="P429" s="298"/>
      <c r="Q429" s="298"/>
      <c r="R429" s="298"/>
      <c r="S429" s="298"/>
      <c r="T429" s="298"/>
      <c r="U429" s="298"/>
      <c r="V429" s="298"/>
      <c r="W429" s="298"/>
      <c r="X429" s="298"/>
      <c r="Y429" s="298"/>
      <c r="Z429" s="298"/>
    </row>
    <row r="430" spans="1:26" ht="20.25" customHeight="1" x14ac:dyDescent="0.8">
      <c r="A430" s="298"/>
      <c r="B430" s="298"/>
      <c r="C430" s="308"/>
      <c r="D430" s="298"/>
      <c r="E430" s="308"/>
      <c r="F430" s="308"/>
      <c r="G430" s="308"/>
      <c r="H430" s="308"/>
      <c r="I430" s="308"/>
      <c r="J430" s="377"/>
      <c r="K430" s="298"/>
      <c r="L430" s="298"/>
      <c r="M430" s="298"/>
      <c r="N430" s="298"/>
      <c r="O430" s="298"/>
      <c r="P430" s="298"/>
      <c r="Q430" s="298"/>
      <c r="R430" s="298"/>
      <c r="S430" s="298"/>
      <c r="T430" s="298"/>
      <c r="U430" s="298"/>
      <c r="V430" s="298"/>
      <c r="W430" s="298"/>
      <c r="X430" s="298"/>
      <c r="Y430" s="298"/>
      <c r="Z430" s="298"/>
    </row>
    <row r="431" spans="1:26" ht="20.25" customHeight="1" x14ac:dyDescent="0.8">
      <c r="A431" s="298"/>
      <c r="B431" s="298"/>
      <c r="C431" s="308"/>
      <c r="D431" s="298"/>
      <c r="E431" s="308"/>
      <c r="F431" s="308"/>
      <c r="G431" s="308"/>
      <c r="H431" s="308"/>
      <c r="I431" s="308"/>
      <c r="J431" s="377"/>
      <c r="K431" s="298"/>
      <c r="L431" s="298"/>
      <c r="M431" s="298"/>
      <c r="N431" s="298"/>
      <c r="O431" s="298"/>
      <c r="P431" s="298"/>
      <c r="Q431" s="298"/>
      <c r="R431" s="298"/>
      <c r="S431" s="298"/>
      <c r="T431" s="298"/>
      <c r="U431" s="298"/>
      <c r="V431" s="298"/>
      <c r="W431" s="298"/>
      <c r="X431" s="298"/>
      <c r="Y431" s="298"/>
      <c r="Z431" s="298"/>
    </row>
    <row r="432" spans="1:26" ht="20.25" customHeight="1" x14ac:dyDescent="0.8">
      <c r="A432" s="298"/>
      <c r="B432" s="298"/>
      <c r="C432" s="308"/>
      <c r="D432" s="298"/>
      <c r="E432" s="308"/>
      <c r="F432" s="308"/>
      <c r="G432" s="308"/>
      <c r="H432" s="308"/>
      <c r="I432" s="308"/>
      <c r="J432" s="377"/>
      <c r="K432" s="298"/>
      <c r="L432" s="298"/>
      <c r="M432" s="298"/>
      <c r="N432" s="298"/>
      <c r="O432" s="298"/>
      <c r="P432" s="298"/>
      <c r="Q432" s="298"/>
      <c r="R432" s="298"/>
      <c r="S432" s="298"/>
      <c r="T432" s="298"/>
      <c r="U432" s="298"/>
      <c r="V432" s="298"/>
      <c r="W432" s="298"/>
      <c r="X432" s="298"/>
      <c r="Y432" s="298"/>
      <c r="Z432" s="298"/>
    </row>
    <row r="433" spans="1:26" ht="20.25" customHeight="1" x14ac:dyDescent="0.8">
      <c r="A433" s="298"/>
      <c r="B433" s="298"/>
      <c r="C433" s="308"/>
      <c r="D433" s="298"/>
      <c r="E433" s="308"/>
      <c r="F433" s="308"/>
      <c r="G433" s="308"/>
      <c r="H433" s="308"/>
      <c r="I433" s="308"/>
      <c r="J433" s="377"/>
      <c r="K433" s="298"/>
      <c r="L433" s="298"/>
      <c r="M433" s="298"/>
      <c r="N433" s="298"/>
      <c r="O433" s="298"/>
      <c r="P433" s="298"/>
      <c r="Q433" s="298"/>
      <c r="R433" s="298"/>
      <c r="S433" s="298"/>
      <c r="T433" s="298"/>
      <c r="U433" s="298"/>
      <c r="V433" s="298"/>
      <c r="W433" s="298"/>
      <c r="X433" s="298"/>
      <c r="Y433" s="298"/>
      <c r="Z433" s="298"/>
    </row>
    <row r="434" spans="1:26" ht="20.25" customHeight="1" x14ac:dyDescent="0.8">
      <c r="A434" s="298"/>
      <c r="B434" s="298"/>
      <c r="C434" s="308"/>
      <c r="D434" s="298"/>
      <c r="E434" s="308"/>
      <c r="F434" s="308"/>
      <c r="G434" s="308"/>
      <c r="H434" s="308"/>
      <c r="I434" s="308"/>
      <c r="J434" s="377"/>
      <c r="K434" s="298"/>
      <c r="L434" s="298"/>
      <c r="M434" s="298"/>
      <c r="N434" s="298"/>
      <c r="O434" s="298"/>
      <c r="P434" s="298"/>
      <c r="Q434" s="298"/>
      <c r="R434" s="298"/>
      <c r="S434" s="298"/>
      <c r="T434" s="298"/>
      <c r="U434" s="298"/>
      <c r="V434" s="298"/>
      <c r="W434" s="298"/>
      <c r="X434" s="298"/>
      <c r="Y434" s="298"/>
      <c r="Z434" s="298"/>
    </row>
    <row r="435" spans="1:26" ht="20.25" customHeight="1" x14ac:dyDescent="0.8">
      <c r="A435" s="298"/>
      <c r="B435" s="298"/>
      <c r="C435" s="308"/>
      <c r="D435" s="298"/>
      <c r="E435" s="308"/>
      <c r="F435" s="308"/>
      <c r="G435" s="308"/>
      <c r="H435" s="308"/>
      <c r="I435" s="308"/>
      <c r="J435" s="377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</row>
    <row r="436" spans="1:26" ht="20.25" customHeight="1" x14ac:dyDescent="0.8">
      <c r="A436" s="298"/>
      <c r="B436" s="298"/>
      <c r="C436" s="308"/>
      <c r="D436" s="298"/>
      <c r="E436" s="308"/>
      <c r="F436" s="308"/>
      <c r="G436" s="308"/>
      <c r="H436" s="308"/>
      <c r="I436" s="308"/>
      <c r="J436" s="377"/>
      <c r="K436" s="298"/>
      <c r="L436" s="298"/>
      <c r="M436" s="29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  <c r="X436" s="298"/>
      <c r="Y436" s="298"/>
      <c r="Z436" s="298"/>
    </row>
    <row r="437" spans="1:26" ht="20.25" customHeight="1" x14ac:dyDescent="0.8">
      <c r="A437" s="298"/>
      <c r="B437" s="298"/>
      <c r="C437" s="308"/>
      <c r="D437" s="298"/>
      <c r="E437" s="308"/>
      <c r="F437" s="308"/>
      <c r="G437" s="308"/>
      <c r="H437" s="308"/>
      <c r="I437" s="308"/>
      <c r="J437" s="377"/>
      <c r="K437" s="298"/>
      <c r="L437" s="298"/>
      <c r="M437" s="298"/>
      <c r="N437" s="298"/>
      <c r="O437" s="298"/>
      <c r="P437" s="298"/>
      <c r="Q437" s="298"/>
      <c r="R437" s="298"/>
      <c r="S437" s="298"/>
      <c r="T437" s="298"/>
      <c r="U437" s="298"/>
      <c r="V437" s="298"/>
      <c r="W437" s="298"/>
      <c r="X437" s="298"/>
      <c r="Y437" s="298"/>
      <c r="Z437" s="298"/>
    </row>
    <row r="438" spans="1:26" ht="20.25" customHeight="1" x14ac:dyDescent="0.8">
      <c r="A438" s="298"/>
      <c r="B438" s="298"/>
      <c r="C438" s="308"/>
      <c r="D438" s="298"/>
      <c r="E438" s="308"/>
      <c r="F438" s="308"/>
      <c r="G438" s="308"/>
      <c r="H438" s="308"/>
      <c r="I438" s="308"/>
      <c r="J438" s="377"/>
      <c r="K438" s="298"/>
      <c r="L438" s="298"/>
      <c r="M438" s="298"/>
      <c r="N438" s="298"/>
      <c r="O438" s="298"/>
      <c r="P438" s="298"/>
      <c r="Q438" s="298"/>
      <c r="R438" s="298"/>
      <c r="S438" s="298"/>
      <c r="T438" s="298"/>
      <c r="U438" s="298"/>
      <c r="V438" s="298"/>
      <c r="W438" s="298"/>
      <c r="X438" s="298"/>
      <c r="Y438" s="298"/>
      <c r="Z438" s="298"/>
    </row>
    <row r="439" spans="1:26" ht="20.25" customHeight="1" x14ac:dyDescent="0.8">
      <c r="A439" s="298"/>
      <c r="B439" s="298"/>
      <c r="C439" s="308"/>
      <c r="D439" s="298"/>
      <c r="E439" s="308"/>
      <c r="F439" s="308"/>
      <c r="G439" s="308"/>
      <c r="H439" s="308"/>
      <c r="I439" s="308"/>
      <c r="J439" s="377"/>
      <c r="K439" s="298"/>
      <c r="L439" s="298"/>
      <c r="M439" s="298"/>
      <c r="N439" s="298"/>
      <c r="O439" s="298"/>
      <c r="P439" s="298"/>
      <c r="Q439" s="298"/>
      <c r="R439" s="298"/>
      <c r="S439" s="298"/>
      <c r="T439" s="298"/>
      <c r="U439" s="298"/>
      <c r="V439" s="298"/>
      <c r="W439" s="298"/>
      <c r="X439" s="298"/>
      <c r="Y439" s="298"/>
      <c r="Z439" s="298"/>
    </row>
    <row r="440" spans="1:26" ht="20.25" customHeight="1" x14ac:dyDescent="0.8">
      <c r="A440" s="298"/>
      <c r="B440" s="298"/>
      <c r="C440" s="308"/>
      <c r="D440" s="298"/>
      <c r="E440" s="308"/>
      <c r="F440" s="308"/>
      <c r="G440" s="308"/>
      <c r="H440" s="308"/>
      <c r="I440" s="308"/>
      <c r="J440" s="377"/>
      <c r="K440" s="298"/>
      <c r="L440" s="298"/>
      <c r="M440" s="298"/>
      <c r="N440" s="298"/>
      <c r="O440" s="298"/>
      <c r="P440" s="298"/>
      <c r="Q440" s="298"/>
      <c r="R440" s="298"/>
      <c r="S440" s="298"/>
      <c r="T440" s="298"/>
      <c r="U440" s="298"/>
      <c r="V440" s="298"/>
      <c r="W440" s="298"/>
      <c r="X440" s="298"/>
      <c r="Y440" s="298"/>
      <c r="Z440" s="298"/>
    </row>
    <row r="441" spans="1:26" ht="20.25" customHeight="1" x14ac:dyDescent="0.8">
      <c r="A441" s="298"/>
      <c r="B441" s="298"/>
      <c r="C441" s="308"/>
      <c r="D441" s="298"/>
      <c r="E441" s="308"/>
      <c r="F441" s="308"/>
      <c r="G441" s="308"/>
      <c r="H441" s="308"/>
      <c r="I441" s="308"/>
      <c r="J441" s="377"/>
      <c r="K441" s="298"/>
      <c r="L441" s="298"/>
      <c r="M441" s="298"/>
      <c r="N441" s="298"/>
      <c r="O441" s="298"/>
      <c r="P441" s="298"/>
      <c r="Q441" s="298"/>
      <c r="R441" s="298"/>
      <c r="S441" s="298"/>
      <c r="T441" s="298"/>
      <c r="U441" s="298"/>
      <c r="V441" s="298"/>
      <c r="W441" s="298"/>
      <c r="X441" s="298"/>
      <c r="Y441" s="298"/>
      <c r="Z441" s="298"/>
    </row>
    <row r="442" spans="1:26" ht="20.25" customHeight="1" x14ac:dyDescent="0.8">
      <c r="A442" s="298"/>
      <c r="B442" s="298"/>
      <c r="C442" s="308"/>
      <c r="D442" s="298"/>
      <c r="E442" s="308"/>
      <c r="F442" s="308"/>
      <c r="G442" s="308"/>
      <c r="H442" s="308"/>
      <c r="I442" s="308"/>
      <c r="J442" s="377"/>
      <c r="K442" s="298"/>
      <c r="L442" s="298"/>
      <c r="M442" s="298"/>
      <c r="N442" s="298"/>
      <c r="O442" s="298"/>
      <c r="P442" s="298"/>
      <c r="Q442" s="298"/>
      <c r="R442" s="298"/>
      <c r="S442" s="298"/>
      <c r="T442" s="298"/>
      <c r="U442" s="298"/>
      <c r="V442" s="298"/>
      <c r="W442" s="298"/>
      <c r="X442" s="298"/>
      <c r="Y442" s="298"/>
      <c r="Z442" s="298"/>
    </row>
    <row r="443" spans="1:26" ht="20.25" customHeight="1" x14ac:dyDescent="0.8">
      <c r="A443" s="298"/>
      <c r="B443" s="298"/>
      <c r="C443" s="308"/>
      <c r="D443" s="298"/>
      <c r="E443" s="308"/>
      <c r="F443" s="308"/>
      <c r="G443" s="308"/>
      <c r="H443" s="308"/>
      <c r="I443" s="308"/>
      <c r="J443" s="377"/>
      <c r="K443" s="298"/>
      <c r="L443" s="298"/>
      <c r="M443" s="298"/>
      <c r="N443" s="298"/>
      <c r="O443" s="298"/>
      <c r="P443" s="298"/>
      <c r="Q443" s="298"/>
      <c r="R443" s="298"/>
      <c r="S443" s="298"/>
      <c r="T443" s="298"/>
      <c r="U443" s="298"/>
      <c r="V443" s="298"/>
      <c r="W443" s="298"/>
      <c r="X443" s="298"/>
      <c r="Y443" s="298"/>
      <c r="Z443" s="298"/>
    </row>
    <row r="444" spans="1:26" ht="20.25" customHeight="1" x14ac:dyDescent="0.8">
      <c r="A444" s="298"/>
      <c r="B444" s="298"/>
      <c r="C444" s="308"/>
      <c r="D444" s="298"/>
      <c r="E444" s="308"/>
      <c r="F444" s="308"/>
      <c r="G444" s="308"/>
      <c r="H444" s="308"/>
      <c r="I444" s="308"/>
      <c r="J444" s="377"/>
      <c r="K444" s="298"/>
      <c r="L444" s="298"/>
      <c r="M444" s="298"/>
      <c r="N444" s="298"/>
      <c r="O444" s="298"/>
      <c r="P444" s="298"/>
      <c r="Q444" s="298"/>
      <c r="R444" s="298"/>
      <c r="S444" s="298"/>
      <c r="T444" s="298"/>
      <c r="U444" s="298"/>
      <c r="V444" s="298"/>
      <c r="W444" s="298"/>
      <c r="X444" s="298"/>
      <c r="Y444" s="298"/>
      <c r="Z444" s="298"/>
    </row>
    <row r="445" spans="1:26" ht="20.25" customHeight="1" x14ac:dyDescent="0.8">
      <c r="A445" s="298"/>
      <c r="B445" s="298"/>
      <c r="C445" s="308"/>
      <c r="D445" s="298"/>
      <c r="E445" s="308"/>
      <c r="F445" s="308"/>
      <c r="G445" s="308"/>
      <c r="H445" s="308"/>
      <c r="I445" s="308"/>
      <c r="J445" s="377"/>
      <c r="K445" s="298"/>
      <c r="L445" s="298"/>
      <c r="M445" s="298"/>
      <c r="N445" s="298"/>
      <c r="O445" s="298"/>
      <c r="P445" s="298"/>
      <c r="Q445" s="298"/>
      <c r="R445" s="298"/>
      <c r="S445" s="298"/>
      <c r="T445" s="298"/>
      <c r="U445" s="298"/>
      <c r="V445" s="298"/>
      <c r="W445" s="298"/>
      <c r="X445" s="298"/>
      <c r="Y445" s="298"/>
      <c r="Z445" s="298"/>
    </row>
    <row r="446" spans="1:26" ht="20.25" customHeight="1" x14ac:dyDescent="0.8">
      <c r="A446" s="298"/>
      <c r="B446" s="298"/>
      <c r="C446" s="308"/>
      <c r="D446" s="298"/>
      <c r="E446" s="308"/>
      <c r="F446" s="308"/>
      <c r="G446" s="308"/>
      <c r="H446" s="308"/>
      <c r="I446" s="308"/>
      <c r="J446" s="377"/>
      <c r="K446" s="298"/>
      <c r="L446" s="298"/>
      <c r="M446" s="298"/>
      <c r="N446" s="298"/>
      <c r="O446" s="298"/>
      <c r="P446" s="298"/>
      <c r="Q446" s="298"/>
      <c r="R446" s="298"/>
      <c r="S446" s="298"/>
      <c r="T446" s="298"/>
      <c r="U446" s="298"/>
      <c r="V446" s="298"/>
      <c r="W446" s="298"/>
      <c r="X446" s="298"/>
      <c r="Y446" s="298"/>
      <c r="Z446" s="298"/>
    </row>
    <row r="447" spans="1:26" ht="20.25" customHeight="1" x14ac:dyDescent="0.8">
      <c r="A447" s="298"/>
      <c r="B447" s="298"/>
      <c r="C447" s="308"/>
      <c r="D447" s="298"/>
      <c r="E447" s="308"/>
      <c r="F447" s="308"/>
      <c r="G447" s="308"/>
      <c r="H447" s="308"/>
      <c r="I447" s="308"/>
      <c r="J447" s="377"/>
      <c r="K447" s="298"/>
      <c r="L447" s="298"/>
      <c r="M447" s="298"/>
      <c r="N447" s="298"/>
      <c r="O447" s="298"/>
      <c r="P447" s="298"/>
      <c r="Q447" s="298"/>
      <c r="R447" s="298"/>
      <c r="S447" s="298"/>
      <c r="T447" s="298"/>
      <c r="U447" s="298"/>
      <c r="V447" s="298"/>
      <c r="W447" s="298"/>
      <c r="X447" s="298"/>
      <c r="Y447" s="298"/>
      <c r="Z447" s="298"/>
    </row>
    <row r="448" spans="1:26" ht="20.25" customHeight="1" x14ac:dyDescent="0.8">
      <c r="A448" s="298"/>
      <c r="B448" s="298"/>
      <c r="C448" s="308"/>
      <c r="D448" s="298"/>
      <c r="E448" s="308"/>
      <c r="F448" s="308"/>
      <c r="G448" s="308"/>
      <c r="H448" s="308"/>
      <c r="I448" s="308"/>
      <c r="J448" s="377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</row>
    <row r="449" spans="1:26" ht="20.25" customHeight="1" x14ac:dyDescent="0.8">
      <c r="A449" s="298"/>
      <c r="B449" s="298"/>
      <c r="C449" s="308"/>
      <c r="D449" s="298"/>
      <c r="E449" s="308"/>
      <c r="F449" s="308"/>
      <c r="G449" s="308"/>
      <c r="H449" s="308"/>
      <c r="I449" s="308"/>
      <c r="J449" s="377"/>
      <c r="K449" s="298"/>
      <c r="L449" s="298"/>
      <c r="M449" s="298"/>
      <c r="N449" s="298"/>
      <c r="O449" s="298"/>
      <c r="P449" s="298"/>
      <c r="Q449" s="298"/>
      <c r="R449" s="298"/>
      <c r="S449" s="298"/>
      <c r="T449" s="298"/>
      <c r="U449" s="298"/>
      <c r="V449" s="298"/>
      <c r="W449" s="298"/>
      <c r="X449" s="298"/>
      <c r="Y449" s="298"/>
      <c r="Z449" s="298"/>
    </row>
    <row r="450" spans="1:26" ht="20.25" customHeight="1" x14ac:dyDescent="0.8">
      <c r="A450" s="298"/>
      <c r="B450" s="298"/>
      <c r="C450" s="308"/>
      <c r="D450" s="298"/>
      <c r="E450" s="308"/>
      <c r="F450" s="308"/>
      <c r="G450" s="308"/>
      <c r="H450" s="308"/>
      <c r="I450" s="308"/>
      <c r="J450" s="377"/>
      <c r="K450" s="298"/>
      <c r="L450" s="298"/>
      <c r="M450" s="298"/>
      <c r="N450" s="298"/>
      <c r="O450" s="298"/>
      <c r="P450" s="298"/>
      <c r="Q450" s="298"/>
      <c r="R450" s="298"/>
      <c r="S450" s="298"/>
      <c r="T450" s="298"/>
      <c r="U450" s="298"/>
      <c r="V450" s="298"/>
      <c r="W450" s="298"/>
      <c r="X450" s="298"/>
      <c r="Y450" s="298"/>
      <c r="Z450" s="298"/>
    </row>
    <row r="451" spans="1:26" ht="20.25" customHeight="1" x14ac:dyDescent="0.8">
      <c r="A451" s="298"/>
      <c r="B451" s="298"/>
      <c r="C451" s="308"/>
      <c r="D451" s="298"/>
      <c r="E451" s="308"/>
      <c r="F451" s="308"/>
      <c r="G451" s="308"/>
      <c r="H451" s="308"/>
      <c r="I451" s="308"/>
      <c r="J451" s="377"/>
      <c r="K451" s="298"/>
      <c r="L451" s="298"/>
      <c r="M451" s="298"/>
      <c r="N451" s="298"/>
      <c r="O451" s="298"/>
      <c r="P451" s="298"/>
      <c r="Q451" s="298"/>
      <c r="R451" s="298"/>
      <c r="S451" s="298"/>
      <c r="T451" s="298"/>
      <c r="U451" s="298"/>
      <c r="V451" s="298"/>
      <c r="W451" s="298"/>
      <c r="X451" s="298"/>
      <c r="Y451" s="298"/>
      <c r="Z451" s="298"/>
    </row>
    <row r="452" spans="1:26" ht="20.25" customHeight="1" x14ac:dyDescent="0.8">
      <c r="A452" s="298"/>
      <c r="B452" s="298"/>
      <c r="C452" s="308"/>
      <c r="D452" s="298"/>
      <c r="E452" s="308"/>
      <c r="F452" s="308"/>
      <c r="G452" s="308"/>
      <c r="H452" s="308"/>
      <c r="I452" s="308"/>
      <c r="J452" s="377"/>
      <c r="K452" s="298"/>
      <c r="L452" s="298"/>
      <c r="M452" s="298"/>
      <c r="N452" s="298"/>
      <c r="O452" s="298"/>
      <c r="P452" s="298"/>
      <c r="Q452" s="298"/>
      <c r="R452" s="298"/>
      <c r="S452" s="298"/>
      <c r="T452" s="298"/>
      <c r="U452" s="298"/>
      <c r="V452" s="298"/>
      <c r="W452" s="298"/>
      <c r="X452" s="298"/>
      <c r="Y452" s="298"/>
      <c r="Z452" s="298"/>
    </row>
    <row r="453" spans="1:26" ht="20.25" customHeight="1" x14ac:dyDescent="0.8">
      <c r="A453" s="298"/>
      <c r="B453" s="298"/>
      <c r="C453" s="308"/>
      <c r="D453" s="298"/>
      <c r="E453" s="308"/>
      <c r="F453" s="308"/>
      <c r="G453" s="308"/>
      <c r="H453" s="308"/>
      <c r="I453" s="308"/>
      <c r="J453" s="377"/>
      <c r="K453" s="298"/>
      <c r="L453" s="298"/>
      <c r="M453" s="298"/>
      <c r="N453" s="298"/>
      <c r="O453" s="298"/>
      <c r="P453" s="298"/>
      <c r="Q453" s="298"/>
      <c r="R453" s="298"/>
      <c r="S453" s="298"/>
      <c r="T453" s="298"/>
      <c r="U453" s="298"/>
      <c r="V453" s="298"/>
      <c r="W453" s="298"/>
      <c r="X453" s="298"/>
      <c r="Y453" s="298"/>
      <c r="Z453" s="298"/>
    </row>
    <row r="454" spans="1:26" ht="20.25" customHeight="1" x14ac:dyDescent="0.8">
      <c r="A454" s="298"/>
      <c r="B454" s="298"/>
      <c r="C454" s="308"/>
      <c r="D454" s="298"/>
      <c r="E454" s="308"/>
      <c r="F454" s="308"/>
      <c r="G454" s="308"/>
      <c r="H454" s="308"/>
      <c r="I454" s="308"/>
      <c r="J454" s="377"/>
      <c r="K454" s="298"/>
      <c r="L454" s="298"/>
      <c r="M454" s="298"/>
      <c r="N454" s="298"/>
      <c r="O454" s="298"/>
      <c r="P454" s="298"/>
      <c r="Q454" s="298"/>
      <c r="R454" s="298"/>
      <c r="S454" s="298"/>
      <c r="T454" s="298"/>
      <c r="U454" s="298"/>
      <c r="V454" s="298"/>
      <c r="W454" s="298"/>
      <c r="X454" s="298"/>
      <c r="Y454" s="298"/>
      <c r="Z454" s="298"/>
    </row>
    <row r="455" spans="1:26" ht="20.25" customHeight="1" x14ac:dyDescent="0.8">
      <c r="A455" s="298"/>
      <c r="B455" s="298"/>
      <c r="C455" s="308"/>
      <c r="D455" s="298"/>
      <c r="E455" s="308"/>
      <c r="F455" s="308"/>
      <c r="G455" s="308"/>
      <c r="H455" s="308"/>
      <c r="I455" s="308"/>
      <c r="J455" s="377"/>
      <c r="K455" s="298"/>
      <c r="L455" s="298"/>
      <c r="M455" s="298"/>
      <c r="N455" s="298"/>
      <c r="O455" s="298"/>
      <c r="P455" s="298"/>
      <c r="Q455" s="298"/>
      <c r="R455" s="298"/>
      <c r="S455" s="298"/>
      <c r="T455" s="298"/>
      <c r="U455" s="298"/>
      <c r="V455" s="298"/>
      <c r="W455" s="298"/>
      <c r="X455" s="298"/>
      <c r="Y455" s="298"/>
      <c r="Z455" s="298"/>
    </row>
    <row r="456" spans="1:26" ht="20.25" customHeight="1" x14ac:dyDescent="0.8">
      <c r="A456" s="298"/>
      <c r="B456" s="298"/>
      <c r="C456" s="308"/>
      <c r="D456" s="298"/>
      <c r="E456" s="308"/>
      <c r="F456" s="308"/>
      <c r="G456" s="308"/>
      <c r="H456" s="308"/>
      <c r="I456" s="308"/>
      <c r="J456" s="377"/>
      <c r="K456" s="298"/>
      <c r="L456" s="298"/>
      <c r="M456" s="298"/>
      <c r="N456" s="298"/>
      <c r="O456" s="298"/>
      <c r="P456" s="298"/>
      <c r="Q456" s="298"/>
      <c r="R456" s="298"/>
      <c r="S456" s="298"/>
      <c r="T456" s="298"/>
      <c r="U456" s="298"/>
      <c r="V456" s="298"/>
      <c r="W456" s="298"/>
      <c r="X456" s="298"/>
      <c r="Y456" s="298"/>
      <c r="Z456" s="298"/>
    </row>
    <row r="457" spans="1:26" ht="20.25" customHeight="1" x14ac:dyDescent="0.8">
      <c r="A457" s="298"/>
      <c r="B457" s="298"/>
      <c r="C457" s="308"/>
      <c r="D457" s="298"/>
      <c r="E457" s="308"/>
      <c r="F457" s="308"/>
      <c r="G457" s="308"/>
      <c r="H457" s="308"/>
      <c r="I457" s="308"/>
      <c r="J457" s="377"/>
      <c r="K457" s="298"/>
      <c r="L457" s="298"/>
      <c r="M457" s="298"/>
      <c r="N457" s="298"/>
      <c r="O457" s="298"/>
      <c r="P457" s="298"/>
      <c r="Q457" s="298"/>
      <c r="R457" s="298"/>
      <c r="S457" s="298"/>
      <c r="T457" s="298"/>
      <c r="U457" s="298"/>
      <c r="V457" s="298"/>
      <c r="W457" s="298"/>
      <c r="X457" s="298"/>
      <c r="Y457" s="298"/>
      <c r="Z457" s="298"/>
    </row>
    <row r="458" spans="1:26" ht="20.25" customHeight="1" x14ac:dyDescent="0.8">
      <c r="A458" s="298"/>
      <c r="B458" s="298"/>
      <c r="C458" s="308"/>
      <c r="D458" s="298"/>
      <c r="E458" s="308"/>
      <c r="F458" s="308"/>
      <c r="G458" s="308"/>
      <c r="H458" s="308"/>
      <c r="I458" s="308"/>
      <c r="J458" s="377"/>
      <c r="K458" s="298"/>
      <c r="L458" s="298"/>
      <c r="M458" s="298"/>
      <c r="N458" s="298"/>
      <c r="O458" s="298"/>
      <c r="P458" s="298"/>
      <c r="Q458" s="298"/>
      <c r="R458" s="298"/>
      <c r="S458" s="298"/>
      <c r="T458" s="298"/>
      <c r="U458" s="298"/>
      <c r="V458" s="298"/>
      <c r="W458" s="298"/>
      <c r="X458" s="298"/>
      <c r="Y458" s="298"/>
      <c r="Z458" s="298"/>
    </row>
    <row r="459" spans="1:26" ht="20.25" customHeight="1" x14ac:dyDescent="0.8">
      <c r="A459" s="298"/>
      <c r="B459" s="298"/>
      <c r="C459" s="308"/>
      <c r="D459" s="298"/>
      <c r="E459" s="308"/>
      <c r="F459" s="308"/>
      <c r="G459" s="308"/>
      <c r="H459" s="308"/>
      <c r="I459" s="308"/>
      <c r="J459" s="377"/>
      <c r="K459" s="298"/>
      <c r="L459" s="298"/>
      <c r="M459" s="298"/>
      <c r="N459" s="298"/>
      <c r="O459" s="298"/>
      <c r="P459" s="298"/>
      <c r="Q459" s="298"/>
      <c r="R459" s="298"/>
      <c r="S459" s="298"/>
      <c r="T459" s="298"/>
      <c r="U459" s="298"/>
      <c r="V459" s="298"/>
      <c r="W459" s="298"/>
      <c r="X459" s="298"/>
      <c r="Y459" s="298"/>
      <c r="Z459" s="298"/>
    </row>
    <row r="460" spans="1:26" ht="20.25" customHeight="1" x14ac:dyDescent="0.8">
      <c r="A460" s="298"/>
      <c r="B460" s="298"/>
      <c r="C460" s="308"/>
      <c r="D460" s="298"/>
      <c r="E460" s="308"/>
      <c r="F460" s="308"/>
      <c r="G460" s="308"/>
      <c r="H460" s="308"/>
      <c r="I460" s="308"/>
      <c r="J460" s="377"/>
      <c r="K460" s="298"/>
      <c r="L460" s="298"/>
      <c r="M460" s="298"/>
      <c r="N460" s="298"/>
      <c r="O460" s="298"/>
      <c r="P460" s="298"/>
      <c r="Q460" s="298"/>
      <c r="R460" s="298"/>
      <c r="S460" s="298"/>
      <c r="T460" s="298"/>
      <c r="U460" s="298"/>
      <c r="V460" s="298"/>
      <c r="W460" s="298"/>
      <c r="X460" s="298"/>
      <c r="Y460" s="298"/>
      <c r="Z460" s="298"/>
    </row>
    <row r="461" spans="1:26" ht="20.25" customHeight="1" x14ac:dyDescent="0.8">
      <c r="A461" s="298"/>
      <c r="B461" s="298"/>
      <c r="C461" s="308"/>
      <c r="D461" s="298"/>
      <c r="E461" s="308"/>
      <c r="F461" s="308"/>
      <c r="G461" s="308"/>
      <c r="H461" s="308"/>
      <c r="I461" s="308"/>
      <c r="J461" s="377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</row>
    <row r="462" spans="1:26" ht="20.25" customHeight="1" x14ac:dyDescent="0.8">
      <c r="A462" s="298"/>
      <c r="B462" s="298"/>
      <c r="C462" s="308"/>
      <c r="D462" s="298"/>
      <c r="E462" s="308"/>
      <c r="F462" s="308"/>
      <c r="G462" s="308"/>
      <c r="H462" s="308"/>
      <c r="I462" s="308"/>
      <c r="J462" s="377"/>
      <c r="K462" s="298"/>
      <c r="L462" s="298"/>
      <c r="M462" s="298"/>
      <c r="N462" s="298"/>
      <c r="O462" s="298"/>
      <c r="P462" s="298"/>
      <c r="Q462" s="298"/>
      <c r="R462" s="298"/>
      <c r="S462" s="298"/>
      <c r="T462" s="298"/>
      <c r="U462" s="298"/>
      <c r="V462" s="298"/>
      <c r="W462" s="298"/>
      <c r="X462" s="298"/>
      <c r="Y462" s="298"/>
      <c r="Z462" s="298"/>
    </row>
    <row r="463" spans="1:26" ht="20.25" customHeight="1" x14ac:dyDescent="0.8">
      <c r="A463" s="298"/>
      <c r="B463" s="298"/>
      <c r="C463" s="308"/>
      <c r="D463" s="298"/>
      <c r="E463" s="308"/>
      <c r="F463" s="308"/>
      <c r="G463" s="308"/>
      <c r="H463" s="308"/>
      <c r="I463" s="308"/>
      <c r="J463" s="377"/>
      <c r="K463" s="298"/>
      <c r="L463" s="298"/>
      <c r="M463" s="298"/>
      <c r="N463" s="298"/>
      <c r="O463" s="298"/>
      <c r="P463" s="298"/>
      <c r="Q463" s="298"/>
      <c r="R463" s="298"/>
      <c r="S463" s="298"/>
      <c r="T463" s="298"/>
      <c r="U463" s="298"/>
      <c r="V463" s="298"/>
      <c r="W463" s="298"/>
      <c r="X463" s="298"/>
      <c r="Y463" s="298"/>
      <c r="Z463" s="298"/>
    </row>
    <row r="464" spans="1:26" ht="20.25" customHeight="1" x14ac:dyDescent="0.8">
      <c r="A464" s="298"/>
      <c r="B464" s="298"/>
      <c r="C464" s="308"/>
      <c r="D464" s="298"/>
      <c r="E464" s="308"/>
      <c r="F464" s="308"/>
      <c r="G464" s="308"/>
      <c r="H464" s="308"/>
      <c r="I464" s="308"/>
      <c r="J464" s="377"/>
      <c r="K464" s="298"/>
      <c r="L464" s="29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  <c r="X464" s="298"/>
      <c r="Y464" s="298"/>
      <c r="Z464" s="298"/>
    </row>
    <row r="465" spans="1:26" ht="20.25" customHeight="1" x14ac:dyDescent="0.8">
      <c r="A465" s="298"/>
      <c r="B465" s="298"/>
      <c r="C465" s="308"/>
      <c r="D465" s="298"/>
      <c r="E465" s="308"/>
      <c r="F465" s="308"/>
      <c r="G465" s="308"/>
      <c r="H465" s="308"/>
      <c r="I465" s="308"/>
      <c r="J465" s="377"/>
      <c r="K465" s="298"/>
      <c r="L465" s="298"/>
      <c r="M465" s="298"/>
      <c r="N465" s="298"/>
      <c r="O465" s="298"/>
      <c r="P465" s="298"/>
      <c r="Q465" s="298"/>
      <c r="R465" s="298"/>
      <c r="S465" s="298"/>
      <c r="T465" s="298"/>
      <c r="U465" s="298"/>
      <c r="V465" s="298"/>
      <c r="W465" s="298"/>
      <c r="X465" s="298"/>
      <c r="Y465" s="298"/>
      <c r="Z465" s="298"/>
    </row>
    <row r="466" spans="1:26" ht="20.25" customHeight="1" x14ac:dyDescent="0.8">
      <c r="A466" s="298"/>
      <c r="B466" s="298"/>
      <c r="C466" s="308"/>
      <c r="D466" s="298"/>
      <c r="E466" s="308"/>
      <c r="F466" s="308"/>
      <c r="G466" s="308"/>
      <c r="H466" s="308"/>
      <c r="I466" s="308"/>
      <c r="J466" s="377"/>
      <c r="K466" s="298"/>
      <c r="L466" s="298"/>
      <c r="M466" s="298"/>
      <c r="N466" s="298"/>
      <c r="O466" s="298"/>
      <c r="P466" s="298"/>
      <c r="Q466" s="298"/>
      <c r="R466" s="298"/>
      <c r="S466" s="298"/>
      <c r="T466" s="298"/>
      <c r="U466" s="298"/>
      <c r="V466" s="298"/>
      <c r="W466" s="298"/>
      <c r="X466" s="298"/>
      <c r="Y466" s="298"/>
      <c r="Z466" s="298"/>
    </row>
    <row r="467" spans="1:26" ht="20.25" customHeight="1" x14ac:dyDescent="0.8">
      <c r="A467" s="298"/>
      <c r="B467" s="298"/>
      <c r="C467" s="308"/>
      <c r="D467" s="298"/>
      <c r="E467" s="308"/>
      <c r="F467" s="308"/>
      <c r="G467" s="308"/>
      <c r="H467" s="308"/>
      <c r="I467" s="308"/>
      <c r="J467" s="377"/>
      <c r="K467" s="298"/>
      <c r="L467" s="298"/>
      <c r="M467" s="298"/>
      <c r="N467" s="298"/>
      <c r="O467" s="298"/>
      <c r="P467" s="298"/>
      <c r="Q467" s="298"/>
      <c r="R467" s="298"/>
      <c r="S467" s="298"/>
      <c r="T467" s="298"/>
      <c r="U467" s="298"/>
      <c r="V467" s="298"/>
      <c r="W467" s="298"/>
      <c r="X467" s="298"/>
      <c r="Y467" s="298"/>
      <c r="Z467" s="298"/>
    </row>
    <row r="468" spans="1:26" ht="20.25" customHeight="1" x14ac:dyDescent="0.8">
      <c r="A468" s="298"/>
      <c r="B468" s="298"/>
      <c r="C468" s="308"/>
      <c r="D468" s="298"/>
      <c r="E468" s="308"/>
      <c r="F468" s="308"/>
      <c r="G468" s="308"/>
      <c r="H468" s="308"/>
      <c r="I468" s="308"/>
      <c r="J468" s="377"/>
      <c r="K468" s="298"/>
      <c r="L468" s="298"/>
      <c r="M468" s="298"/>
      <c r="N468" s="298"/>
      <c r="O468" s="298"/>
      <c r="P468" s="298"/>
      <c r="Q468" s="298"/>
      <c r="R468" s="298"/>
      <c r="S468" s="298"/>
      <c r="T468" s="298"/>
      <c r="U468" s="298"/>
      <c r="V468" s="298"/>
      <c r="W468" s="298"/>
      <c r="X468" s="298"/>
      <c r="Y468" s="298"/>
      <c r="Z468" s="298"/>
    </row>
    <row r="469" spans="1:26" ht="20.25" customHeight="1" x14ac:dyDescent="0.8">
      <c r="A469" s="298"/>
      <c r="B469" s="298"/>
      <c r="C469" s="308"/>
      <c r="D469" s="298"/>
      <c r="E469" s="308"/>
      <c r="F469" s="308"/>
      <c r="G469" s="308"/>
      <c r="H469" s="308"/>
      <c r="I469" s="308"/>
      <c r="J469" s="377"/>
      <c r="K469" s="298"/>
      <c r="L469" s="298"/>
      <c r="M469" s="298"/>
      <c r="N469" s="298"/>
      <c r="O469" s="298"/>
      <c r="P469" s="298"/>
      <c r="Q469" s="298"/>
      <c r="R469" s="298"/>
      <c r="S469" s="298"/>
      <c r="T469" s="298"/>
      <c r="U469" s="298"/>
      <c r="V469" s="298"/>
      <c r="W469" s="298"/>
      <c r="X469" s="298"/>
      <c r="Y469" s="298"/>
      <c r="Z469" s="298"/>
    </row>
    <row r="470" spans="1:26" ht="20.25" customHeight="1" x14ac:dyDescent="0.8">
      <c r="A470" s="298"/>
      <c r="B470" s="298"/>
      <c r="C470" s="308"/>
      <c r="D470" s="298"/>
      <c r="E470" s="308"/>
      <c r="F470" s="308"/>
      <c r="G470" s="308"/>
      <c r="H470" s="308"/>
      <c r="I470" s="308"/>
      <c r="J470" s="377"/>
      <c r="K470" s="298"/>
      <c r="L470" s="298"/>
      <c r="M470" s="298"/>
      <c r="N470" s="298"/>
      <c r="O470" s="298"/>
      <c r="P470" s="298"/>
      <c r="Q470" s="298"/>
      <c r="R470" s="298"/>
      <c r="S470" s="298"/>
      <c r="T470" s="298"/>
      <c r="U470" s="298"/>
      <c r="V470" s="298"/>
      <c r="W470" s="298"/>
      <c r="X470" s="298"/>
      <c r="Y470" s="298"/>
      <c r="Z470" s="298"/>
    </row>
    <row r="471" spans="1:26" ht="20.25" customHeight="1" x14ac:dyDescent="0.8">
      <c r="A471" s="298"/>
      <c r="B471" s="298"/>
      <c r="C471" s="308"/>
      <c r="D471" s="298"/>
      <c r="E471" s="308"/>
      <c r="F471" s="308"/>
      <c r="G471" s="308"/>
      <c r="H471" s="308"/>
      <c r="I471" s="308"/>
      <c r="J471" s="377"/>
      <c r="K471" s="298"/>
      <c r="L471" s="298"/>
      <c r="M471" s="298"/>
      <c r="N471" s="298"/>
      <c r="O471" s="298"/>
      <c r="P471" s="298"/>
      <c r="Q471" s="298"/>
      <c r="R471" s="298"/>
      <c r="S471" s="298"/>
      <c r="T471" s="298"/>
      <c r="U471" s="298"/>
      <c r="V471" s="298"/>
      <c r="W471" s="298"/>
      <c r="X471" s="298"/>
      <c r="Y471" s="298"/>
      <c r="Z471" s="298"/>
    </row>
    <row r="472" spans="1:26" ht="20.25" customHeight="1" x14ac:dyDescent="0.8">
      <c r="A472" s="298"/>
      <c r="B472" s="298"/>
      <c r="C472" s="308"/>
      <c r="D472" s="298"/>
      <c r="E472" s="308"/>
      <c r="F472" s="308"/>
      <c r="G472" s="308"/>
      <c r="H472" s="308"/>
      <c r="I472" s="308"/>
      <c r="J472" s="377"/>
      <c r="K472" s="298"/>
      <c r="L472" s="298"/>
      <c r="M472" s="298"/>
      <c r="N472" s="298"/>
      <c r="O472" s="298"/>
      <c r="P472" s="298"/>
      <c r="Q472" s="298"/>
      <c r="R472" s="298"/>
      <c r="S472" s="298"/>
      <c r="T472" s="298"/>
      <c r="U472" s="298"/>
      <c r="V472" s="298"/>
      <c r="W472" s="298"/>
      <c r="X472" s="298"/>
      <c r="Y472" s="298"/>
      <c r="Z472" s="298"/>
    </row>
    <row r="473" spans="1:26" ht="20.25" customHeight="1" x14ac:dyDescent="0.8">
      <c r="A473" s="298"/>
      <c r="B473" s="298"/>
      <c r="C473" s="308"/>
      <c r="D473" s="298"/>
      <c r="E473" s="308"/>
      <c r="F473" s="308"/>
      <c r="G473" s="308"/>
      <c r="H473" s="308"/>
      <c r="I473" s="308"/>
      <c r="J473" s="377"/>
      <c r="K473" s="298"/>
      <c r="L473" s="298"/>
      <c r="M473" s="298"/>
      <c r="N473" s="298"/>
      <c r="O473" s="298"/>
      <c r="P473" s="298"/>
      <c r="Q473" s="298"/>
      <c r="R473" s="298"/>
      <c r="S473" s="298"/>
      <c r="T473" s="298"/>
      <c r="U473" s="298"/>
      <c r="V473" s="298"/>
      <c r="W473" s="298"/>
      <c r="X473" s="298"/>
      <c r="Y473" s="298"/>
      <c r="Z473" s="298"/>
    </row>
    <row r="474" spans="1:26" ht="20.25" customHeight="1" x14ac:dyDescent="0.8">
      <c r="A474" s="298"/>
      <c r="B474" s="298"/>
      <c r="C474" s="308"/>
      <c r="D474" s="298"/>
      <c r="E474" s="308"/>
      <c r="F474" s="308"/>
      <c r="G474" s="308"/>
      <c r="H474" s="308"/>
      <c r="I474" s="308"/>
      <c r="J474" s="377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</row>
    <row r="475" spans="1:26" ht="20.25" customHeight="1" x14ac:dyDescent="0.8">
      <c r="A475" s="298"/>
      <c r="B475" s="298"/>
      <c r="C475" s="308"/>
      <c r="D475" s="298"/>
      <c r="E475" s="308"/>
      <c r="F475" s="308"/>
      <c r="G475" s="308"/>
      <c r="H475" s="308"/>
      <c r="I475" s="308"/>
      <c r="J475" s="377"/>
      <c r="K475" s="298"/>
      <c r="L475" s="298"/>
      <c r="M475" s="298"/>
      <c r="N475" s="298"/>
      <c r="O475" s="298"/>
      <c r="P475" s="298"/>
      <c r="Q475" s="298"/>
      <c r="R475" s="298"/>
      <c r="S475" s="298"/>
      <c r="T475" s="298"/>
      <c r="U475" s="298"/>
      <c r="V475" s="298"/>
      <c r="W475" s="298"/>
      <c r="X475" s="298"/>
      <c r="Y475" s="298"/>
      <c r="Z475" s="298"/>
    </row>
    <row r="476" spans="1:26" ht="20.25" customHeight="1" x14ac:dyDescent="0.8">
      <c r="A476" s="298"/>
      <c r="B476" s="298"/>
      <c r="C476" s="308"/>
      <c r="D476" s="298"/>
      <c r="E476" s="308"/>
      <c r="F476" s="308"/>
      <c r="G476" s="308"/>
      <c r="H476" s="308"/>
      <c r="I476" s="308"/>
      <c r="J476" s="377"/>
      <c r="K476" s="298"/>
      <c r="L476" s="298"/>
      <c r="M476" s="298"/>
      <c r="N476" s="298"/>
      <c r="O476" s="298"/>
      <c r="P476" s="298"/>
      <c r="Q476" s="298"/>
      <c r="R476" s="298"/>
      <c r="S476" s="298"/>
      <c r="T476" s="298"/>
      <c r="U476" s="298"/>
      <c r="V476" s="298"/>
      <c r="W476" s="298"/>
      <c r="X476" s="298"/>
      <c r="Y476" s="298"/>
      <c r="Z476" s="298"/>
    </row>
    <row r="477" spans="1:26" ht="20.25" customHeight="1" x14ac:dyDescent="0.8">
      <c r="A477" s="298"/>
      <c r="B477" s="298"/>
      <c r="C477" s="308"/>
      <c r="D477" s="298"/>
      <c r="E477" s="308"/>
      <c r="F477" s="308"/>
      <c r="G477" s="308"/>
      <c r="H477" s="308"/>
      <c r="I477" s="308"/>
      <c r="J477" s="377"/>
      <c r="K477" s="298"/>
      <c r="L477" s="298"/>
      <c r="M477" s="298"/>
      <c r="N477" s="298"/>
      <c r="O477" s="298"/>
      <c r="P477" s="298"/>
      <c r="Q477" s="298"/>
      <c r="R477" s="298"/>
      <c r="S477" s="298"/>
      <c r="T477" s="298"/>
      <c r="U477" s="298"/>
      <c r="V477" s="298"/>
      <c r="W477" s="298"/>
      <c r="X477" s="298"/>
      <c r="Y477" s="298"/>
      <c r="Z477" s="298"/>
    </row>
    <row r="478" spans="1:26" ht="20.25" customHeight="1" x14ac:dyDescent="0.8">
      <c r="A478" s="298"/>
      <c r="B478" s="298"/>
      <c r="C478" s="308"/>
      <c r="D478" s="298"/>
      <c r="E478" s="308"/>
      <c r="F478" s="308"/>
      <c r="G478" s="308"/>
      <c r="H478" s="308"/>
      <c r="I478" s="308"/>
      <c r="J478" s="377"/>
      <c r="K478" s="298"/>
      <c r="L478" s="298"/>
      <c r="M478" s="298"/>
      <c r="N478" s="298"/>
      <c r="O478" s="298"/>
      <c r="P478" s="298"/>
      <c r="Q478" s="298"/>
      <c r="R478" s="298"/>
      <c r="S478" s="298"/>
      <c r="T478" s="298"/>
      <c r="U478" s="298"/>
      <c r="V478" s="298"/>
      <c r="W478" s="298"/>
      <c r="X478" s="298"/>
      <c r="Y478" s="298"/>
      <c r="Z478" s="298"/>
    </row>
    <row r="479" spans="1:26" ht="20.25" customHeight="1" x14ac:dyDescent="0.8">
      <c r="A479" s="298"/>
      <c r="B479" s="298"/>
      <c r="C479" s="308"/>
      <c r="D479" s="298"/>
      <c r="E479" s="308"/>
      <c r="F479" s="308"/>
      <c r="G479" s="308"/>
      <c r="H479" s="308"/>
      <c r="I479" s="308"/>
      <c r="J479" s="377"/>
      <c r="K479" s="298"/>
      <c r="L479" s="298"/>
      <c r="M479" s="298"/>
      <c r="N479" s="298"/>
      <c r="O479" s="298"/>
      <c r="P479" s="298"/>
      <c r="Q479" s="298"/>
      <c r="R479" s="298"/>
      <c r="S479" s="298"/>
      <c r="T479" s="298"/>
      <c r="U479" s="298"/>
      <c r="V479" s="298"/>
      <c r="W479" s="298"/>
      <c r="X479" s="298"/>
      <c r="Y479" s="298"/>
      <c r="Z479" s="298"/>
    </row>
    <row r="480" spans="1:26" ht="20.25" customHeight="1" x14ac:dyDescent="0.8">
      <c r="A480" s="298"/>
      <c r="B480" s="298"/>
      <c r="C480" s="308"/>
      <c r="D480" s="298"/>
      <c r="E480" s="308"/>
      <c r="F480" s="308"/>
      <c r="G480" s="308"/>
      <c r="H480" s="308"/>
      <c r="I480" s="308"/>
      <c r="J480" s="377"/>
      <c r="K480" s="298"/>
      <c r="L480" s="298"/>
      <c r="M480" s="298"/>
      <c r="N480" s="298"/>
      <c r="O480" s="298"/>
      <c r="P480" s="298"/>
      <c r="Q480" s="298"/>
      <c r="R480" s="298"/>
      <c r="S480" s="298"/>
      <c r="T480" s="298"/>
      <c r="U480" s="298"/>
      <c r="V480" s="298"/>
      <c r="W480" s="298"/>
      <c r="X480" s="298"/>
      <c r="Y480" s="298"/>
      <c r="Z480" s="298"/>
    </row>
    <row r="481" spans="1:26" ht="20.25" customHeight="1" x14ac:dyDescent="0.8">
      <c r="A481" s="298"/>
      <c r="B481" s="298"/>
      <c r="C481" s="308"/>
      <c r="D481" s="298"/>
      <c r="E481" s="308"/>
      <c r="F481" s="308"/>
      <c r="G481" s="308"/>
      <c r="H481" s="308"/>
      <c r="I481" s="308"/>
      <c r="J481" s="377"/>
      <c r="K481" s="298"/>
      <c r="L481" s="298"/>
      <c r="M481" s="298"/>
      <c r="N481" s="298"/>
      <c r="O481" s="298"/>
      <c r="P481" s="298"/>
      <c r="Q481" s="298"/>
      <c r="R481" s="298"/>
      <c r="S481" s="298"/>
      <c r="T481" s="298"/>
      <c r="U481" s="298"/>
      <c r="V481" s="298"/>
      <c r="W481" s="298"/>
      <c r="X481" s="298"/>
      <c r="Y481" s="298"/>
      <c r="Z481" s="298"/>
    </row>
    <row r="482" spans="1:26" ht="20.25" customHeight="1" x14ac:dyDescent="0.8">
      <c r="A482" s="298"/>
      <c r="B482" s="298"/>
      <c r="C482" s="308"/>
      <c r="D482" s="298"/>
      <c r="E482" s="308"/>
      <c r="F482" s="308"/>
      <c r="G482" s="308"/>
      <c r="H482" s="308"/>
      <c r="I482" s="308"/>
      <c r="J482" s="377"/>
      <c r="K482" s="298"/>
      <c r="L482" s="298"/>
      <c r="M482" s="298"/>
      <c r="N482" s="298"/>
      <c r="O482" s="298"/>
      <c r="P482" s="298"/>
      <c r="Q482" s="298"/>
      <c r="R482" s="298"/>
      <c r="S482" s="298"/>
      <c r="T482" s="298"/>
      <c r="U482" s="298"/>
      <c r="V482" s="298"/>
      <c r="W482" s="298"/>
      <c r="X482" s="298"/>
      <c r="Y482" s="298"/>
      <c r="Z482" s="298"/>
    </row>
    <row r="483" spans="1:26" ht="20.25" customHeight="1" x14ac:dyDescent="0.8">
      <c r="A483" s="298"/>
      <c r="B483" s="298"/>
      <c r="C483" s="308"/>
      <c r="D483" s="298"/>
      <c r="E483" s="308"/>
      <c r="F483" s="308"/>
      <c r="G483" s="308"/>
      <c r="H483" s="308"/>
      <c r="I483" s="308"/>
      <c r="J483" s="377"/>
      <c r="K483" s="298"/>
      <c r="L483" s="298"/>
      <c r="M483" s="298"/>
      <c r="N483" s="298"/>
      <c r="O483" s="298"/>
      <c r="P483" s="298"/>
      <c r="Q483" s="298"/>
      <c r="R483" s="298"/>
      <c r="S483" s="298"/>
      <c r="T483" s="298"/>
      <c r="U483" s="298"/>
      <c r="V483" s="298"/>
      <c r="W483" s="298"/>
      <c r="X483" s="298"/>
      <c r="Y483" s="298"/>
      <c r="Z483" s="298"/>
    </row>
    <row r="484" spans="1:26" ht="20.25" customHeight="1" x14ac:dyDescent="0.8">
      <c r="A484" s="298"/>
      <c r="B484" s="298"/>
      <c r="C484" s="308"/>
      <c r="D484" s="298"/>
      <c r="E484" s="308"/>
      <c r="F484" s="308"/>
      <c r="G484" s="308"/>
      <c r="H484" s="308"/>
      <c r="I484" s="308"/>
      <c r="J484" s="377"/>
      <c r="K484" s="298"/>
      <c r="L484" s="298"/>
      <c r="M484" s="298"/>
      <c r="N484" s="298"/>
      <c r="O484" s="298"/>
      <c r="P484" s="298"/>
      <c r="Q484" s="298"/>
      <c r="R484" s="298"/>
      <c r="S484" s="298"/>
      <c r="T484" s="298"/>
      <c r="U484" s="298"/>
      <c r="V484" s="298"/>
      <c r="W484" s="298"/>
      <c r="X484" s="298"/>
      <c r="Y484" s="298"/>
      <c r="Z484" s="298"/>
    </row>
    <row r="485" spans="1:26" ht="20.25" customHeight="1" x14ac:dyDescent="0.8">
      <c r="A485" s="298"/>
      <c r="B485" s="298"/>
      <c r="C485" s="308"/>
      <c r="D485" s="298"/>
      <c r="E485" s="308"/>
      <c r="F485" s="308"/>
      <c r="G485" s="308"/>
      <c r="H485" s="308"/>
      <c r="I485" s="308"/>
      <c r="J485" s="377"/>
      <c r="K485" s="298"/>
      <c r="L485" s="298"/>
      <c r="M485" s="298"/>
      <c r="N485" s="298"/>
      <c r="O485" s="298"/>
      <c r="P485" s="298"/>
      <c r="Q485" s="298"/>
      <c r="R485" s="298"/>
      <c r="S485" s="298"/>
      <c r="T485" s="298"/>
      <c r="U485" s="298"/>
      <c r="V485" s="298"/>
      <c r="W485" s="298"/>
      <c r="X485" s="298"/>
      <c r="Y485" s="298"/>
      <c r="Z485" s="298"/>
    </row>
    <row r="486" spans="1:26" ht="20.25" customHeight="1" x14ac:dyDescent="0.8">
      <c r="A486" s="298"/>
      <c r="B486" s="298"/>
      <c r="C486" s="308"/>
      <c r="D486" s="298"/>
      <c r="E486" s="308"/>
      <c r="F486" s="308"/>
      <c r="G486" s="308"/>
      <c r="H486" s="308"/>
      <c r="I486" s="308"/>
      <c r="J486" s="377"/>
      <c r="K486" s="298"/>
      <c r="L486" s="298"/>
      <c r="M486" s="298"/>
      <c r="N486" s="298"/>
      <c r="O486" s="298"/>
      <c r="P486" s="298"/>
      <c r="Q486" s="298"/>
      <c r="R486" s="298"/>
      <c r="S486" s="298"/>
      <c r="T486" s="298"/>
      <c r="U486" s="298"/>
      <c r="V486" s="298"/>
      <c r="W486" s="298"/>
      <c r="X486" s="298"/>
      <c r="Y486" s="298"/>
      <c r="Z486" s="298"/>
    </row>
    <row r="487" spans="1:26" ht="20.25" customHeight="1" x14ac:dyDescent="0.8">
      <c r="A487" s="298"/>
      <c r="B487" s="298"/>
      <c r="C487" s="308"/>
      <c r="D487" s="298"/>
      <c r="E487" s="308"/>
      <c r="F487" s="308"/>
      <c r="G487" s="308"/>
      <c r="H487" s="308"/>
      <c r="I487" s="308"/>
      <c r="J487" s="377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</row>
    <row r="488" spans="1:26" ht="20.25" customHeight="1" x14ac:dyDescent="0.8">
      <c r="A488" s="298"/>
      <c r="B488" s="298"/>
      <c r="C488" s="308"/>
      <c r="D488" s="298"/>
      <c r="E488" s="308"/>
      <c r="F488" s="308"/>
      <c r="G488" s="308"/>
      <c r="H488" s="308"/>
      <c r="I488" s="308"/>
      <c r="J488" s="377"/>
      <c r="K488" s="298"/>
      <c r="L488" s="298"/>
      <c r="M488" s="298"/>
      <c r="N488" s="298"/>
      <c r="O488" s="298"/>
      <c r="P488" s="298"/>
      <c r="Q488" s="298"/>
      <c r="R488" s="298"/>
      <c r="S488" s="298"/>
      <c r="T488" s="298"/>
      <c r="U488" s="298"/>
      <c r="V488" s="298"/>
      <c r="W488" s="298"/>
      <c r="X488" s="298"/>
      <c r="Y488" s="298"/>
      <c r="Z488" s="298"/>
    </row>
    <row r="489" spans="1:26" ht="20.25" customHeight="1" x14ac:dyDescent="0.8">
      <c r="A489" s="298"/>
      <c r="B489" s="298"/>
      <c r="C489" s="308"/>
      <c r="D489" s="298"/>
      <c r="E489" s="308"/>
      <c r="F489" s="308"/>
      <c r="G489" s="308"/>
      <c r="H489" s="308"/>
      <c r="I489" s="308"/>
      <c r="J489" s="377"/>
      <c r="K489" s="298"/>
      <c r="L489" s="298"/>
      <c r="M489" s="298"/>
      <c r="N489" s="298"/>
      <c r="O489" s="298"/>
      <c r="P489" s="298"/>
      <c r="Q489" s="298"/>
      <c r="R489" s="298"/>
      <c r="S489" s="298"/>
      <c r="T489" s="298"/>
      <c r="U489" s="298"/>
      <c r="V489" s="298"/>
      <c r="W489" s="298"/>
      <c r="X489" s="298"/>
      <c r="Y489" s="298"/>
      <c r="Z489" s="298"/>
    </row>
    <row r="490" spans="1:26" ht="20.25" customHeight="1" x14ac:dyDescent="0.8">
      <c r="A490" s="298"/>
      <c r="B490" s="298"/>
      <c r="C490" s="308"/>
      <c r="D490" s="298"/>
      <c r="E490" s="308"/>
      <c r="F490" s="308"/>
      <c r="G490" s="308"/>
      <c r="H490" s="308"/>
      <c r="I490" s="308"/>
      <c r="J490" s="377"/>
      <c r="K490" s="298"/>
      <c r="L490" s="298"/>
      <c r="M490" s="298"/>
      <c r="N490" s="298"/>
      <c r="O490" s="298"/>
      <c r="P490" s="298"/>
      <c r="Q490" s="298"/>
      <c r="R490" s="298"/>
      <c r="S490" s="298"/>
      <c r="T490" s="298"/>
      <c r="U490" s="298"/>
      <c r="V490" s="298"/>
      <c r="W490" s="298"/>
      <c r="X490" s="298"/>
      <c r="Y490" s="298"/>
      <c r="Z490" s="298"/>
    </row>
    <row r="491" spans="1:26" ht="20.25" customHeight="1" x14ac:dyDescent="0.8">
      <c r="A491" s="298"/>
      <c r="B491" s="298"/>
      <c r="C491" s="308"/>
      <c r="D491" s="298"/>
      <c r="E491" s="308"/>
      <c r="F491" s="308"/>
      <c r="G491" s="308"/>
      <c r="H491" s="308"/>
      <c r="I491" s="308"/>
      <c r="J491" s="377"/>
      <c r="K491" s="298"/>
      <c r="L491" s="298"/>
      <c r="M491" s="298"/>
      <c r="N491" s="298"/>
      <c r="O491" s="298"/>
      <c r="P491" s="298"/>
      <c r="Q491" s="298"/>
      <c r="R491" s="298"/>
      <c r="S491" s="298"/>
      <c r="T491" s="298"/>
      <c r="U491" s="298"/>
      <c r="V491" s="298"/>
      <c r="W491" s="298"/>
      <c r="X491" s="298"/>
      <c r="Y491" s="298"/>
      <c r="Z491" s="298"/>
    </row>
    <row r="492" spans="1:26" ht="20.25" customHeight="1" x14ac:dyDescent="0.8">
      <c r="A492" s="298"/>
      <c r="B492" s="298"/>
      <c r="C492" s="308"/>
      <c r="D492" s="298"/>
      <c r="E492" s="308"/>
      <c r="F492" s="308"/>
      <c r="G492" s="308"/>
      <c r="H492" s="308"/>
      <c r="I492" s="308"/>
      <c r="J492" s="377"/>
      <c r="K492" s="298"/>
      <c r="L492" s="298"/>
      <c r="M492" s="298"/>
      <c r="N492" s="298"/>
      <c r="O492" s="298"/>
      <c r="P492" s="298"/>
      <c r="Q492" s="298"/>
      <c r="R492" s="298"/>
      <c r="S492" s="298"/>
      <c r="T492" s="298"/>
      <c r="U492" s="298"/>
      <c r="V492" s="298"/>
      <c r="W492" s="298"/>
      <c r="X492" s="298"/>
      <c r="Y492" s="298"/>
      <c r="Z492" s="298"/>
    </row>
    <row r="493" spans="1:26" ht="20.25" customHeight="1" x14ac:dyDescent="0.8">
      <c r="A493" s="298"/>
      <c r="B493" s="298"/>
      <c r="C493" s="308"/>
      <c r="D493" s="298"/>
      <c r="E493" s="308"/>
      <c r="F493" s="308"/>
      <c r="G493" s="308"/>
      <c r="H493" s="308"/>
      <c r="I493" s="308"/>
      <c r="J493" s="377"/>
      <c r="K493" s="298"/>
      <c r="L493" s="298"/>
      <c r="M493" s="298"/>
      <c r="N493" s="298"/>
      <c r="O493" s="298"/>
      <c r="P493" s="298"/>
      <c r="Q493" s="298"/>
      <c r="R493" s="298"/>
      <c r="S493" s="298"/>
      <c r="T493" s="298"/>
      <c r="U493" s="298"/>
      <c r="V493" s="298"/>
      <c r="W493" s="298"/>
      <c r="X493" s="298"/>
      <c r="Y493" s="298"/>
      <c r="Z493" s="298"/>
    </row>
    <row r="494" spans="1:26" ht="20.25" customHeight="1" x14ac:dyDescent="0.8">
      <c r="A494" s="298"/>
      <c r="B494" s="298"/>
      <c r="C494" s="308"/>
      <c r="D494" s="298"/>
      <c r="E494" s="308"/>
      <c r="F494" s="308"/>
      <c r="G494" s="308"/>
      <c r="H494" s="308"/>
      <c r="I494" s="308"/>
      <c r="J494" s="377"/>
      <c r="K494" s="298"/>
      <c r="L494" s="298"/>
      <c r="M494" s="298"/>
      <c r="N494" s="298"/>
      <c r="O494" s="298"/>
      <c r="P494" s="298"/>
      <c r="Q494" s="298"/>
      <c r="R494" s="298"/>
      <c r="S494" s="298"/>
      <c r="T494" s="298"/>
      <c r="U494" s="298"/>
      <c r="V494" s="298"/>
      <c r="W494" s="298"/>
      <c r="X494" s="298"/>
      <c r="Y494" s="298"/>
      <c r="Z494" s="298"/>
    </row>
    <row r="495" spans="1:26" ht="20.25" customHeight="1" x14ac:dyDescent="0.8">
      <c r="A495" s="298"/>
      <c r="B495" s="298"/>
      <c r="C495" s="308"/>
      <c r="D495" s="298"/>
      <c r="E495" s="308"/>
      <c r="F495" s="308"/>
      <c r="G495" s="308"/>
      <c r="H495" s="308"/>
      <c r="I495" s="308"/>
      <c r="J495" s="377"/>
      <c r="K495" s="298"/>
      <c r="L495" s="298"/>
      <c r="M495" s="298"/>
      <c r="N495" s="298"/>
      <c r="O495" s="298"/>
      <c r="P495" s="298"/>
      <c r="Q495" s="298"/>
      <c r="R495" s="298"/>
      <c r="S495" s="298"/>
      <c r="T495" s="298"/>
      <c r="U495" s="298"/>
      <c r="V495" s="298"/>
      <c r="W495" s="298"/>
      <c r="X495" s="298"/>
      <c r="Y495" s="298"/>
      <c r="Z495" s="298"/>
    </row>
    <row r="496" spans="1:26" ht="20.25" customHeight="1" x14ac:dyDescent="0.8">
      <c r="A496" s="298"/>
      <c r="B496" s="298"/>
      <c r="C496" s="308"/>
      <c r="D496" s="298"/>
      <c r="E496" s="308"/>
      <c r="F496" s="308"/>
      <c r="G496" s="308"/>
      <c r="H496" s="308"/>
      <c r="I496" s="308"/>
      <c r="J496" s="377"/>
      <c r="K496" s="298"/>
      <c r="L496" s="298"/>
      <c r="M496" s="298"/>
      <c r="N496" s="298"/>
      <c r="O496" s="298"/>
      <c r="P496" s="298"/>
      <c r="Q496" s="298"/>
      <c r="R496" s="298"/>
      <c r="S496" s="298"/>
      <c r="T496" s="298"/>
      <c r="U496" s="298"/>
      <c r="V496" s="298"/>
      <c r="W496" s="298"/>
      <c r="X496" s="298"/>
      <c r="Y496" s="298"/>
      <c r="Z496" s="298"/>
    </row>
    <row r="497" spans="1:26" ht="20.25" customHeight="1" x14ac:dyDescent="0.8">
      <c r="A497" s="298"/>
      <c r="B497" s="298"/>
      <c r="C497" s="308"/>
      <c r="D497" s="298"/>
      <c r="E497" s="308"/>
      <c r="F497" s="308"/>
      <c r="G497" s="308"/>
      <c r="H497" s="308"/>
      <c r="I497" s="308"/>
      <c r="J497" s="377"/>
      <c r="K497" s="298"/>
      <c r="L497" s="298"/>
      <c r="M497" s="298"/>
      <c r="N497" s="298"/>
      <c r="O497" s="298"/>
      <c r="P497" s="298"/>
      <c r="Q497" s="298"/>
      <c r="R497" s="298"/>
      <c r="S497" s="298"/>
      <c r="T497" s="298"/>
      <c r="U497" s="298"/>
      <c r="V497" s="298"/>
      <c r="W497" s="298"/>
      <c r="X497" s="298"/>
      <c r="Y497" s="298"/>
      <c r="Z497" s="298"/>
    </row>
    <row r="498" spans="1:26" ht="20.25" customHeight="1" x14ac:dyDescent="0.8">
      <c r="A498" s="298"/>
      <c r="B498" s="298"/>
      <c r="C498" s="308"/>
      <c r="D498" s="298"/>
      <c r="E498" s="308"/>
      <c r="F498" s="308"/>
      <c r="G498" s="308"/>
      <c r="H498" s="308"/>
      <c r="I498" s="308"/>
      <c r="J498" s="377"/>
      <c r="K498" s="298"/>
      <c r="L498" s="298"/>
      <c r="M498" s="298"/>
      <c r="N498" s="298"/>
      <c r="O498" s="298"/>
      <c r="P498" s="298"/>
      <c r="Q498" s="298"/>
      <c r="R498" s="298"/>
      <c r="S498" s="298"/>
      <c r="T498" s="298"/>
      <c r="U498" s="298"/>
      <c r="V498" s="298"/>
      <c r="W498" s="298"/>
      <c r="X498" s="298"/>
      <c r="Y498" s="298"/>
      <c r="Z498" s="298"/>
    </row>
    <row r="499" spans="1:26" ht="20.25" customHeight="1" x14ac:dyDescent="0.8">
      <c r="A499" s="298"/>
      <c r="B499" s="298"/>
      <c r="C499" s="308"/>
      <c r="D499" s="298"/>
      <c r="E499" s="308"/>
      <c r="F499" s="308"/>
      <c r="G499" s="308"/>
      <c r="H499" s="308"/>
      <c r="I499" s="308"/>
      <c r="J499" s="377"/>
      <c r="K499" s="298"/>
      <c r="L499" s="298"/>
      <c r="M499" s="298"/>
      <c r="N499" s="298"/>
      <c r="O499" s="298"/>
      <c r="P499" s="298"/>
      <c r="Q499" s="298"/>
      <c r="R499" s="298"/>
      <c r="S499" s="298"/>
      <c r="T499" s="298"/>
      <c r="U499" s="298"/>
      <c r="V499" s="298"/>
      <c r="W499" s="298"/>
      <c r="X499" s="298"/>
      <c r="Y499" s="298"/>
      <c r="Z499" s="298"/>
    </row>
    <row r="500" spans="1:26" ht="20.25" customHeight="1" x14ac:dyDescent="0.8">
      <c r="A500" s="298"/>
      <c r="B500" s="298"/>
      <c r="C500" s="308"/>
      <c r="D500" s="298"/>
      <c r="E500" s="308"/>
      <c r="F500" s="308"/>
      <c r="G500" s="308"/>
      <c r="H500" s="308"/>
      <c r="I500" s="308"/>
      <c r="J500" s="377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</row>
    <row r="501" spans="1:26" ht="20.25" customHeight="1" x14ac:dyDescent="0.8">
      <c r="A501" s="298"/>
      <c r="B501" s="298"/>
      <c r="C501" s="308"/>
      <c r="D501" s="298"/>
      <c r="E501" s="308"/>
      <c r="F501" s="308"/>
      <c r="G501" s="308"/>
      <c r="H501" s="308"/>
      <c r="I501" s="308"/>
      <c r="J501" s="377"/>
      <c r="K501" s="298"/>
      <c r="L501" s="298"/>
      <c r="M501" s="298"/>
      <c r="N501" s="298"/>
      <c r="O501" s="298"/>
      <c r="P501" s="298"/>
      <c r="Q501" s="298"/>
      <c r="R501" s="298"/>
      <c r="S501" s="298"/>
      <c r="T501" s="298"/>
      <c r="U501" s="298"/>
      <c r="V501" s="298"/>
      <c r="W501" s="298"/>
      <c r="X501" s="298"/>
      <c r="Y501" s="298"/>
      <c r="Z501" s="298"/>
    </row>
    <row r="502" spans="1:26" ht="20.25" customHeight="1" x14ac:dyDescent="0.8">
      <c r="A502" s="298"/>
      <c r="B502" s="298"/>
      <c r="C502" s="308"/>
      <c r="D502" s="298"/>
      <c r="E502" s="308"/>
      <c r="F502" s="308"/>
      <c r="G502" s="308"/>
      <c r="H502" s="308"/>
      <c r="I502" s="308"/>
      <c r="J502" s="377"/>
      <c r="K502" s="298"/>
      <c r="L502" s="298"/>
      <c r="M502" s="298"/>
      <c r="N502" s="298"/>
      <c r="O502" s="298"/>
      <c r="P502" s="298"/>
      <c r="Q502" s="298"/>
      <c r="R502" s="298"/>
      <c r="S502" s="298"/>
      <c r="T502" s="298"/>
      <c r="U502" s="298"/>
      <c r="V502" s="298"/>
      <c r="W502" s="298"/>
      <c r="X502" s="298"/>
      <c r="Y502" s="298"/>
      <c r="Z502" s="298"/>
    </row>
    <row r="503" spans="1:26" ht="20.25" customHeight="1" x14ac:dyDescent="0.8">
      <c r="A503" s="298"/>
      <c r="B503" s="298"/>
      <c r="C503" s="308"/>
      <c r="D503" s="298"/>
      <c r="E503" s="308"/>
      <c r="F503" s="308"/>
      <c r="G503" s="308"/>
      <c r="H503" s="308"/>
      <c r="I503" s="308"/>
      <c r="J503" s="377"/>
      <c r="K503" s="298"/>
      <c r="L503" s="298"/>
      <c r="M503" s="298"/>
      <c r="N503" s="298"/>
      <c r="O503" s="298"/>
      <c r="P503" s="298"/>
      <c r="Q503" s="298"/>
      <c r="R503" s="298"/>
      <c r="S503" s="298"/>
      <c r="T503" s="298"/>
      <c r="U503" s="298"/>
      <c r="V503" s="298"/>
      <c r="W503" s="298"/>
      <c r="X503" s="298"/>
      <c r="Y503" s="298"/>
      <c r="Z503" s="298"/>
    </row>
    <row r="504" spans="1:26" ht="20.25" customHeight="1" x14ac:dyDescent="0.8">
      <c r="A504" s="298"/>
      <c r="B504" s="298"/>
      <c r="C504" s="308"/>
      <c r="D504" s="298"/>
      <c r="E504" s="308"/>
      <c r="F504" s="308"/>
      <c r="G504" s="308"/>
      <c r="H504" s="308"/>
      <c r="I504" s="308"/>
      <c r="J504" s="377"/>
      <c r="K504" s="298"/>
      <c r="L504" s="298"/>
      <c r="M504" s="298"/>
      <c r="N504" s="298"/>
      <c r="O504" s="298"/>
      <c r="P504" s="298"/>
      <c r="Q504" s="298"/>
      <c r="R504" s="298"/>
      <c r="S504" s="298"/>
      <c r="T504" s="298"/>
      <c r="U504" s="298"/>
      <c r="V504" s="298"/>
      <c r="W504" s="298"/>
      <c r="X504" s="298"/>
      <c r="Y504" s="298"/>
      <c r="Z504" s="298"/>
    </row>
    <row r="505" spans="1:26" ht="20.25" customHeight="1" x14ac:dyDescent="0.8">
      <c r="A505" s="298"/>
      <c r="B505" s="298"/>
      <c r="C505" s="308"/>
      <c r="D505" s="298"/>
      <c r="E505" s="308"/>
      <c r="F505" s="308"/>
      <c r="G505" s="308"/>
      <c r="H505" s="308"/>
      <c r="I505" s="308"/>
      <c r="J505" s="377"/>
      <c r="K505" s="298"/>
      <c r="L505" s="298"/>
      <c r="M505" s="298"/>
      <c r="N505" s="298"/>
      <c r="O505" s="298"/>
      <c r="P505" s="298"/>
      <c r="Q505" s="298"/>
      <c r="R505" s="298"/>
      <c r="S505" s="298"/>
      <c r="T505" s="298"/>
      <c r="U505" s="298"/>
      <c r="V505" s="298"/>
      <c r="W505" s="298"/>
      <c r="X505" s="298"/>
      <c r="Y505" s="298"/>
      <c r="Z505" s="298"/>
    </row>
    <row r="506" spans="1:26" ht="20.25" customHeight="1" x14ac:dyDescent="0.8">
      <c r="A506" s="298"/>
      <c r="B506" s="298"/>
      <c r="C506" s="308"/>
      <c r="D506" s="298"/>
      <c r="E506" s="308"/>
      <c r="F506" s="308"/>
      <c r="G506" s="308"/>
      <c r="H506" s="308"/>
      <c r="I506" s="308"/>
      <c r="J506" s="377"/>
      <c r="K506" s="298"/>
      <c r="L506" s="298"/>
      <c r="M506" s="298"/>
      <c r="N506" s="298"/>
      <c r="O506" s="298"/>
      <c r="P506" s="298"/>
      <c r="Q506" s="298"/>
      <c r="R506" s="298"/>
      <c r="S506" s="298"/>
      <c r="T506" s="298"/>
      <c r="U506" s="298"/>
      <c r="V506" s="298"/>
      <c r="W506" s="298"/>
      <c r="X506" s="298"/>
      <c r="Y506" s="298"/>
      <c r="Z506" s="298"/>
    </row>
    <row r="507" spans="1:26" ht="20.25" customHeight="1" x14ac:dyDescent="0.8">
      <c r="A507" s="298"/>
      <c r="B507" s="298"/>
      <c r="C507" s="308"/>
      <c r="D507" s="298"/>
      <c r="E507" s="308"/>
      <c r="F507" s="308"/>
      <c r="G507" s="308"/>
      <c r="H507" s="308"/>
      <c r="I507" s="308"/>
      <c r="J507" s="377"/>
      <c r="K507" s="298"/>
      <c r="L507" s="298"/>
      <c r="M507" s="298"/>
      <c r="N507" s="298"/>
      <c r="O507" s="298"/>
      <c r="P507" s="298"/>
      <c r="Q507" s="298"/>
      <c r="R507" s="298"/>
      <c r="S507" s="298"/>
      <c r="T507" s="298"/>
      <c r="U507" s="298"/>
      <c r="V507" s="298"/>
      <c r="W507" s="298"/>
      <c r="X507" s="298"/>
      <c r="Y507" s="298"/>
      <c r="Z507" s="298"/>
    </row>
    <row r="508" spans="1:26" ht="20.25" customHeight="1" x14ac:dyDescent="0.8">
      <c r="A508" s="298"/>
      <c r="B508" s="298"/>
      <c r="C508" s="308"/>
      <c r="D508" s="298"/>
      <c r="E508" s="308"/>
      <c r="F508" s="308"/>
      <c r="G508" s="308"/>
      <c r="H508" s="308"/>
      <c r="I508" s="308"/>
      <c r="J508" s="377"/>
      <c r="K508" s="298"/>
      <c r="L508" s="298"/>
      <c r="M508" s="298"/>
      <c r="N508" s="298"/>
      <c r="O508" s="298"/>
      <c r="P508" s="298"/>
      <c r="Q508" s="298"/>
      <c r="R508" s="298"/>
      <c r="S508" s="298"/>
      <c r="T508" s="298"/>
      <c r="U508" s="298"/>
      <c r="V508" s="298"/>
      <c r="W508" s="298"/>
      <c r="X508" s="298"/>
      <c r="Y508" s="298"/>
      <c r="Z508" s="298"/>
    </row>
    <row r="509" spans="1:26" ht="20.25" customHeight="1" x14ac:dyDescent="0.8">
      <c r="A509" s="298"/>
      <c r="B509" s="298"/>
      <c r="C509" s="308"/>
      <c r="D509" s="298"/>
      <c r="E509" s="308"/>
      <c r="F509" s="308"/>
      <c r="G509" s="308"/>
      <c r="H509" s="308"/>
      <c r="I509" s="308"/>
      <c r="J509" s="377"/>
      <c r="K509" s="298"/>
      <c r="L509" s="298"/>
      <c r="M509" s="298"/>
      <c r="N509" s="298"/>
      <c r="O509" s="298"/>
      <c r="P509" s="298"/>
      <c r="Q509" s="298"/>
      <c r="R509" s="298"/>
      <c r="S509" s="298"/>
      <c r="T509" s="298"/>
      <c r="U509" s="298"/>
      <c r="V509" s="298"/>
      <c r="W509" s="298"/>
      <c r="X509" s="298"/>
      <c r="Y509" s="298"/>
      <c r="Z509" s="298"/>
    </row>
    <row r="510" spans="1:26" ht="20.25" customHeight="1" x14ac:dyDescent="0.8">
      <c r="A510" s="298"/>
      <c r="B510" s="298"/>
      <c r="C510" s="308"/>
      <c r="D510" s="298"/>
      <c r="E510" s="308"/>
      <c r="F510" s="308"/>
      <c r="G510" s="308"/>
      <c r="H510" s="308"/>
      <c r="I510" s="308"/>
      <c r="J510" s="377"/>
      <c r="K510" s="298"/>
      <c r="L510" s="298"/>
      <c r="M510" s="298"/>
      <c r="N510" s="298"/>
      <c r="O510" s="298"/>
      <c r="P510" s="298"/>
      <c r="Q510" s="298"/>
      <c r="R510" s="298"/>
      <c r="S510" s="298"/>
      <c r="T510" s="298"/>
      <c r="U510" s="298"/>
      <c r="V510" s="298"/>
      <c r="W510" s="298"/>
      <c r="X510" s="298"/>
      <c r="Y510" s="298"/>
      <c r="Z510" s="298"/>
    </row>
    <row r="511" spans="1:26" ht="20.25" customHeight="1" x14ac:dyDescent="0.8">
      <c r="A511" s="298"/>
      <c r="B511" s="298"/>
      <c r="C511" s="308"/>
      <c r="D511" s="298"/>
      <c r="E511" s="308"/>
      <c r="F511" s="308"/>
      <c r="G511" s="308"/>
      <c r="H511" s="308"/>
      <c r="I511" s="308"/>
      <c r="J511" s="377"/>
      <c r="K511" s="298"/>
      <c r="L511" s="298"/>
      <c r="M511" s="298"/>
      <c r="N511" s="298"/>
      <c r="O511" s="298"/>
      <c r="P511" s="298"/>
      <c r="Q511" s="298"/>
      <c r="R511" s="298"/>
      <c r="S511" s="298"/>
      <c r="T511" s="298"/>
      <c r="U511" s="298"/>
      <c r="V511" s="298"/>
      <c r="W511" s="298"/>
      <c r="X511" s="298"/>
      <c r="Y511" s="298"/>
      <c r="Z511" s="298"/>
    </row>
    <row r="512" spans="1:26" ht="20.25" customHeight="1" x14ac:dyDescent="0.8">
      <c r="A512" s="298"/>
      <c r="B512" s="298"/>
      <c r="C512" s="308"/>
      <c r="D512" s="298"/>
      <c r="E512" s="308"/>
      <c r="F512" s="308"/>
      <c r="G512" s="308"/>
      <c r="H512" s="308"/>
      <c r="I512" s="308"/>
      <c r="J512" s="377"/>
      <c r="K512" s="298"/>
      <c r="L512" s="298"/>
      <c r="M512" s="298"/>
      <c r="N512" s="298"/>
      <c r="O512" s="298"/>
      <c r="P512" s="298"/>
      <c r="Q512" s="298"/>
      <c r="R512" s="298"/>
      <c r="S512" s="298"/>
      <c r="T512" s="298"/>
      <c r="U512" s="298"/>
      <c r="V512" s="298"/>
      <c r="W512" s="298"/>
      <c r="X512" s="298"/>
      <c r="Y512" s="298"/>
      <c r="Z512" s="298"/>
    </row>
    <row r="513" spans="1:26" ht="20.25" customHeight="1" x14ac:dyDescent="0.8">
      <c r="A513" s="298"/>
      <c r="B513" s="298"/>
      <c r="C513" s="308"/>
      <c r="D513" s="298"/>
      <c r="E513" s="308"/>
      <c r="F513" s="308"/>
      <c r="G513" s="308"/>
      <c r="H513" s="308"/>
      <c r="I513" s="308"/>
      <c r="J513" s="377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</row>
    <row r="514" spans="1:26" ht="20.25" customHeight="1" x14ac:dyDescent="0.8">
      <c r="A514" s="298"/>
      <c r="B514" s="298"/>
      <c r="C514" s="308"/>
      <c r="D514" s="298"/>
      <c r="E514" s="308"/>
      <c r="F514" s="308"/>
      <c r="G514" s="308"/>
      <c r="H514" s="308"/>
      <c r="I514" s="308"/>
      <c r="J514" s="377"/>
      <c r="K514" s="298"/>
      <c r="L514" s="298"/>
      <c r="M514" s="298"/>
      <c r="N514" s="298"/>
      <c r="O514" s="298"/>
      <c r="P514" s="298"/>
      <c r="Q514" s="298"/>
      <c r="R514" s="298"/>
      <c r="S514" s="298"/>
      <c r="T514" s="298"/>
      <c r="U514" s="298"/>
      <c r="V514" s="298"/>
      <c r="W514" s="298"/>
      <c r="X514" s="298"/>
      <c r="Y514" s="298"/>
      <c r="Z514" s="298"/>
    </row>
    <row r="515" spans="1:26" ht="20.25" customHeight="1" x14ac:dyDescent="0.8">
      <c r="A515" s="298"/>
      <c r="B515" s="298"/>
      <c r="C515" s="308"/>
      <c r="D515" s="298"/>
      <c r="E515" s="308"/>
      <c r="F515" s="308"/>
      <c r="G515" s="308"/>
      <c r="H515" s="308"/>
      <c r="I515" s="308"/>
      <c r="J515" s="377"/>
      <c r="K515" s="298"/>
      <c r="L515" s="298"/>
      <c r="M515" s="298"/>
      <c r="N515" s="298"/>
      <c r="O515" s="298"/>
      <c r="P515" s="298"/>
      <c r="Q515" s="298"/>
      <c r="R515" s="298"/>
      <c r="S515" s="298"/>
      <c r="T515" s="298"/>
      <c r="U515" s="298"/>
      <c r="V515" s="298"/>
      <c r="W515" s="298"/>
      <c r="X515" s="298"/>
      <c r="Y515" s="298"/>
      <c r="Z515" s="298"/>
    </row>
    <row r="516" spans="1:26" ht="20.25" customHeight="1" x14ac:dyDescent="0.8">
      <c r="A516" s="298"/>
      <c r="B516" s="298"/>
      <c r="C516" s="308"/>
      <c r="D516" s="298"/>
      <c r="E516" s="308"/>
      <c r="F516" s="308"/>
      <c r="G516" s="308"/>
      <c r="H516" s="308"/>
      <c r="I516" s="308"/>
      <c r="J516" s="377"/>
      <c r="K516" s="298"/>
      <c r="L516" s="298"/>
      <c r="M516" s="298"/>
      <c r="N516" s="298"/>
      <c r="O516" s="298"/>
      <c r="P516" s="298"/>
      <c r="Q516" s="298"/>
      <c r="R516" s="298"/>
      <c r="S516" s="298"/>
      <c r="T516" s="298"/>
      <c r="U516" s="298"/>
      <c r="V516" s="298"/>
      <c r="W516" s="298"/>
      <c r="X516" s="298"/>
      <c r="Y516" s="298"/>
      <c r="Z516" s="298"/>
    </row>
    <row r="517" spans="1:26" ht="20.25" customHeight="1" x14ac:dyDescent="0.8">
      <c r="A517" s="298"/>
      <c r="B517" s="298"/>
      <c r="C517" s="308"/>
      <c r="D517" s="298"/>
      <c r="E517" s="308"/>
      <c r="F517" s="308"/>
      <c r="G517" s="308"/>
      <c r="H517" s="308"/>
      <c r="I517" s="308"/>
      <c r="J517" s="377"/>
      <c r="K517" s="298"/>
      <c r="L517" s="298"/>
      <c r="M517" s="298"/>
      <c r="N517" s="298"/>
      <c r="O517" s="298"/>
      <c r="P517" s="298"/>
      <c r="Q517" s="298"/>
      <c r="R517" s="298"/>
      <c r="S517" s="298"/>
      <c r="T517" s="298"/>
      <c r="U517" s="298"/>
      <c r="V517" s="298"/>
      <c r="W517" s="298"/>
      <c r="X517" s="298"/>
      <c r="Y517" s="298"/>
      <c r="Z517" s="298"/>
    </row>
    <row r="518" spans="1:26" ht="20.25" customHeight="1" x14ac:dyDescent="0.8">
      <c r="A518" s="298"/>
      <c r="B518" s="298"/>
      <c r="C518" s="308"/>
      <c r="D518" s="298"/>
      <c r="E518" s="308"/>
      <c r="F518" s="308"/>
      <c r="G518" s="308"/>
      <c r="H518" s="308"/>
      <c r="I518" s="308"/>
      <c r="J518" s="377"/>
      <c r="K518" s="298"/>
      <c r="L518" s="298"/>
      <c r="M518" s="298"/>
      <c r="N518" s="298"/>
      <c r="O518" s="298"/>
      <c r="P518" s="298"/>
      <c r="Q518" s="298"/>
      <c r="R518" s="298"/>
      <c r="S518" s="298"/>
      <c r="T518" s="298"/>
      <c r="U518" s="298"/>
      <c r="V518" s="298"/>
      <c r="W518" s="298"/>
      <c r="X518" s="298"/>
      <c r="Y518" s="298"/>
      <c r="Z518" s="298"/>
    </row>
    <row r="519" spans="1:26" ht="20.25" customHeight="1" x14ac:dyDescent="0.8">
      <c r="A519" s="298"/>
      <c r="B519" s="298"/>
      <c r="C519" s="308"/>
      <c r="D519" s="298"/>
      <c r="E519" s="308"/>
      <c r="F519" s="308"/>
      <c r="G519" s="308"/>
      <c r="H519" s="308"/>
      <c r="I519" s="308"/>
      <c r="J519" s="377"/>
      <c r="K519" s="298"/>
      <c r="L519" s="298"/>
      <c r="M519" s="298"/>
      <c r="N519" s="298"/>
      <c r="O519" s="298"/>
      <c r="P519" s="298"/>
      <c r="Q519" s="298"/>
      <c r="R519" s="298"/>
      <c r="S519" s="298"/>
      <c r="T519" s="298"/>
      <c r="U519" s="298"/>
      <c r="V519" s="298"/>
      <c r="W519" s="298"/>
      <c r="X519" s="298"/>
      <c r="Y519" s="298"/>
      <c r="Z519" s="298"/>
    </row>
    <row r="520" spans="1:26" ht="20.25" customHeight="1" x14ac:dyDescent="0.8">
      <c r="A520" s="298"/>
      <c r="B520" s="298"/>
      <c r="C520" s="308"/>
      <c r="D520" s="298"/>
      <c r="E520" s="308"/>
      <c r="F520" s="308"/>
      <c r="G520" s="308"/>
      <c r="H520" s="308"/>
      <c r="I520" s="308"/>
      <c r="J520" s="377"/>
      <c r="K520" s="298"/>
      <c r="L520" s="298"/>
      <c r="M520" s="298"/>
      <c r="N520" s="298"/>
      <c r="O520" s="298"/>
      <c r="P520" s="298"/>
      <c r="Q520" s="298"/>
      <c r="R520" s="298"/>
      <c r="S520" s="298"/>
      <c r="T520" s="298"/>
      <c r="U520" s="298"/>
      <c r="V520" s="298"/>
      <c r="W520" s="298"/>
      <c r="X520" s="298"/>
      <c r="Y520" s="298"/>
      <c r="Z520" s="298"/>
    </row>
    <row r="521" spans="1:26" ht="20.25" customHeight="1" x14ac:dyDescent="0.8">
      <c r="A521" s="298"/>
      <c r="B521" s="298"/>
      <c r="C521" s="308"/>
      <c r="D521" s="298"/>
      <c r="E521" s="308"/>
      <c r="F521" s="308"/>
      <c r="G521" s="308"/>
      <c r="H521" s="308"/>
      <c r="I521" s="308"/>
      <c r="J521" s="377"/>
      <c r="K521" s="298"/>
      <c r="L521" s="298"/>
      <c r="M521" s="298"/>
      <c r="N521" s="298"/>
      <c r="O521" s="298"/>
      <c r="P521" s="298"/>
      <c r="Q521" s="298"/>
      <c r="R521" s="298"/>
      <c r="S521" s="298"/>
      <c r="T521" s="298"/>
      <c r="U521" s="298"/>
      <c r="V521" s="298"/>
      <c r="W521" s="298"/>
      <c r="X521" s="298"/>
      <c r="Y521" s="298"/>
      <c r="Z521" s="298"/>
    </row>
    <row r="522" spans="1:26" ht="20.25" customHeight="1" x14ac:dyDescent="0.8">
      <c r="A522" s="298"/>
      <c r="B522" s="298"/>
      <c r="C522" s="308"/>
      <c r="D522" s="298"/>
      <c r="E522" s="308"/>
      <c r="F522" s="308"/>
      <c r="G522" s="308"/>
      <c r="H522" s="308"/>
      <c r="I522" s="308"/>
      <c r="J522" s="377"/>
      <c r="K522" s="298"/>
      <c r="L522" s="298"/>
      <c r="M522" s="298"/>
      <c r="N522" s="298"/>
      <c r="O522" s="298"/>
      <c r="P522" s="298"/>
      <c r="Q522" s="298"/>
      <c r="R522" s="298"/>
      <c r="S522" s="298"/>
      <c r="T522" s="298"/>
      <c r="U522" s="298"/>
      <c r="V522" s="298"/>
      <c r="W522" s="298"/>
      <c r="X522" s="298"/>
      <c r="Y522" s="298"/>
      <c r="Z522" s="298"/>
    </row>
    <row r="523" spans="1:26" ht="20.25" customHeight="1" x14ac:dyDescent="0.8">
      <c r="A523" s="298"/>
      <c r="B523" s="298"/>
      <c r="C523" s="308"/>
      <c r="D523" s="298"/>
      <c r="E523" s="308"/>
      <c r="F523" s="308"/>
      <c r="G523" s="308"/>
      <c r="H523" s="308"/>
      <c r="I523" s="308"/>
      <c r="J523" s="377"/>
      <c r="K523" s="298"/>
      <c r="L523" s="298"/>
      <c r="M523" s="298"/>
      <c r="N523" s="298"/>
      <c r="O523" s="298"/>
      <c r="P523" s="298"/>
      <c r="Q523" s="298"/>
      <c r="R523" s="298"/>
      <c r="S523" s="298"/>
      <c r="T523" s="298"/>
      <c r="U523" s="298"/>
      <c r="V523" s="298"/>
      <c r="W523" s="298"/>
      <c r="X523" s="298"/>
      <c r="Y523" s="298"/>
      <c r="Z523" s="298"/>
    </row>
    <row r="524" spans="1:26" ht="20.25" customHeight="1" x14ac:dyDescent="0.8">
      <c r="A524" s="298"/>
      <c r="B524" s="298"/>
      <c r="C524" s="308"/>
      <c r="D524" s="298"/>
      <c r="E524" s="308"/>
      <c r="F524" s="308"/>
      <c r="G524" s="308"/>
      <c r="H524" s="308"/>
      <c r="I524" s="308"/>
      <c r="J524" s="377"/>
      <c r="K524" s="298"/>
      <c r="L524" s="298"/>
      <c r="M524" s="298"/>
      <c r="N524" s="298"/>
      <c r="O524" s="298"/>
      <c r="P524" s="298"/>
      <c r="Q524" s="298"/>
      <c r="R524" s="298"/>
      <c r="S524" s="298"/>
      <c r="T524" s="298"/>
      <c r="U524" s="298"/>
      <c r="V524" s="298"/>
      <c r="W524" s="298"/>
      <c r="X524" s="298"/>
      <c r="Y524" s="298"/>
      <c r="Z524" s="298"/>
    </row>
    <row r="525" spans="1:26" ht="20.25" customHeight="1" x14ac:dyDescent="0.8">
      <c r="A525" s="298"/>
      <c r="B525" s="298"/>
      <c r="C525" s="308"/>
      <c r="D525" s="298"/>
      <c r="E525" s="308"/>
      <c r="F525" s="308"/>
      <c r="G525" s="308"/>
      <c r="H525" s="308"/>
      <c r="I525" s="308"/>
      <c r="J525" s="377"/>
      <c r="K525" s="298"/>
      <c r="L525" s="298"/>
      <c r="M525" s="298"/>
      <c r="N525" s="298"/>
      <c r="O525" s="298"/>
      <c r="P525" s="298"/>
      <c r="Q525" s="298"/>
      <c r="R525" s="298"/>
      <c r="S525" s="298"/>
      <c r="T525" s="298"/>
      <c r="U525" s="298"/>
      <c r="V525" s="298"/>
      <c r="W525" s="298"/>
      <c r="X525" s="298"/>
      <c r="Y525" s="298"/>
      <c r="Z525" s="298"/>
    </row>
    <row r="526" spans="1:26" ht="20.25" customHeight="1" x14ac:dyDescent="0.8">
      <c r="A526" s="298"/>
      <c r="B526" s="298"/>
      <c r="C526" s="308"/>
      <c r="D526" s="298"/>
      <c r="E526" s="308"/>
      <c r="F526" s="308"/>
      <c r="G526" s="308"/>
      <c r="H526" s="308"/>
      <c r="I526" s="308"/>
      <c r="J526" s="377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</row>
    <row r="527" spans="1:26" ht="20.25" customHeight="1" x14ac:dyDescent="0.8">
      <c r="A527" s="298"/>
      <c r="B527" s="298"/>
      <c r="C527" s="308"/>
      <c r="D527" s="298"/>
      <c r="E527" s="308"/>
      <c r="F527" s="308"/>
      <c r="G527" s="308"/>
      <c r="H527" s="308"/>
      <c r="I527" s="308"/>
      <c r="J527" s="377"/>
      <c r="K527" s="298"/>
      <c r="L527" s="298"/>
      <c r="M527" s="298"/>
      <c r="N527" s="298"/>
      <c r="O527" s="298"/>
      <c r="P527" s="298"/>
      <c r="Q527" s="298"/>
      <c r="R527" s="298"/>
      <c r="S527" s="298"/>
      <c r="T527" s="298"/>
      <c r="U527" s="298"/>
      <c r="V527" s="298"/>
      <c r="W527" s="298"/>
      <c r="X527" s="298"/>
      <c r="Y527" s="298"/>
      <c r="Z527" s="298"/>
    </row>
    <row r="528" spans="1:26" ht="20.25" customHeight="1" x14ac:dyDescent="0.8">
      <c r="A528" s="298"/>
      <c r="B528" s="298"/>
      <c r="C528" s="308"/>
      <c r="D528" s="298"/>
      <c r="E528" s="308"/>
      <c r="F528" s="308"/>
      <c r="G528" s="308"/>
      <c r="H528" s="308"/>
      <c r="I528" s="308"/>
      <c r="J528" s="377"/>
      <c r="K528" s="298"/>
      <c r="L528" s="298"/>
      <c r="M528" s="298"/>
      <c r="N528" s="298"/>
      <c r="O528" s="298"/>
      <c r="P528" s="298"/>
      <c r="Q528" s="298"/>
      <c r="R528" s="298"/>
      <c r="S528" s="298"/>
      <c r="T528" s="298"/>
      <c r="U528" s="298"/>
      <c r="V528" s="298"/>
      <c r="W528" s="298"/>
      <c r="X528" s="298"/>
      <c r="Y528" s="298"/>
      <c r="Z528" s="298"/>
    </row>
    <row r="529" spans="1:26" ht="20.25" customHeight="1" x14ac:dyDescent="0.8">
      <c r="A529" s="298"/>
      <c r="B529" s="298"/>
      <c r="C529" s="308"/>
      <c r="D529" s="298"/>
      <c r="E529" s="308"/>
      <c r="F529" s="308"/>
      <c r="G529" s="308"/>
      <c r="H529" s="308"/>
      <c r="I529" s="308"/>
      <c r="J529" s="377"/>
      <c r="K529" s="298"/>
      <c r="L529" s="298"/>
      <c r="M529" s="298"/>
      <c r="N529" s="298"/>
      <c r="O529" s="298"/>
      <c r="P529" s="298"/>
      <c r="Q529" s="298"/>
      <c r="R529" s="298"/>
      <c r="S529" s="298"/>
      <c r="T529" s="298"/>
      <c r="U529" s="298"/>
      <c r="V529" s="298"/>
      <c r="W529" s="298"/>
      <c r="X529" s="298"/>
      <c r="Y529" s="298"/>
      <c r="Z529" s="298"/>
    </row>
    <row r="530" spans="1:26" ht="20.25" customHeight="1" x14ac:dyDescent="0.8">
      <c r="A530" s="298"/>
      <c r="B530" s="298"/>
      <c r="C530" s="308"/>
      <c r="D530" s="298"/>
      <c r="E530" s="308"/>
      <c r="F530" s="308"/>
      <c r="G530" s="308"/>
      <c r="H530" s="308"/>
      <c r="I530" s="308"/>
      <c r="J530" s="377"/>
      <c r="K530" s="298"/>
      <c r="L530" s="298"/>
      <c r="M530" s="298"/>
      <c r="N530" s="298"/>
      <c r="O530" s="298"/>
      <c r="P530" s="298"/>
      <c r="Q530" s="298"/>
      <c r="R530" s="298"/>
      <c r="S530" s="298"/>
      <c r="T530" s="298"/>
      <c r="U530" s="298"/>
      <c r="V530" s="298"/>
      <c r="W530" s="298"/>
      <c r="X530" s="298"/>
      <c r="Y530" s="298"/>
      <c r="Z530" s="298"/>
    </row>
    <row r="531" spans="1:26" ht="20.25" customHeight="1" x14ac:dyDescent="0.8">
      <c r="A531" s="298"/>
      <c r="B531" s="298"/>
      <c r="C531" s="308"/>
      <c r="D531" s="298"/>
      <c r="E531" s="308"/>
      <c r="F531" s="308"/>
      <c r="G531" s="308"/>
      <c r="H531" s="308"/>
      <c r="I531" s="308"/>
      <c r="J531" s="377"/>
      <c r="K531" s="298"/>
      <c r="L531" s="29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  <c r="X531" s="298"/>
      <c r="Y531" s="298"/>
      <c r="Z531" s="298"/>
    </row>
    <row r="532" spans="1:26" ht="20.25" customHeight="1" x14ac:dyDescent="0.8">
      <c r="A532" s="298"/>
      <c r="B532" s="298"/>
      <c r="C532" s="308"/>
      <c r="D532" s="298"/>
      <c r="E532" s="308"/>
      <c r="F532" s="308"/>
      <c r="G532" s="308"/>
      <c r="H532" s="308"/>
      <c r="I532" s="308"/>
      <c r="J532" s="377"/>
      <c r="K532" s="298"/>
      <c r="L532" s="298"/>
      <c r="M532" s="298"/>
      <c r="N532" s="298"/>
      <c r="O532" s="298"/>
      <c r="P532" s="298"/>
      <c r="Q532" s="298"/>
      <c r="R532" s="298"/>
      <c r="S532" s="298"/>
      <c r="T532" s="298"/>
      <c r="U532" s="298"/>
      <c r="V532" s="298"/>
      <c r="W532" s="298"/>
      <c r="X532" s="298"/>
      <c r="Y532" s="298"/>
      <c r="Z532" s="298"/>
    </row>
    <row r="533" spans="1:26" ht="20.25" customHeight="1" x14ac:dyDescent="0.8">
      <c r="A533" s="298"/>
      <c r="B533" s="298"/>
      <c r="C533" s="308"/>
      <c r="D533" s="298"/>
      <c r="E533" s="308"/>
      <c r="F533" s="308"/>
      <c r="G533" s="308"/>
      <c r="H533" s="308"/>
      <c r="I533" s="308"/>
      <c r="J533" s="377"/>
      <c r="K533" s="298"/>
      <c r="L533" s="298"/>
      <c r="M533" s="298"/>
      <c r="N533" s="298"/>
      <c r="O533" s="298"/>
      <c r="P533" s="298"/>
      <c r="Q533" s="298"/>
      <c r="R533" s="298"/>
      <c r="S533" s="298"/>
      <c r="T533" s="298"/>
      <c r="U533" s="298"/>
      <c r="V533" s="298"/>
      <c r="W533" s="298"/>
      <c r="X533" s="298"/>
      <c r="Y533" s="298"/>
      <c r="Z533" s="298"/>
    </row>
    <row r="534" spans="1:26" ht="20.25" customHeight="1" x14ac:dyDescent="0.8">
      <c r="A534" s="298"/>
      <c r="B534" s="298"/>
      <c r="C534" s="308"/>
      <c r="D534" s="298"/>
      <c r="E534" s="308"/>
      <c r="F534" s="308"/>
      <c r="G534" s="308"/>
      <c r="H534" s="308"/>
      <c r="I534" s="308"/>
      <c r="J534" s="377"/>
      <c r="K534" s="298"/>
      <c r="L534" s="298"/>
      <c r="M534" s="298"/>
      <c r="N534" s="298"/>
      <c r="O534" s="298"/>
      <c r="P534" s="298"/>
      <c r="Q534" s="298"/>
      <c r="R534" s="298"/>
      <c r="S534" s="298"/>
      <c r="T534" s="298"/>
      <c r="U534" s="298"/>
      <c r="V534" s="298"/>
      <c r="W534" s="298"/>
      <c r="X534" s="298"/>
      <c r="Y534" s="298"/>
      <c r="Z534" s="298"/>
    </row>
    <row r="535" spans="1:26" ht="20.25" customHeight="1" x14ac:dyDescent="0.8">
      <c r="A535" s="298"/>
      <c r="B535" s="298"/>
      <c r="C535" s="308"/>
      <c r="D535" s="298"/>
      <c r="E535" s="308"/>
      <c r="F535" s="308"/>
      <c r="G535" s="308"/>
      <c r="H535" s="308"/>
      <c r="I535" s="308"/>
      <c r="J535" s="377"/>
      <c r="K535" s="298"/>
      <c r="L535" s="298"/>
      <c r="M535" s="298"/>
      <c r="N535" s="298"/>
      <c r="O535" s="298"/>
      <c r="P535" s="298"/>
      <c r="Q535" s="298"/>
      <c r="R535" s="298"/>
      <c r="S535" s="298"/>
      <c r="T535" s="298"/>
      <c r="U535" s="298"/>
      <c r="V535" s="298"/>
      <c r="W535" s="298"/>
      <c r="X535" s="298"/>
      <c r="Y535" s="298"/>
      <c r="Z535" s="298"/>
    </row>
    <row r="536" spans="1:26" ht="20.25" customHeight="1" x14ac:dyDescent="0.8">
      <c r="A536" s="298"/>
      <c r="B536" s="298"/>
      <c r="C536" s="308"/>
      <c r="D536" s="298"/>
      <c r="E536" s="308"/>
      <c r="F536" s="308"/>
      <c r="G536" s="308"/>
      <c r="H536" s="308"/>
      <c r="I536" s="308"/>
      <c r="J536" s="377"/>
      <c r="K536" s="298"/>
      <c r="L536" s="298"/>
      <c r="M536" s="298"/>
      <c r="N536" s="298"/>
      <c r="O536" s="298"/>
      <c r="P536" s="298"/>
      <c r="Q536" s="298"/>
      <c r="R536" s="298"/>
      <c r="S536" s="298"/>
      <c r="T536" s="298"/>
      <c r="U536" s="298"/>
      <c r="V536" s="298"/>
      <c r="W536" s="298"/>
      <c r="X536" s="298"/>
      <c r="Y536" s="298"/>
      <c r="Z536" s="298"/>
    </row>
    <row r="537" spans="1:26" ht="20.25" customHeight="1" x14ac:dyDescent="0.8">
      <c r="A537" s="298"/>
      <c r="B537" s="298"/>
      <c r="C537" s="308"/>
      <c r="D537" s="298"/>
      <c r="E537" s="308"/>
      <c r="F537" s="308"/>
      <c r="G537" s="308"/>
      <c r="H537" s="308"/>
      <c r="I537" s="308"/>
      <c r="J537" s="377"/>
      <c r="K537" s="298"/>
      <c r="L537" s="298"/>
      <c r="M537" s="298"/>
      <c r="N537" s="298"/>
      <c r="O537" s="298"/>
      <c r="P537" s="298"/>
      <c r="Q537" s="298"/>
      <c r="R537" s="298"/>
      <c r="S537" s="298"/>
      <c r="T537" s="298"/>
      <c r="U537" s="298"/>
      <c r="V537" s="298"/>
      <c r="W537" s="298"/>
      <c r="X537" s="298"/>
      <c r="Y537" s="298"/>
      <c r="Z537" s="298"/>
    </row>
    <row r="538" spans="1:26" ht="20.25" customHeight="1" x14ac:dyDescent="0.8">
      <c r="A538" s="298"/>
      <c r="B538" s="298"/>
      <c r="C538" s="308"/>
      <c r="D538" s="298"/>
      <c r="E538" s="308"/>
      <c r="F538" s="308"/>
      <c r="G538" s="308"/>
      <c r="H538" s="308"/>
      <c r="I538" s="308"/>
      <c r="J538" s="377"/>
      <c r="K538" s="298"/>
      <c r="L538" s="298"/>
      <c r="M538" s="298"/>
      <c r="N538" s="298"/>
      <c r="O538" s="298"/>
      <c r="P538" s="298"/>
      <c r="Q538" s="298"/>
      <c r="R538" s="298"/>
      <c r="S538" s="298"/>
      <c r="T538" s="298"/>
      <c r="U538" s="298"/>
      <c r="V538" s="298"/>
      <c r="W538" s="298"/>
      <c r="X538" s="298"/>
      <c r="Y538" s="298"/>
      <c r="Z538" s="298"/>
    </row>
    <row r="539" spans="1:26" ht="20.25" customHeight="1" x14ac:dyDescent="0.8">
      <c r="A539" s="298"/>
      <c r="B539" s="298"/>
      <c r="C539" s="308"/>
      <c r="D539" s="298"/>
      <c r="E539" s="308"/>
      <c r="F539" s="308"/>
      <c r="G539" s="308"/>
      <c r="H539" s="308"/>
      <c r="I539" s="308"/>
      <c r="J539" s="377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</row>
    <row r="540" spans="1:26" ht="20.25" customHeight="1" x14ac:dyDescent="0.8">
      <c r="A540" s="298"/>
      <c r="B540" s="298"/>
      <c r="C540" s="308"/>
      <c r="D540" s="298"/>
      <c r="E540" s="308"/>
      <c r="F540" s="308"/>
      <c r="G540" s="308"/>
      <c r="H540" s="308"/>
      <c r="I540" s="308"/>
      <c r="J540" s="377"/>
      <c r="K540" s="298"/>
      <c r="L540" s="29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  <c r="X540" s="298"/>
      <c r="Y540" s="298"/>
      <c r="Z540" s="298"/>
    </row>
    <row r="541" spans="1:26" ht="20.25" customHeight="1" x14ac:dyDescent="0.8">
      <c r="A541" s="298"/>
      <c r="B541" s="298"/>
      <c r="C541" s="308"/>
      <c r="D541" s="298"/>
      <c r="E541" s="308"/>
      <c r="F541" s="308"/>
      <c r="G541" s="308"/>
      <c r="H541" s="308"/>
      <c r="I541" s="308"/>
      <c r="J541" s="377"/>
      <c r="K541" s="298"/>
      <c r="L541" s="29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  <c r="X541" s="298"/>
      <c r="Y541" s="298"/>
      <c r="Z541" s="298"/>
    </row>
    <row r="542" spans="1:26" ht="20.25" customHeight="1" x14ac:dyDescent="0.8">
      <c r="A542" s="298"/>
      <c r="B542" s="298"/>
      <c r="C542" s="308"/>
      <c r="D542" s="298"/>
      <c r="E542" s="308"/>
      <c r="F542" s="308"/>
      <c r="G542" s="308"/>
      <c r="H542" s="308"/>
      <c r="I542" s="308"/>
      <c r="J542" s="377"/>
      <c r="K542" s="298"/>
      <c r="L542" s="298"/>
      <c r="M542" s="298"/>
      <c r="N542" s="298"/>
      <c r="O542" s="298"/>
      <c r="P542" s="298"/>
      <c r="Q542" s="298"/>
      <c r="R542" s="298"/>
      <c r="S542" s="298"/>
      <c r="T542" s="298"/>
      <c r="U542" s="298"/>
      <c r="V542" s="298"/>
      <c r="W542" s="298"/>
      <c r="X542" s="298"/>
      <c r="Y542" s="298"/>
      <c r="Z542" s="298"/>
    </row>
    <row r="543" spans="1:26" ht="20.25" customHeight="1" x14ac:dyDescent="0.8">
      <c r="A543" s="298"/>
      <c r="B543" s="298"/>
      <c r="C543" s="308"/>
      <c r="D543" s="298"/>
      <c r="E543" s="308"/>
      <c r="F543" s="308"/>
      <c r="G543" s="308"/>
      <c r="H543" s="308"/>
      <c r="I543" s="308"/>
      <c r="J543" s="377"/>
      <c r="K543" s="298"/>
      <c r="L543" s="298"/>
      <c r="M543" s="298"/>
      <c r="N543" s="298"/>
      <c r="O543" s="298"/>
      <c r="P543" s="298"/>
      <c r="Q543" s="298"/>
      <c r="R543" s="298"/>
      <c r="S543" s="298"/>
      <c r="T543" s="298"/>
      <c r="U543" s="298"/>
      <c r="V543" s="298"/>
      <c r="W543" s="298"/>
      <c r="X543" s="298"/>
      <c r="Y543" s="298"/>
      <c r="Z543" s="298"/>
    </row>
    <row r="544" spans="1:26" ht="20.25" customHeight="1" x14ac:dyDescent="0.8">
      <c r="A544" s="298"/>
      <c r="B544" s="298"/>
      <c r="C544" s="308"/>
      <c r="D544" s="298"/>
      <c r="E544" s="308"/>
      <c r="F544" s="308"/>
      <c r="G544" s="308"/>
      <c r="H544" s="308"/>
      <c r="I544" s="308"/>
      <c r="J544" s="377"/>
      <c r="K544" s="298"/>
      <c r="L544" s="298"/>
      <c r="M544" s="298"/>
      <c r="N544" s="298"/>
      <c r="O544" s="298"/>
      <c r="P544" s="298"/>
      <c r="Q544" s="298"/>
      <c r="R544" s="298"/>
      <c r="S544" s="298"/>
      <c r="T544" s="298"/>
      <c r="U544" s="298"/>
      <c r="V544" s="298"/>
      <c r="W544" s="298"/>
      <c r="X544" s="298"/>
      <c r="Y544" s="298"/>
      <c r="Z544" s="298"/>
    </row>
    <row r="545" spans="1:26" ht="20.25" customHeight="1" x14ac:dyDescent="0.8">
      <c r="A545" s="298"/>
      <c r="B545" s="298"/>
      <c r="C545" s="308"/>
      <c r="D545" s="298"/>
      <c r="E545" s="308"/>
      <c r="F545" s="308"/>
      <c r="G545" s="308"/>
      <c r="H545" s="308"/>
      <c r="I545" s="308"/>
      <c r="J545" s="377"/>
      <c r="K545" s="298"/>
      <c r="L545" s="298"/>
      <c r="M545" s="298"/>
      <c r="N545" s="298"/>
      <c r="O545" s="298"/>
      <c r="P545" s="298"/>
      <c r="Q545" s="298"/>
      <c r="R545" s="298"/>
      <c r="S545" s="298"/>
      <c r="T545" s="298"/>
      <c r="U545" s="298"/>
      <c r="V545" s="298"/>
      <c r="W545" s="298"/>
      <c r="X545" s="298"/>
      <c r="Y545" s="298"/>
      <c r="Z545" s="298"/>
    </row>
    <row r="546" spans="1:26" ht="20.25" customHeight="1" x14ac:dyDescent="0.8">
      <c r="A546" s="298"/>
      <c r="B546" s="298"/>
      <c r="C546" s="308"/>
      <c r="D546" s="298"/>
      <c r="E546" s="308"/>
      <c r="F546" s="308"/>
      <c r="G546" s="308"/>
      <c r="H546" s="308"/>
      <c r="I546" s="308"/>
      <c r="J546" s="377"/>
      <c r="K546" s="298"/>
      <c r="L546" s="298"/>
      <c r="M546" s="298"/>
      <c r="N546" s="298"/>
      <c r="O546" s="298"/>
      <c r="P546" s="298"/>
      <c r="Q546" s="298"/>
      <c r="R546" s="298"/>
      <c r="S546" s="298"/>
      <c r="T546" s="298"/>
      <c r="U546" s="298"/>
      <c r="V546" s="298"/>
      <c r="W546" s="298"/>
      <c r="X546" s="298"/>
      <c r="Y546" s="298"/>
      <c r="Z546" s="298"/>
    </row>
    <row r="547" spans="1:26" ht="20.25" customHeight="1" x14ac:dyDescent="0.8">
      <c r="A547" s="298"/>
      <c r="B547" s="298"/>
      <c r="C547" s="308"/>
      <c r="D547" s="298"/>
      <c r="E547" s="308"/>
      <c r="F547" s="308"/>
      <c r="G547" s="308"/>
      <c r="H547" s="308"/>
      <c r="I547" s="308"/>
      <c r="J547" s="377"/>
      <c r="K547" s="298"/>
      <c r="L547" s="29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  <c r="X547" s="298"/>
      <c r="Y547" s="298"/>
      <c r="Z547" s="298"/>
    </row>
    <row r="548" spans="1:26" ht="20.25" customHeight="1" x14ac:dyDescent="0.8">
      <c r="A548" s="298"/>
      <c r="B548" s="298"/>
      <c r="C548" s="308"/>
      <c r="D548" s="298"/>
      <c r="E548" s="308"/>
      <c r="F548" s="308"/>
      <c r="G548" s="308"/>
      <c r="H548" s="308"/>
      <c r="I548" s="308"/>
      <c r="J548" s="377"/>
      <c r="K548" s="298"/>
      <c r="L548" s="29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  <c r="X548" s="298"/>
      <c r="Y548" s="298"/>
      <c r="Z548" s="298"/>
    </row>
    <row r="549" spans="1:26" ht="20.25" customHeight="1" x14ac:dyDescent="0.8">
      <c r="A549" s="298"/>
      <c r="B549" s="298"/>
      <c r="C549" s="308"/>
      <c r="D549" s="298"/>
      <c r="E549" s="308"/>
      <c r="F549" s="308"/>
      <c r="G549" s="308"/>
      <c r="H549" s="308"/>
      <c r="I549" s="308"/>
      <c r="J549" s="377"/>
      <c r="K549" s="298"/>
      <c r="L549" s="29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  <c r="X549" s="298"/>
      <c r="Y549" s="298"/>
      <c r="Z549" s="298"/>
    </row>
    <row r="550" spans="1:26" ht="20.25" customHeight="1" x14ac:dyDescent="0.8">
      <c r="A550" s="298"/>
      <c r="B550" s="298"/>
      <c r="C550" s="308"/>
      <c r="D550" s="298"/>
      <c r="E550" s="308"/>
      <c r="F550" s="308"/>
      <c r="G550" s="308"/>
      <c r="H550" s="308"/>
      <c r="I550" s="308"/>
      <c r="J550" s="377"/>
      <c r="K550" s="298"/>
      <c r="L550" s="298"/>
      <c r="M550" s="298"/>
      <c r="N550" s="298"/>
      <c r="O550" s="298"/>
      <c r="P550" s="298"/>
      <c r="Q550" s="298"/>
      <c r="R550" s="298"/>
      <c r="S550" s="298"/>
      <c r="T550" s="298"/>
      <c r="U550" s="298"/>
      <c r="V550" s="298"/>
      <c r="W550" s="298"/>
      <c r="X550" s="298"/>
      <c r="Y550" s="298"/>
      <c r="Z550" s="298"/>
    </row>
    <row r="551" spans="1:26" ht="20.25" customHeight="1" x14ac:dyDescent="0.8">
      <c r="A551" s="298"/>
      <c r="B551" s="298"/>
      <c r="C551" s="308"/>
      <c r="D551" s="298"/>
      <c r="E551" s="308"/>
      <c r="F551" s="308"/>
      <c r="G551" s="308"/>
      <c r="H551" s="308"/>
      <c r="I551" s="308"/>
      <c r="J551" s="377"/>
      <c r="K551" s="298"/>
      <c r="L551" s="298"/>
      <c r="M551" s="298"/>
      <c r="N551" s="298"/>
      <c r="O551" s="298"/>
      <c r="P551" s="298"/>
      <c r="Q551" s="298"/>
      <c r="R551" s="298"/>
      <c r="S551" s="298"/>
      <c r="T551" s="298"/>
      <c r="U551" s="298"/>
      <c r="V551" s="298"/>
      <c r="W551" s="298"/>
      <c r="X551" s="298"/>
      <c r="Y551" s="298"/>
      <c r="Z551" s="298"/>
    </row>
    <row r="552" spans="1:26" ht="20.25" customHeight="1" x14ac:dyDescent="0.8">
      <c r="A552" s="298"/>
      <c r="B552" s="298"/>
      <c r="C552" s="308"/>
      <c r="D552" s="298"/>
      <c r="E552" s="308"/>
      <c r="F552" s="308"/>
      <c r="G552" s="308"/>
      <c r="H552" s="308"/>
      <c r="I552" s="308"/>
      <c r="J552" s="377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</row>
    <row r="553" spans="1:26" ht="20.25" customHeight="1" x14ac:dyDescent="0.8">
      <c r="A553" s="298"/>
      <c r="B553" s="298"/>
      <c r="C553" s="308"/>
      <c r="D553" s="298"/>
      <c r="E553" s="308"/>
      <c r="F553" s="308"/>
      <c r="G553" s="308"/>
      <c r="H553" s="308"/>
      <c r="I553" s="308"/>
      <c r="J553" s="377"/>
      <c r="K553" s="298"/>
      <c r="L553" s="298"/>
      <c r="M553" s="298"/>
      <c r="N553" s="298"/>
      <c r="O553" s="298"/>
      <c r="P553" s="298"/>
      <c r="Q553" s="298"/>
      <c r="R553" s="298"/>
      <c r="S553" s="298"/>
      <c r="T553" s="298"/>
      <c r="U553" s="298"/>
      <c r="V553" s="298"/>
      <c r="W553" s="298"/>
      <c r="X553" s="298"/>
      <c r="Y553" s="298"/>
      <c r="Z553" s="298"/>
    </row>
    <row r="554" spans="1:26" ht="20.25" customHeight="1" x14ac:dyDescent="0.8">
      <c r="A554" s="298"/>
      <c r="B554" s="298"/>
      <c r="C554" s="308"/>
      <c r="D554" s="298"/>
      <c r="E554" s="308"/>
      <c r="F554" s="308"/>
      <c r="G554" s="308"/>
      <c r="H554" s="308"/>
      <c r="I554" s="308"/>
      <c r="J554" s="377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</row>
    <row r="555" spans="1:26" ht="20.25" customHeight="1" x14ac:dyDescent="0.8">
      <c r="A555" s="298"/>
      <c r="B555" s="298"/>
      <c r="C555" s="308"/>
      <c r="D555" s="298"/>
      <c r="E555" s="308"/>
      <c r="F555" s="308"/>
      <c r="G555" s="308"/>
      <c r="H555" s="308"/>
      <c r="I555" s="308"/>
      <c r="J555" s="377"/>
      <c r="K555" s="298"/>
      <c r="L555" s="298"/>
      <c r="M555" s="298"/>
      <c r="N555" s="298"/>
      <c r="O555" s="298"/>
      <c r="P555" s="298"/>
      <c r="Q555" s="298"/>
      <c r="R555" s="298"/>
      <c r="S555" s="298"/>
      <c r="T555" s="298"/>
      <c r="U555" s="298"/>
      <c r="V555" s="298"/>
      <c r="W555" s="298"/>
      <c r="X555" s="298"/>
      <c r="Y555" s="298"/>
      <c r="Z555" s="298"/>
    </row>
    <row r="556" spans="1:26" ht="20.25" customHeight="1" x14ac:dyDescent="0.8">
      <c r="A556" s="298"/>
      <c r="B556" s="298"/>
      <c r="C556" s="308"/>
      <c r="D556" s="298"/>
      <c r="E556" s="308"/>
      <c r="F556" s="308"/>
      <c r="G556" s="308"/>
      <c r="H556" s="308"/>
      <c r="I556" s="308"/>
      <c r="J556" s="377"/>
      <c r="K556" s="298"/>
      <c r="L556" s="298"/>
      <c r="M556" s="298"/>
      <c r="N556" s="298"/>
      <c r="O556" s="298"/>
      <c r="P556" s="298"/>
      <c r="Q556" s="298"/>
      <c r="R556" s="298"/>
      <c r="S556" s="298"/>
      <c r="T556" s="298"/>
      <c r="U556" s="298"/>
      <c r="V556" s="298"/>
      <c r="W556" s="298"/>
      <c r="X556" s="298"/>
      <c r="Y556" s="298"/>
      <c r="Z556" s="298"/>
    </row>
    <row r="557" spans="1:26" ht="20.25" customHeight="1" x14ac:dyDescent="0.8">
      <c r="A557" s="298"/>
      <c r="B557" s="298"/>
      <c r="C557" s="308"/>
      <c r="D557" s="298"/>
      <c r="E557" s="308"/>
      <c r="F557" s="308"/>
      <c r="G557" s="308"/>
      <c r="H557" s="308"/>
      <c r="I557" s="308"/>
      <c r="J557" s="377"/>
      <c r="K557" s="298"/>
      <c r="L557" s="298"/>
      <c r="M557" s="298"/>
      <c r="N557" s="298"/>
      <c r="O557" s="298"/>
      <c r="P557" s="298"/>
      <c r="Q557" s="298"/>
      <c r="R557" s="298"/>
      <c r="S557" s="298"/>
      <c r="T557" s="298"/>
      <c r="U557" s="298"/>
      <c r="V557" s="298"/>
      <c r="W557" s="298"/>
      <c r="X557" s="298"/>
      <c r="Y557" s="298"/>
      <c r="Z557" s="298"/>
    </row>
    <row r="558" spans="1:26" ht="20.25" customHeight="1" x14ac:dyDescent="0.8">
      <c r="A558" s="298"/>
      <c r="B558" s="298"/>
      <c r="C558" s="308"/>
      <c r="D558" s="298"/>
      <c r="E558" s="308"/>
      <c r="F558" s="308"/>
      <c r="G558" s="308"/>
      <c r="H558" s="308"/>
      <c r="I558" s="308"/>
      <c r="J558" s="377"/>
      <c r="K558" s="298"/>
      <c r="L558" s="298"/>
      <c r="M558" s="298"/>
      <c r="N558" s="298"/>
      <c r="O558" s="298"/>
      <c r="P558" s="298"/>
      <c r="Q558" s="298"/>
      <c r="R558" s="298"/>
      <c r="S558" s="298"/>
      <c r="T558" s="298"/>
      <c r="U558" s="298"/>
      <c r="V558" s="298"/>
      <c r="W558" s="298"/>
      <c r="X558" s="298"/>
      <c r="Y558" s="298"/>
      <c r="Z558" s="298"/>
    </row>
    <row r="559" spans="1:26" ht="20.25" customHeight="1" x14ac:dyDescent="0.8">
      <c r="A559" s="298"/>
      <c r="B559" s="298"/>
      <c r="C559" s="308"/>
      <c r="D559" s="298"/>
      <c r="E559" s="308"/>
      <c r="F559" s="308"/>
      <c r="G559" s="308"/>
      <c r="H559" s="308"/>
      <c r="I559" s="308"/>
      <c r="J559" s="377"/>
      <c r="K559" s="298"/>
      <c r="L559" s="298"/>
      <c r="M559" s="298"/>
      <c r="N559" s="298"/>
      <c r="O559" s="298"/>
      <c r="P559" s="298"/>
      <c r="Q559" s="298"/>
      <c r="R559" s="298"/>
      <c r="S559" s="298"/>
      <c r="T559" s="298"/>
      <c r="U559" s="298"/>
      <c r="V559" s="298"/>
      <c r="W559" s="298"/>
      <c r="X559" s="298"/>
      <c r="Y559" s="298"/>
      <c r="Z559" s="298"/>
    </row>
    <row r="560" spans="1:26" ht="20.25" customHeight="1" x14ac:dyDescent="0.8">
      <c r="A560" s="298"/>
      <c r="B560" s="298"/>
      <c r="C560" s="308"/>
      <c r="D560" s="298"/>
      <c r="E560" s="308"/>
      <c r="F560" s="308"/>
      <c r="G560" s="308"/>
      <c r="H560" s="308"/>
      <c r="I560" s="308"/>
      <c r="J560" s="377"/>
      <c r="K560" s="298"/>
      <c r="L560" s="298"/>
      <c r="M560" s="298"/>
      <c r="N560" s="298"/>
      <c r="O560" s="298"/>
      <c r="P560" s="298"/>
      <c r="Q560" s="298"/>
      <c r="R560" s="298"/>
      <c r="S560" s="298"/>
      <c r="T560" s="298"/>
      <c r="U560" s="298"/>
      <c r="V560" s="298"/>
      <c r="W560" s="298"/>
      <c r="X560" s="298"/>
      <c r="Y560" s="298"/>
      <c r="Z560" s="298"/>
    </row>
    <row r="561" spans="1:26" ht="20.25" customHeight="1" x14ac:dyDescent="0.8">
      <c r="A561" s="298"/>
      <c r="B561" s="298"/>
      <c r="C561" s="308"/>
      <c r="D561" s="298"/>
      <c r="E561" s="308"/>
      <c r="F561" s="308"/>
      <c r="G561" s="308"/>
      <c r="H561" s="308"/>
      <c r="I561" s="308"/>
      <c r="J561" s="377"/>
      <c r="K561" s="298"/>
      <c r="L561" s="298"/>
      <c r="M561" s="298"/>
      <c r="N561" s="298"/>
      <c r="O561" s="298"/>
      <c r="P561" s="298"/>
      <c r="Q561" s="298"/>
      <c r="R561" s="298"/>
      <c r="S561" s="298"/>
      <c r="T561" s="298"/>
      <c r="U561" s="298"/>
      <c r="V561" s="298"/>
      <c r="W561" s="298"/>
      <c r="X561" s="298"/>
      <c r="Y561" s="298"/>
      <c r="Z561" s="298"/>
    </row>
    <row r="562" spans="1:26" ht="20.25" customHeight="1" x14ac:dyDescent="0.8">
      <c r="A562" s="298"/>
      <c r="B562" s="298"/>
      <c r="C562" s="308"/>
      <c r="D562" s="298"/>
      <c r="E562" s="308"/>
      <c r="F562" s="308"/>
      <c r="G562" s="308"/>
      <c r="H562" s="308"/>
      <c r="I562" s="308"/>
      <c r="J562" s="377"/>
      <c r="K562" s="298"/>
      <c r="L562" s="29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  <c r="X562" s="298"/>
      <c r="Y562" s="298"/>
      <c r="Z562" s="298"/>
    </row>
    <row r="563" spans="1:26" ht="20.25" customHeight="1" x14ac:dyDescent="0.8">
      <c r="A563" s="298"/>
      <c r="B563" s="298"/>
      <c r="C563" s="308"/>
      <c r="D563" s="298"/>
      <c r="E563" s="308"/>
      <c r="F563" s="308"/>
      <c r="G563" s="308"/>
      <c r="H563" s="308"/>
      <c r="I563" s="308"/>
      <c r="J563" s="377"/>
      <c r="K563" s="298"/>
      <c r="L563" s="298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  <c r="X563" s="298"/>
      <c r="Y563" s="298"/>
      <c r="Z563" s="298"/>
    </row>
    <row r="564" spans="1:26" ht="20.25" customHeight="1" x14ac:dyDescent="0.8">
      <c r="A564" s="298"/>
      <c r="B564" s="298"/>
      <c r="C564" s="308"/>
      <c r="D564" s="298"/>
      <c r="E564" s="308"/>
      <c r="F564" s="308"/>
      <c r="G564" s="308"/>
      <c r="H564" s="308"/>
      <c r="I564" s="308"/>
      <c r="J564" s="377"/>
      <c r="K564" s="298"/>
      <c r="L564" s="298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  <c r="X564" s="298"/>
      <c r="Y564" s="298"/>
      <c r="Z564" s="298"/>
    </row>
    <row r="565" spans="1:26" ht="20.25" customHeight="1" x14ac:dyDescent="0.8">
      <c r="A565" s="298"/>
      <c r="B565" s="298"/>
      <c r="C565" s="308"/>
      <c r="D565" s="298"/>
      <c r="E565" s="308"/>
      <c r="F565" s="308"/>
      <c r="G565" s="308"/>
      <c r="H565" s="308"/>
      <c r="I565" s="308"/>
      <c r="J565" s="377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</row>
    <row r="566" spans="1:26" ht="20.25" customHeight="1" x14ac:dyDescent="0.8">
      <c r="A566" s="298"/>
      <c r="B566" s="298"/>
      <c r="C566" s="308"/>
      <c r="D566" s="298"/>
      <c r="E566" s="308"/>
      <c r="F566" s="308"/>
      <c r="G566" s="308"/>
      <c r="H566" s="308"/>
      <c r="I566" s="308"/>
      <c r="J566" s="377"/>
      <c r="K566" s="298"/>
      <c r="L566" s="298"/>
      <c r="M566" s="298"/>
      <c r="N566" s="298"/>
      <c r="O566" s="298"/>
      <c r="P566" s="298"/>
      <c r="Q566" s="298"/>
      <c r="R566" s="298"/>
      <c r="S566" s="298"/>
      <c r="T566" s="298"/>
      <c r="U566" s="298"/>
      <c r="V566" s="298"/>
      <c r="W566" s="298"/>
      <c r="X566" s="298"/>
      <c r="Y566" s="298"/>
      <c r="Z566" s="298"/>
    </row>
    <row r="567" spans="1:26" ht="20.25" customHeight="1" x14ac:dyDescent="0.8">
      <c r="A567" s="298"/>
      <c r="B567" s="298"/>
      <c r="C567" s="308"/>
      <c r="D567" s="298"/>
      <c r="E567" s="308"/>
      <c r="F567" s="308"/>
      <c r="G567" s="308"/>
      <c r="H567" s="308"/>
      <c r="I567" s="308"/>
      <c r="J567" s="377"/>
      <c r="K567" s="298"/>
      <c r="L567" s="298"/>
      <c r="M567" s="298"/>
      <c r="N567" s="298"/>
      <c r="O567" s="298"/>
      <c r="P567" s="298"/>
      <c r="Q567" s="298"/>
      <c r="R567" s="298"/>
      <c r="S567" s="298"/>
      <c r="T567" s="298"/>
      <c r="U567" s="298"/>
      <c r="V567" s="298"/>
      <c r="W567" s="298"/>
      <c r="X567" s="298"/>
      <c r="Y567" s="298"/>
      <c r="Z567" s="298"/>
    </row>
    <row r="568" spans="1:26" ht="20.25" customHeight="1" x14ac:dyDescent="0.8">
      <c r="A568" s="298"/>
      <c r="B568" s="298"/>
      <c r="C568" s="308"/>
      <c r="D568" s="298"/>
      <c r="E568" s="308"/>
      <c r="F568" s="308"/>
      <c r="G568" s="308"/>
      <c r="H568" s="308"/>
      <c r="I568" s="308"/>
      <c r="J568" s="377"/>
      <c r="K568" s="298"/>
      <c r="L568" s="298"/>
      <c r="M568" s="298"/>
      <c r="N568" s="298"/>
      <c r="O568" s="298"/>
      <c r="P568" s="298"/>
      <c r="Q568" s="298"/>
      <c r="R568" s="298"/>
      <c r="S568" s="298"/>
      <c r="T568" s="298"/>
      <c r="U568" s="298"/>
      <c r="V568" s="298"/>
      <c r="W568" s="298"/>
      <c r="X568" s="298"/>
      <c r="Y568" s="298"/>
      <c r="Z568" s="298"/>
    </row>
    <row r="569" spans="1:26" ht="20.25" customHeight="1" x14ac:dyDescent="0.8">
      <c r="A569" s="298"/>
      <c r="B569" s="298"/>
      <c r="C569" s="308"/>
      <c r="D569" s="298"/>
      <c r="E569" s="308"/>
      <c r="F569" s="308"/>
      <c r="G569" s="308"/>
      <c r="H569" s="308"/>
      <c r="I569" s="308"/>
      <c r="J569" s="377"/>
      <c r="K569" s="298"/>
      <c r="L569" s="298"/>
      <c r="M569" s="298"/>
      <c r="N569" s="298"/>
      <c r="O569" s="298"/>
      <c r="P569" s="298"/>
      <c r="Q569" s="298"/>
      <c r="R569" s="298"/>
      <c r="S569" s="298"/>
      <c r="T569" s="298"/>
      <c r="U569" s="298"/>
      <c r="V569" s="298"/>
      <c r="W569" s="298"/>
      <c r="X569" s="298"/>
      <c r="Y569" s="298"/>
      <c r="Z569" s="298"/>
    </row>
    <row r="570" spans="1:26" ht="20.25" customHeight="1" x14ac:dyDescent="0.8">
      <c r="A570" s="298"/>
      <c r="B570" s="298"/>
      <c r="C570" s="308"/>
      <c r="D570" s="298"/>
      <c r="E570" s="308"/>
      <c r="F570" s="308"/>
      <c r="G570" s="308"/>
      <c r="H570" s="308"/>
      <c r="I570" s="308"/>
      <c r="J570" s="377"/>
      <c r="K570" s="298"/>
      <c r="L570" s="298"/>
      <c r="M570" s="298"/>
      <c r="N570" s="298"/>
      <c r="O570" s="298"/>
      <c r="P570" s="298"/>
      <c r="Q570" s="298"/>
      <c r="R570" s="298"/>
      <c r="S570" s="298"/>
      <c r="T570" s="298"/>
      <c r="U570" s="298"/>
      <c r="V570" s="298"/>
      <c r="W570" s="298"/>
      <c r="X570" s="298"/>
      <c r="Y570" s="298"/>
      <c r="Z570" s="298"/>
    </row>
    <row r="571" spans="1:26" ht="20.25" customHeight="1" x14ac:dyDescent="0.8">
      <c r="A571" s="298"/>
      <c r="B571" s="298"/>
      <c r="C571" s="308"/>
      <c r="D571" s="298"/>
      <c r="E571" s="308"/>
      <c r="F571" s="308"/>
      <c r="G571" s="308"/>
      <c r="H571" s="308"/>
      <c r="I571" s="308"/>
      <c r="J571" s="377"/>
      <c r="K571" s="298"/>
      <c r="L571" s="298"/>
      <c r="M571" s="298"/>
      <c r="N571" s="298"/>
      <c r="O571" s="298"/>
      <c r="P571" s="298"/>
      <c r="Q571" s="298"/>
      <c r="R571" s="298"/>
      <c r="S571" s="298"/>
      <c r="T571" s="298"/>
      <c r="U571" s="298"/>
      <c r="V571" s="298"/>
      <c r="W571" s="298"/>
      <c r="X571" s="298"/>
      <c r="Y571" s="298"/>
      <c r="Z571" s="298"/>
    </row>
    <row r="572" spans="1:26" ht="20.25" customHeight="1" x14ac:dyDescent="0.8">
      <c r="A572" s="298"/>
      <c r="B572" s="298"/>
      <c r="C572" s="308"/>
      <c r="D572" s="298"/>
      <c r="E572" s="308"/>
      <c r="F572" s="308"/>
      <c r="G572" s="308"/>
      <c r="H572" s="308"/>
      <c r="I572" s="308"/>
      <c r="J572" s="377"/>
      <c r="K572" s="298"/>
      <c r="L572" s="298"/>
      <c r="M572" s="298"/>
      <c r="N572" s="298"/>
      <c r="O572" s="298"/>
      <c r="P572" s="298"/>
      <c r="Q572" s="298"/>
      <c r="R572" s="298"/>
      <c r="S572" s="298"/>
      <c r="T572" s="298"/>
      <c r="U572" s="298"/>
      <c r="V572" s="298"/>
      <c r="W572" s="298"/>
      <c r="X572" s="298"/>
      <c r="Y572" s="298"/>
      <c r="Z572" s="298"/>
    </row>
    <row r="573" spans="1:26" ht="20.25" customHeight="1" x14ac:dyDescent="0.8">
      <c r="A573" s="298"/>
      <c r="B573" s="298"/>
      <c r="C573" s="308"/>
      <c r="D573" s="298"/>
      <c r="E573" s="308"/>
      <c r="F573" s="308"/>
      <c r="G573" s="308"/>
      <c r="H573" s="308"/>
      <c r="I573" s="308"/>
      <c r="J573" s="377"/>
      <c r="K573" s="298"/>
      <c r="L573" s="298"/>
      <c r="M573" s="298"/>
      <c r="N573" s="298"/>
      <c r="O573" s="298"/>
      <c r="P573" s="298"/>
      <c r="Q573" s="298"/>
      <c r="R573" s="298"/>
      <c r="S573" s="298"/>
      <c r="T573" s="298"/>
      <c r="U573" s="298"/>
      <c r="V573" s="298"/>
      <c r="W573" s="298"/>
      <c r="X573" s="298"/>
      <c r="Y573" s="298"/>
      <c r="Z573" s="298"/>
    </row>
    <row r="574" spans="1:26" ht="20.25" customHeight="1" x14ac:dyDescent="0.8">
      <c r="A574" s="298"/>
      <c r="B574" s="298"/>
      <c r="C574" s="308"/>
      <c r="D574" s="298"/>
      <c r="E574" s="308"/>
      <c r="F574" s="308"/>
      <c r="G574" s="308"/>
      <c r="H574" s="308"/>
      <c r="I574" s="308"/>
      <c r="J574" s="377"/>
      <c r="K574" s="298"/>
      <c r="L574" s="298"/>
      <c r="M574" s="298"/>
      <c r="N574" s="298"/>
      <c r="O574" s="298"/>
      <c r="P574" s="298"/>
      <c r="Q574" s="298"/>
      <c r="R574" s="298"/>
      <c r="S574" s="298"/>
      <c r="T574" s="298"/>
      <c r="U574" s="298"/>
      <c r="V574" s="298"/>
      <c r="W574" s="298"/>
      <c r="X574" s="298"/>
      <c r="Y574" s="298"/>
      <c r="Z574" s="298"/>
    </row>
    <row r="575" spans="1:26" ht="20.25" customHeight="1" x14ac:dyDescent="0.8">
      <c r="A575" s="298"/>
      <c r="B575" s="298"/>
      <c r="C575" s="308"/>
      <c r="D575" s="298"/>
      <c r="E575" s="308"/>
      <c r="F575" s="308"/>
      <c r="G575" s="308"/>
      <c r="H575" s="308"/>
      <c r="I575" s="308"/>
      <c r="J575" s="377"/>
      <c r="K575" s="298"/>
      <c r="L575" s="298"/>
      <c r="M575" s="298"/>
      <c r="N575" s="298"/>
      <c r="O575" s="298"/>
      <c r="P575" s="298"/>
      <c r="Q575" s="298"/>
      <c r="R575" s="298"/>
      <c r="S575" s="298"/>
      <c r="T575" s="298"/>
      <c r="U575" s="298"/>
      <c r="V575" s="298"/>
      <c r="W575" s="298"/>
      <c r="X575" s="298"/>
      <c r="Y575" s="298"/>
      <c r="Z575" s="298"/>
    </row>
    <row r="576" spans="1:26" ht="20.25" customHeight="1" x14ac:dyDescent="0.8">
      <c r="A576" s="298"/>
      <c r="B576" s="298"/>
      <c r="C576" s="308"/>
      <c r="D576" s="298"/>
      <c r="E576" s="308"/>
      <c r="F576" s="308"/>
      <c r="G576" s="308"/>
      <c r="H576" s="308"/>
      <c r="I576" s="308"/>
      <c r="J576" s="377"/>
      <c r="K576" s="298"/>
      <c r="L576" s="298"/>
      <c r="M576" s="298"/>
      <c r="N576" s="298"/>
      <c r="O576" s="298"/>
      <c r="P576" s="298"/>
      <c r="Q576" s="298"/>
      <c r="R576" s="298"/>
      <c r="S576" s="298"/>
      <c r="T576" s="298"/>
      <c r="U576" s="298"/>
      <c r="V576" s="298"/>
      <c r="W576" s="298"/>
      <c r="X576" s="298"/>
      <c r="Y576" s="298"/>
      <c r="Z576" s="298"/>
    </row>
    <row r="577" spans="1:26" ht="20.25" customHeight="1" x14ac:dyDescent="0.8">
      <c r="A577" s="298"/>
      <c r="B577" s="298"/>
      <c r="C577" s="308"/>
      <c r="D577" s="298"/>
      <c r="E577" s="308"/>
      <c r="F577" s="308"/>
      <c r="G577" s="308"/>
      <c r="H577" s="308"/>
      <c r="I577" s="308"/>
      <c r="J577" s="377"/>
      <c r="K577" s="298"/>
      <c r="L577" s="298"/>
      <c r="M577" s="298"/>
      <c r="N577" s="298"/>
      <c r="O577" s="298"/>
      <c r="P577" s="298"/>
      <c r="Q577" s="298"/>
      <c r="R577" s="298"/>
      <c r="S577" s="298"/>
      <c r="T577" s="298"/>
      <c r="U577" s="298"/>
      <c r="V577" s="298"/>
      <c r="W577" s="298"/>
      <c r="X577" s="298"/>
      <c r="Y577" s="298"/>
      <c r="Z577" s="298"/>
    </row>
    <row r="578" spans="1:26" ht="20.25" customHeight="1" x14ac:dyDescent="0.8">
      <c r="A578" s="298"/>
      <c r="B578" s="298"/>
      <c r="C578" s="308"/>
      <c r="D578" s="298"/>
      <c r="E578" s="308"/>
      <c r="F578" s="308"/>
      <c r="G578" s="308"/>
      <c r="H578" s="308"/>
      <c r="I578" s="308"/>
      <c r="J578" s="377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</row>
    <row r="579" spans="1:26" ht="20.25" customHeight="1" x14ac:dyDescent="0.8">
      <c r="A579" s="298"/>
      <c r="B579" s="298"/>
      <c r="C579" s="308"/>
      <c r="D579" s="298"/>
      <c r="E579" s="308"/>
      <c r="F579" s="308"/>
      <c r="G579" s="308"/>
      <c r="H579" s="308"/>
      <c r="I579" s="308"/>
      <c r="J579" s="377"/>
      <c r="K579" s="298"/>
      <c r="L579" s="298"/>
      <c r="M579" s="298"/>
      <c r="N579" s="298"/>
      <c r="O579" s="298"/>
      <c r="P579" s="298"/>
      <c r="Q579" s="298"/>
      <c r="R579" s="298"/>
      <c r="S579" s="298"/>
      <c r="T579" s="298"/>
      <c r="U579" s="298"/>
      <c r="V579" s="298"/>
      <c r="W579" s="298"/>
      <c r="X579" s="298"/>
      <c r="Y579" s="298"/>
      <c r="Z579" s="298"/>
    </row>
    <row r="580" spans="1:26" ht="20.25" customHeight="1" x14ac:dyDescent="0.8">
      <c r="A580" s="298"/>
      <c r="B580" s="298"/>
      <c r="C580" s="308"/>
      <c r="D580" s="298"/>
      <c r="E580" s="308"/>
      <c r="F580" s="308"/>
      <c r="G580" s="308"/>
      <c r="H580" s="308"/>
      <c r="I580" s="308"/>
      <c r="J580" s="377"/>
      <c r="K580" s="298"/>
      <c r="L580" s="298"/>
      <c r="M580" s="298"/>
      <c r="N580" s="298"/>
      <c r="O580" s="298"/>
      <c r="P580" s="298"/>
      <c r="Q580" s="298"/>
      <c r="R580" s="298"/>
      <c r="S580" s="298"/>
      <c r="T580" s="298"/>
      <c r="U580" s="298"/>
      <c r="V580" s="298"/>
      <c r="W580" s="298"/>
      <c r="X580" s="298"/>
      <c r="Y580" s="298"/>
      <c r="Z580" s="298"/>
    </row>
    <row r="581" spans="1:26" ht="20.25" customHeight="1" x14ac:dyDescent="0.8">
      <c r="A581" s="298"/>
      <c r="B581" s="298"/>
      <c r="C581" s="308"/>
      <c r="D581" s="298"/>
      <c r="E581" s="308"/>
      <c r="F581" s="308"/>
      <c r="G581" s="308"/>
      <c r="H581" s="308"/>
      <c r="I581" s="308"/>
      <c r="J581" s="377"/>
      <c r="K581" s="298"/>
      <c r="L581" s="298"/>
      <c r="M581" s="298"/>
      <c r="N581" s="298"/>
      <c r="O581" s="298"/>
      <c r="P581" s="298"/>
      <c r="Q581" s="298"/>
      <c r="R581" s="298"/>
      <c r="S581" s="298"/>
      <c r="T581" s="298"/>
      <c r="U581" s="298"/>
      <c r="V581" s="298"/>
      <c r="W581" s="298"/>
      <c r="X581" s="298"/>
      <c r="Y581" s="298"/>
      <c r="Z581" s="298"/>
    </row>
    <row r="582" spans="1:26" ht="20.25" customHeight="1" x14ac:dyDescent="0.8">
      <c r="A582" s="298"/>
      <c r="B582" s="298"/>
      <c r="C582" s="308"/>
      <c r="D582" s="298"/>
      <c r="E582" s="308"/>
      <c r="F582" s="308"/>
      <c r="G582" s="308"/>
      <c r="H582" s="308"/>
      <c r="I582" s="308"/>
      <c r="J582" s="377"/>
      <c r="K582" s="298"/>
      <c r="L582" s="298"/>
      <c r="M582" s="298"/>
      <c r="N582" s="298"/>
      <c r="O582" s="298"/>
      <c r="P582" s="298"/>
      <c r="Q582" s="298"/>
      <c r="R582" s="298"/>
      <c r="S582" s="298"/>
      <c r="T582" s="298"/>
      <c r="U582" s="298"/>
      <c r="V582" s="298"/>
      <c r="W582" s="298"/>
      <c r="X582" s="298"/>
      <c r="Y582" s="298"/>
      <c r="Z582" s="298"/>
    </row>
    <row r="583" spans="1:26" ht="20.25" customHeight="1" x14ac:dyDescent="0.8">
      <c r="A583" s="298"/>
      <c r="B583" s="298"/>
      <c r="C583" s="308"/>
      <c r="D583" s="298"/>
      <c r="E583" s="308"/>
      <c r="F583" s="308"/>
      <c r="G583" s="308"/>
      <c r="H583" s="308"/>
      <c r="I583" s="308"/>
      <c r="J583" s="377"/>
      <c r="K583" s="298"/>
      <c r="L583" s="298"/>
      <c r="M583" s="298"/>
      <c r="N583" s="298"/>
      <c r="O583" s="298"/>
      <c r="P583" s="298"/>
      <c r="Q583" s="298"/>
      <c r="R583" s="298"/>
      <c r="S583" s="298"/>
      <c r="T583" s="298"/>
      <c r="U583" s="298"/>
      <c r="V583" s="298"/>
      <c r="W583" s="298"/>
      <c r="X583" s="298"/>
      <c r="Y583" s="298"/>
      <c r="Z583" s="298"/>
    </row>
    <row r="584" spans="1:26" ht="20.25" customHeight="1" x14ac:dyDescent="0.8">
      <c r="A584" s="298"/>
      <c r="B584" s="298"/>
      <c r="C584" s="308"/>
      <c r="D584" s="298"/>
      <c r="E584" s="308"/>
      <c r="F584" s="308"/>
      <c r="G584" s="308"/>
      <c r="H584" s="308"/>
      <c r="I584" s="308"/>
      <c r="J584" s="377"/>
      <c r="K584" s="298"/>
      <c r="L584" s="298"/>
      <c r="M584" s="298"/>
      <c r="N584" s="298"/>
      <c r="O584" s="298"/>
      <c r="P584" s="298"/>
      <c r="Q584" s="298"/>
      <c r="R584" s="298"/>
      <c r="S584" s="298"/>
      <c r="T584" s="298"/>
      <c r="U584" s="298"/>
      <c r="V584" s="298"/>
      <c r="W584" s="298"/>
      <c r="X584" s="298"/>
      <c r="Y584" s="298"/>
      <c r="Z584" s="298"/>
    </row>
    <row r="585" spans="1:26" ht="20.25" customHeight="1" x14ac:dyDescent="0.8">
      <c r="A585" s="298"/>
      <c r="B585" s="298"/>
      <c r="C585" s="308"/>
      <c r="D585" s="298"/>
      <c r="E585" s="308"/>
      <c r="F585" s="308"/>
      <c r="G585" s="308"/>
      <c r="H585" s="308"/>
      <c r="I585" s="308"/>
      <c r="J585" s="377"/>
      <c r="K585" s="298"/>
      <c r="L585" s="298"/>
      <c r="M585" s="298"/>
      <c r="N585" s="298"/>
      <c r="O585" s="298"/>
      <c r="P585" s="298"/>
      <c r="Q585" s="298"/>
      <c r="R585" s="298"/>
      <c r="S585" s="298"/>
      <c r="T585" s="298"/>
      <c r="U585" s="298"/>
      <c r="V585" s="298"/>
      <c r="W585" s="298"/>
      <c r="X585" s="298"/>
      <c r="Y585" s="298"/>
      <c r="Z585" s="298"/>
    </row>
    <row r="586" spans="1:26" ht="20.25" customHeight="1" x14ac:dyDescent="0.8">
      <c r="A586" s="298"/>
      <c r="B586" s="298"/>
      <c r="C586" s="308"/>
      <c r="D586" s="298"/>
      <c r="E586" s="308"/>
      <c r="F586" s="308"/>
      <c r="G586" s="308"/>
      <c r="H586" s="308"/>
      <c r="I586" s="308"/>
      <c r="J586" s="377"/>
      <c r="K586" s="298"/>
      <c r="L586" s="298"/>
      <c r="M586" s="298"/>
      <c r="N586" s="298"/>
      <c r="O586" s="298"/>
      <c r="P586" s="298"/>
      <c r="Q586" s="298"/>
      <c r="R586" s="298"/>
      <c r="S586" s="298"/>
      <c r="T586" s="298"/>
      <c r="U586" s="298"/>
      <c r="V586" s="298"/>
      <c r="W586" s="298"/>
      <c r="X586" s="298"/>
      <c r="Y586" s="298"/>
      <c r="Z586" s="298"/>
    </row>
    <row r="587" spans="1:26" ht="20.25" customHeight="1" x14ac:dyDescent="0.8">
      <c r="A587" s="298"/>
      <c r="B587" s="298"/>
      <c r="C587" s="308"/>
      <c r="D587" s="298"/>
      <c r="E587" s="308"/>
      <c r="F587" s="308"/>
      <c r="G587" s="308"/>
      <c r="H587" s="308"/>
      <c r="I587" s="308"/>
      <c r="J587" s="377"/>
      <c r="K587" s="298"/>
      <c r="L587" s="298"/>
      <c r="M587" s="298"/>
      <c r="N587" s="298"/>
      <c r="O587" s="298"/>
      <c r="P587" s="298"/>
      <c r="Q587" s="298"/>
      <c r="R587" s="298"/>
      <c r="S587" s="298"/>
      <c r="T587" s="298"/>
      <c r="U587" s="298"/>
      <c r="V587" s="298"/>
      <c r="W587" s="298"/>
      <c r="X587" s="298"/>
      <c r="Y587" s="298"/>
      <c r="Z587" s="298"/>
    </row>
    <row r="588" spans="1:26" ht="20.25" customHeight="1" x14ac:dyDescent="0.8">
      <c r="A588" s="298"/>
      <c r="B588" s="298"/>
      <c r="C588" s="308"/>
      <c r="D588" s="298"/>
      <c r="E588" s="308"/>
      <c r="F588" s="308"/>
      <c r="G588" s="308"/>
      <c r="H588" s="308"/>
      <c r="I588" s="308"/>
      <c r="J588" s="377"/>
      <c r="K588" s="298"/>
      <c r="L588" s="298"/>
      <c r="M588" s="298"/>
      <c r="N588" s="298"/>
      <c r="O588" s="298"/>
      <c r="P588" s="298"/>
      <c r="Q588" s="298"/>
      <c r="R588" s="298"/>
      <c r="S588" s="298"/>
      <c r="T588" s="298"/>
      <c r="U588" s="298"/>
      <c r="V588" s="298"/>
      <c r="W588" s="298"/>
      <c r="X588" s="298"/>
      <c r="Y588" s="298"/>
      <c r="Z588" s="298"/>
    </row>
    <row r="589" spans="1:26" ht="20.25" customHeight="1" x14ac:dyDescent="0.8">
      <c r="A589" s="298"/>
      <c r="B589" s="298"/>
      <c r="C589" s="308"/>
      <c r="D589" s="298"/>
      <c r="E589" s="308"/>
      <c r="F589" s="308"/>
      <c r="G589" s="308"/>
      <c r="H589" s="308"/>
      <c r="I589" s="308"/>
      <c r="J589" s="377"/>
      <c r="K589" s="298"/>
      <c r="L589" s="298"/>
      <c r="M589" s="298"/>
      <c r="N589" s="298"/>
      <c r="O589" s="298"/>
      <c r="P589" s="298"/>
      <c r="Q589" s="298"/>
      <c r="R589" s="298"/>
      <c r="S589" s="298"/>
      <c r="T589" s="298"/>
      <c r="U589" s="298"/>
      <c r="V589" s="298"/>
      <c r="W589" s="298"/>
      <c r="X589" s="298"/>
      <c r="Y589" s="298"/>
      <c r="Z589" s="298"/>
    </row>
    <row r="590" spans="1:26" ht="20.25" customHeight="1" x14ac:dyDescent="0.8">
      <c r="A590" s="298"/>
      <c r="B590" s="298"/>
      <c r="C590" s="308"/>
      <c r="D590" s="298"/>
      <c r="E590" s="308"/>
      <c r="F590" s="308"/>
      <c r="G590" s="308"/>
      <c r="H590" s="308"/>
      <c r="I590" s="308"/>
      <c r="J590" s="377"/>
      <c r="K590" s="298"/>
      <c r="L590" s="298"/>
      <c r="M590" s="298"/>
      <c r="N590" s="298"/>
      <c r="O590" s="298"/>
      <c r="P590" s="298"/>
      <c r="Q590" s="298"/>
      <c r="R590" s="298"/>
      <c r="S590" s="298"/>
      <c r="T590" s="298"/>
      <c r="U590" s="298"/>
      <c r="V590" s="298"/>
      <c r="W590" s="298"/>
      <c r="X590" s="298"/>
      <c r="Y590" s="298"/>
      <c r="Z590" s="298"/>
    </row>
    <row r="591" spans="1:26" ht="20.25" customHeight="1" x14ac:dyDescent="0.8">
      <c r="A591" s="298"/>
      <c r="B591" s="298"/>
      <c r="C591" s="308"/>
      <c r="D591" s="298"/>
      <c r="E591" s="308"/>
      <c r="F591" s="308"/>
      <c r="G591" s="308"/>
      <c r="H591" s="308"/>
      <c r="I591" s="308"/>
      <c r="J591" s="377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</row>
    <row r="592" spans="1:26" ht="20.25" customHeight="1" x14ac:dyDescent="0.8">
      <c r="A592" s="298"/>
      <c r="B592" s="298"/>
      <c r="C592" s="308"/>
      <c r="D592" s="298"/>
      <c r="E592" s="308"/>
      <c r="F592" s="308"/>
      <c r="G592" s="308"/>
      <c r="H592" s="308"/>
      <c r="I592" s="308"/>
      <c r="J592" s="377"/>
      <c r="K592" s="298"/>
      <c r="L592" s="298"/>
      <c r="M592" s="298"/>
      <c r="N592" s="298"/>
      <c r="O592" s="298"/>
      <c r="P592" s="298"/>
      <c r="Q592" s="298"/>
      <c r="R592" s="298"/>
      <c r="S592" s="298"/>
      <c r="T592" s="298"/>
      <c r="U592" s="298"/>
      <c r="V592" s="298"/>
      <c r="W592" s="298"/>
      <c r="X592" s="298"/>
      <c r="Y592" s="298"/>
      <c r="Z592" s="298"/>
    </row>
    <row r="593" spans="1:26" ht="20.25" customHeight="1" x14ac:dyDescent="0.8">
      <c r="A593" s="298"/>
      <c r="B593" s="298"/>
      <c r="C593" s="308"/>
      <c r="D593" s="298"/>
      <c r="E593" s="308"/>
      <c r="F593" s="308"/>
      <c r="G593" s="308"/>
      <c r="H593" s="308"/>
      <c r="I593" s="308"/>
      <c r="J593" s="377"/>
      <c r="K593" s="298"/>
      <c r="L593" s="298"/>
      <c r="M593" s="298"/>
      <c r="N593" s="298"/>
      <c r="O593" s="298"/>
      <c r="P593" s="298"/>
      <c r="Q593" s="298"/>
      <c r="R593" s="298"/>
      <c r="S593" s="298"/>
      <c r="T593" s="298"/>
      <c r="U593" s="298"/>
      <c r="V593" s="298"/>
      <c r="W593" s="298"/>
      <c r="X593" s="298"/>
      <c r="Y593" s="298"/>
      <c r="Z593" s="298"/>
    </row>
    <row r="594" spans="1:26" ht="20.25" customHeight="1" x14ac:dyDescent="0.8">
      <c r="A594" s="298"/>
      <c r="B594" s="298"/>
      <c r="C594" s="308"/>
      <c r="D594" s="298"/>
      <c r="E594" s="308"/>
      <c r="F594" s="308"/>
      <c r="G594" s="308"/>
      <c r="H594" s="308"/>
      <c r="I594" s="308"/>
      <c r="J594" s="377"/>
      <c r="K594" s="298"/>
      <c r="L594" s="298"/>
      <c r="M594" s="298"/>
      <c r="N594" s="298"/>
      <c r="O594" s="298"/>
      <c r="P594" s="298"/>
      <c r="Q594" s="298"/>
      <c r="R594" s="298"/>
      <c r="S594" s="298"/>
      <c r="T594" s="298"/>
      <c r="U594" s="298"/>
      <c r="V594" s="298"/>
      <c r="W594" s="298"/>
      <c r="X594" s="298"/>
      <c r="Y594" s="298"/>
      <c r="Z594" s="298"/>
    </row>
    <row r="595" spans="1:26" ht="20.25" customHeight="1" x14ac:dyDescent="0.8">
      <c r="A595" s="298"/>
      <c r="B595" s="298"/>
      <c r="C595" s="308"/>
      <c r="D595" s="298"/>
      <c r="E595" s="308"/>
      <c r="F595" s="308"/>
      <c r="G595" s="308"/>
      <c r="H595" s="308"/>
      <c r="I595" s="308"/>
      <c r="J595" s="377"/>
      <c r="K595" s="298"/>
      <c r="L595" s="298"/>
      <c r="M595" s="298"/>
      <c r="N595" s="298"/>
      <c r="O595" s="298"/>
      <c r="P595" s="298"/>
      <c r="Q595" s="298"/>
      <c r="R595" s="298"/>
      <c r="S595" s="298"/>
      <c r="T595" s="298"/>
      <c r="U595" s="298"/>
      <c r="V595" s="298"/>
      <c r="W595" s="298"/>
      <c r="X595" s="298"/>
      <c r="Y595" s="298"/>
      <c r="Z595" s="298"/>
    </row>
    <row r="596" spans="1:26" ht="20.25" customHeight="1" x14ac:dyDescent="0.8">
      <c r="A596" s="298"/>
      <c r="B596" s="298"/>
      <c r="C596" s="308"/>
      <c r="D596" s="298"/>
      <c r="E596" s="308"/>
      <c r="F596" s="308"/>
      <c r="G596" s="308"/>
      <c r="H596" s="308"/>
      <c r="I596" s="308"/>
      <c r="J596" s="377"/>
      <c r="K596" s="298"/>
      <c r="L596" s="298"/>
      <c r="M596" s="298"/>
      <c r="N596" s="298"/>
      <c r="O596" s="298"/>
      <c r="P596" s="298"/>
      <c r="Q596" s="298"/>
      <c r="R596" s="298"/>
      <c r="S596" s="298"/>
      <c r="T596" s="298"/>
      <c r="U596" s="298"/>
      <c r="V596" s="298"/>
      <c r="W596" s="298"/>
      <c r="X596" s="298"/>
      <c r="Y596" s="298"/>
      <c r="Z596" s="298"/>
    </row>
    <row r="597" spans="1:26" ht="20.25" customHeight="1" x14ac:dyDescent="0.8">
      <c r="A597" s="298"/>
      <c r="B597" s="298"/>
      <c r="C597" s="308"/>
      <c r="D597" s="298"/>
      <c r="E597" s="308"/>
      <c r="F597" s="308"/>
      <c r="G597" s="308"/>
      <c r="H597" s="308"/>
      <c r="I597" s="308"/>
      <c r="J597" s="377"/>
      <c r="K597" s="298"/>
      <c r="L597" s="298"/>
      <c r="M597" s="298"/>
      <c r="N597" s="298"/>
      <c r="O597" s="298"/>
      <c r="P597" s="298"/>
      <c r="Q597" s="298"/>
      <c r="R597" s="298"/>
      <c r="S597" s="298"/>
      <c r="T597" s="298"/>
      <c r="U597" s="298"/>
      <c r="V597" s="298"/>
      <c r="W597" s="298"/>
      <c r="X597" s="298"/>
      <c r="Y597" s="298"/>
      <c r="Z597" s="298"/>
    </row>
    <row r="598" spans="1:26" ht="20.25" customHeight="1" x14ac:dyDescent="0.8">
      <c r="A598" s="298"/>
      <c r="B598" s="298"/>
      <c r="C598" s="308"/>
      <c r="D598" s="298"/>
      <c r="E598" s="308"/>
      <c r="F598" s="308"/>
      <c r="G598" s="308"/>
      <c r="H598" s="308"/>
      <c r="I598" s="308"/>
      <c r="J598" s="377"/>
      <c r="K598" s="298"/>
      <c r="L598" s="298"/>
      <c r="M598" s="298"/>
      <c r="N598" s="298"/>
      <c r="O598" s="298"/>
      <c r="P598" s="298"/>
      <c r="Q598" s="298"/>
      <c r="R598" s="298"/>
      <c r="S598" s="298"/>
      <c r="T598" s="298"/>
      <c r="U598" s="298"/>
      <c r="V598" s="298"/>
      <c r="W598" s="298"/>
      <c r="X598" s="298"/>
      <c r="Y598" s="298"/>
      <c r="Z598" s="298"/>
    </row>
    <row r="599" spans="1:26" ht="20.25" customHeight="1" x14ac:dyDescent="0.8">
      <c r="A599" s="298"/>
      <c r="B599" s="298"/>
      <c r="C599" s="308"/>
      <c r="D599" s="298"/>
      <c r="E599" s="308"/>
      <c r="F599" s="308"/>
      <c r="G599" s="308"/>
      <c r="H599" s="308"/>
      <c r="I599" s="308"/>
      <c r="J599" s="377"/>
      <c r="K599" s="298"/>
      <c r="L599" s="298"/>
      <c r="M599" s="298"/>
      <c r="N599" s="298"/>
      <c r="O599" s="298"/>
      <c r="P599" s="298"/>
      <c r="Q599" s="298"/>
      <c r="R599" s="298"/>
      <c r="S599" s="298"/>
      <c r="T599" s="298"/>
      <c r="U599" s="298"/>
      <c r="V599" s="298"/>
      <c r="W599" s="298"/>
      <c r="X599" s="298"/>
      <c r="Y599" s="298"/>
      <c r="Z599" s="298"/>
    </row>
    <row r="600" spans="1:26" ht="20.25" customHeight="1" x14ac:dyDescent="0.8">
      <c r="A600" s="298"/>
      <c r="B600" s="298"/>
      <c r="C600" s="308"/>
      <c r="D600" s="298"/>
      <c r="E600" s="308"/>
      <c r="F600" s="308"/>
      <c r="G600" s="308"/>
      <c r="H600" s="308"/>
      <c r="I600" s="308"/>
      <c r="J600" s="377"/>
      <c r="K600" s="298"/>
      <c r="L600" s="298"/>
      <c r="M600" s="298"/>
      <c r="N600" s="298"/>
      <c r="O600" s="298"/>
      <c r="P600" s="298"/>
      <c r="Q600" s="298"/>
      <c r="R600" s="298"/>
      <c r="S600" s="298"/>
      <c r="T600" s="298"/>
      <c r="U600" s="298"/>
      <c r="V600" s="298"/>
      <c r="W600" s="298"/>
      <c r="X600" s="298"/>
      <c r="Y600" s="298"/>
      <c r="Z600" s="298"/>
    </row>
    <row r="601" spans="1:26" ht="20.25" customHeight="1" x14ac:dyDescent="0.8">
      <c r="A601" s="298"/>
      <c r="B601" s="298"/>
      <c r="C601" s="308"/>
      <c r="D601" s="298"/>
      <c r="E601" s="308"/>
      <c r="F601" s="308"/>
      <c r="G601" s="308"/>
      <c r="H601" s="308"/>
      <c r="I601" s="308"/>
      <c r="J601" s="377"/>
      <c r="K601" s="298"/>
      <c r="L601" s="298"/>
      <c r="M601" s="298"/>
      <c r="N601" s="298"/>
      <c r="O601" s="298"/>
      <c r="P601" s="298"/>
      <c r="Q601" s="298"/>
      <c r="R601" s="298"/>
      <c r="S601" s="298"/>
      <c r="T601" s="298"/>
      <c r="U601" s="298"/>
      <c r="V601" s="298"/>
      <c r="W601" s="298"/>
      <c r="X601" s="298"/>
      <c r="Y601" s="298"/>
      <c r="Z601" s="298"/>
    </row>
    <row r="602" spans="1:26" ht="20.25" customHeight="1" x14ac:dyDescent="0.8">
      <c r="A602" s="298"/>
      <c r="B602" s="298"/>
      <c r="C602" s="308"/>
      <c r="D602" s="298"/>
      <c r="E602" s="308"/>
      <c r="F602" s="308"/>
      <c r="G602" s="308"/>
      <c r="H602" s="308"/>
      <c r="I602" s="308"/>
      <c r="J602" s="377"/>
      <c r="K602" s="298"/>
      <c r="L602" s="298"/>
      <c r="M602" s="298"/>
      <c r="N602" s="298"/>
      <c r="O602" s="298"/>
      <c r="P602" s="298"/>
      <c r="Q602" s="298"/>
      <c r="R602" s="298"/>
      <c r="S602" s="298"/>
      <c r="T602" s="298"/>
      <c r="U602" s="298"/>
      <c r="V602" s="298"/>
      <c r="W602" s="298"/>
      <c r="X602" s="298"/>
      <c r="Y602" s="298"/>
      <c r="Z602" s="298"/>
    </row>
    <row r="603" spans="1:26" ht="20.25" customHeight="1" x14ac:dyDescent="0.8">
      <c r="A603" s="298"/>
      <c r="B603" s="298"/>
      <c r="C603" s="308"/>
      <c r="D603" s="298"/>
      <c r="E603" s="308"/>
      <c r="F603" s="308"/>
      <c r="G603" s="308"/>
      <c r="H603" s="308"/>
      <c r="I603" s="308"/>
      <c r="J603" s="377"/>
      <c r="K603" s="298"/>
      <c r="L603" s="298"/>
      <c r="M603" s="298"/>
      <c r="N603" s="298"/>
      <c r="O603" s="298"/>
      <c r="P603" s="298"/>
      <c r="Q603" s="298"/>
      <c r="R603" s="298"/>
      <c r="S603" s="298"/>
      <c r="T603" s="298"/>
      <c r="U603" s="298"/>
      <c r="V603" s="298"/>
      <c r="W603" s="298"/>
      <c r="X603" s="298"/>
      <c r="Y603" s="298"/>
      <c r="Z603" s="298"/>
    </row>
    <row r="604" spans="1:26" ht="20.25" customHeight="1" x14ac:dyDescent="0.8">
      <c r="A604" s="298"/>
      <c r="B604" s="298"/>
      <c r="C604" s="308"/>
      <c r="D604" s="298"/>
      <c r="E604" s="308"/>
      <c r="F604" s="308"/>
      <c r="G604" s="308"/>
      <c r="H604" s="308"/>
      <c r="I604" s="308"/>
      <c r="J604" s="377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</row>
    <row r="605" spans="1:26" ht="20.25" customHeight="1" x14ac:dyDescent="0.8">
      <c r="A605" s="298"/>
      <c r="B605" s="298"/>
      <c r="C605" s="308"/>
      <c r="D605" s="298"/>
      <c r="E605" s="308"/>
      <c r="F605" s="308"/>
      <c r="G605" s="308"/>
      <c r="H605" s="308"/>
      <c r="I605" s="308"/>
      <c r="J605" s="377"/>
      <c r="K605" s="298"/>
      <c r="L605" s="298"/>
      <c r="M605" s="298"/>
      <c r="N605" s="298"/>
      <c r="O605" s="298"/>
      <c r="P605" s="298"/>
      <c r="Q605" s="298"/>
      <c r="R605" s="298"/>
      <c r="S605" s="298"/>
      <c r="T605" s="298"/>
      <c r="U605" s="298"/>
      <c r="V605" s="298"/>
      <c r="W605" s="298"/>
      <c r="X605" s="298"/>
      <c r="Y605" s="298"/>
      <c r="Z605" s="298"/>
    </row>
    <row r="606" spans="1:26" ht="20.25" customHeight="1" x14ac:dyDescent="0.8">
      <c r="A606" s="298"/>
      <c r="B606" s="298"/>
      <c r="C606" s="308"/>
      <c r="D606" s="298"/>
      <c r="E606" s="308"/>
      <c r="F606" s="308"/>
      <c r="G606" s="308"/>
      <c r="H606" s="308"/>
      <c r="I606" s="308"/>
      <c r="J606" s="377"/>
      <c r="K606" s="298"/>
      <c r="L606" s="298"/>
      <c r="M606" s="298"/>
      <c r="N606" s="298"/>
      <c r="O606" s="298"/>
      <c r="P606" s="298"/>
      <c r="Q606" s="298"/>
      <c r="R606" s="298"/>
      <c r="S606" s="298"/>
      <c r="T606" s="298"/>
      <c r="U606" s="298"/>
      <c r="V606" s="298"/>
      <c r="W606" s="298"/>
      <c r="X606" s="298"/>
      <c r="Y606" s="298"/>
      <c r="Z606" s="298"/>
    </row>
    <row r="607" spans="1:26" ht="20.25" customHeight="1" x14ac:dyDescent="0.8">
      <c r="A607" s="298"/>
      <c r="B607" s="298"/>
      <c r="C607" s="308"/>
      <c r="D607" s="298"/>
      <c r="E607" s="308"/>
      <c r="F607" s="308"/>
      <c r="G607" s="308"/>
      <c r="H607" s="308"/>
      <c r="I607" s="308"/>
      <c r="J607" s="377"/>
      <c r="K607" s="298"/>
      <c r="L607" s="298"/>
      <c r="M607" s="298"/>
      <c r="N607" s="298"/>
      <c r="O607" s="298"/>
      <c r="P607" s="298"/>
      <c r="Q607" s="298"/>
      <c r="R607" s="298"/>
      <c r="S607" s="298"/>
      <c r="T607" s="298"/>
      <c r="U607" s="298"/>
      <c r="V607" s="298"/>
      <c r="W607" s="298"/>
      <c r="X607" s="298"/>
      <c r="Y607" s="298"/>
      <c r="Z607" s="298"/>
    </row>
    <row r="608" spans="1:26" ht="20.25" customHeight="1" x14ac:dyDescent="0.8">
      <c r="A608" s="298"/>
      <c r="B608" s="298"/>
      <c r="C608" s="308"/>
      <c r="D608" s="298"/>
      <c r="E608" s="308"/>
      <c r="F608" s="308"/>
      <c r="G608" s="308"/>
      <c r="H608" s="308"/>
      <c r="I608" s="308"/>
      <c r="J608" s="377"/>
      <c r="K608" s="298"/>
      <c r="L608" s="298"/>
      <c r="M608" s="298"/>
      <c r="N608" s="298"/>
      <c r="O608" s="298"/>
      <c r="P608" s="298"/>
      <c r="Q608" s="298"/>
      <c r="R608" s="298"/>
      <c r="S608" s="298"/>
      <c r="T608" s="298"/>
      <c r="U608" s="298"/>
      <c r="V608" s="298"/>
      <c r="W608" s="298"/>
      <c r="X608" s="298"/>
      <c r="Y608" s="298"/>
      <c r="Z608" s="298"/>
    </row>
    <row r="609" spans="1:26" ht="20.25" customHeight="1" x14ac:dyDescent="0.8">
      <c r="A609" s="298"/>
      <c r="B609" s="298"/>
      <c r="C609" s="308"/>
      <c r="D609" s="298"/>
      <c r="E609" s="308"/>
      <c r="F609" s="308"/>
      <c r="G609" s="308"/>
      <c r="H609" s="308"/>
      <c r="I609" s="308"/>
      <c r="J609" s="377"/>
      <c r="K609" s="298"/>
      <c r="L609" s="298"/>
      <c r="M609" s="29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  <c r="X609" s="298"/>
      <c r="Y609" s="298"/>
      <c r="Z609" s="298"/>
    </row>
    <row r="610" spans="1:26" ht="20.25" customHeight="1" x14ac:dyDescent="0.8">
      <c r="A610" s="298"/>
      <c r="B610" s="298"/>
      <c r="C610" s="308"/>
      <c r="D610" s="298"/>
      <c r="E610" s="308"/>
      <c r="F610" s="308"/>
      <c r="G610" s="308"/>
      <c r="H610" s="308"/>
      <c r="I610" s="308"/>
      <c r="J610" s="377"/>
      <c r="K610" s="298"/>
      <c r="L610" s="298"/>
      <c r="M610" s="298"/>
      <c r="N610" s="298"/>
      <c r="O610" s="298"/>
      <c r="P610" s="298"/>
      <c r="Q610" s="298"/>
      <c r="R610" s="298"/>
      <c r="S610" s="298"/>
      <c r="T610" s="298"/>
      <c r="U610" s="298"/>
      <c r="V610" s="298"/>
      <c r="W610" s="298"/>
      <c r="X610" s="298"/>
      <c r="Y610" s="298"/>
      <c r="Z610" s="298"/>
    </row>
    <row r="611" spans="1:26" ht="20.25" customHeight="1" x14ac:dyDescent="0.8">
      <c r="A611" s="298"/>
      <c r="B611" s="298"/>
      <c r="C611" s="308"/>
      <c r="D611" s="298"/>
      <c r="E611" s="308"/>
      <c r="F611" s="308"/>
      <c r="G611" s="308"/>
      <c r="H611" s="308"/>
      <c r="I611" s="308"/>
      <c r="J611" s="377"/>
      <c r="K611" s="298"/>
      <c r="L611" s="298"/>
      <c r="M611" s="298"/>
      <c r="N611" s="298"/>
      <c r="O611" s="298"/>
      <c r="P611" s="298"/>
      <c r="Q611" s="298"/>
      <c r="R611" s="298"/>
      <c r="S611" s="298"/>
      <c r="T611" s="298"/>
      <c r="U611" s="298"/>
      <c r="V611" s="298"/>
      <c r="W611" s="298"/>
      <c r="X611" s="298"/>
      <c r="Y611" s="298"/>
      <c r="Z611" s="298"/>
    </row>
    <row r="612" spans="1:26" ht="20.25" customHeight="1" x14ac:dyDescent="0.8">
      <c r="A612" s="298"/>
      <c r="B612" s="298"/>
      <c r="C612" s="308"/>
      <c r="D612" s="298"/>
      <c r="E612" s="308"/>
      <c r="F612" s="308"/>
      <c r="G612" s="308"/>
      <c r="H612" s="308"/>
      <c r="I612" s="308"/>
      <c r="J612" s="377"/>
      <c r="K612" s="298"/>
      <c r="L612" s="298"/>
      <c r="M612" s="298"/>
      <c r="N612" s="298"/>
      <c r="O612" s="298"/>
      <c r="P612" s="298"/>
      <c r="Q612" s="298"/>
      <c r="R612" s="298"/>
      <c r="S612" s="298"/>
      <c r="T612" s="298"/>
      <c r="U612" s="298"/>
      <c r="V612" s="298"/>
      <c r="W612" s="298"/>
      <c r="X612" s="298"/>
      <c r="Y612" s="298"/>
      <c r="Z612" s="298"/>
    </row>
    <row r="613" spans="1:26" ht="20.25" customHeight="1" x14ac:dyDescent="0.8">
      <c r="A613" s="298"/>
      <c r="B613" s="298"/>
      <c r="C613" s="308"/>
      <c r="D613" s="298"/>
      <c r="E613" s="308"/>
      <c r="F613" s="308"/>
      <c r="G613" s="308"/>
      <c r="H613" s="308"/>
      <c r="I613" s="308"/>
      <c r="J613" s="377"/>
      <c r="K613" s="298"/>
      <c r="L613" s="298"/>
      <c r="M613" s="298"/>
      <c r="N613" s="298"/>
      <c r="O613" s="298"/>
      <c r="P613" s="298"/>
      <c r="Q613" s="298"/>
      <c r="R613" s="298"/>
      <c r="S613" s="298"/>
      <c r="T613" s="298"/>
      <c r="U613" s="298"/>
      <c r="V613" s="298"/>
      <c r="W613" s="298"/>
      <c r="X613" s="298"/>
      <c r="Y613" s="298"/>
      <c r="Z613" s="298"/>
    </row>
    <row r="614" spans="1:26" ht="20.25" customHeight="1" x14ac:dyDescent="0.8">
      <c r="A614" s="298"/>
      <c r="B614" s="298"/>
      <c r="C614" s="308"/>
      <c r="D614" s="298"/>
      <c r="E614" s="308"/>
      <c r="F614" s="308"/>
      <c r="G614" s="308"/>
      <c r="H614" s="308"/>
      <c r="I614" s="308"/>
      <c r="J614" s="377"/>
      <c r="K614" s="298"/>
      <c r="L614" s="298"/>
      <c r="M614" s="298"/>
      <c r="N614" s="298"/>
      <c r="O614" s="298"/>
      <c r="P614" s="298"/>
      <c r="Q614" s="298"/>
      <c r="R614" s="298"/>
      <c r="S614" s="298"/>
      <c r="T614" s="298"/>
      <c r="U614" s="298"/>
      <c r="V614" s="298"/>
      <c r="W614" s="298"/>
      <c r="X614" s="298"/>
      <c r="Y614" s="298"/>
      <c r="Z614" s="298"/>
    </row>
    <row r="615" spans="1:26" ht="20.25" customHeight="1" x14ac:dyDescent="0.8">
      <c r="A615" s="298"/>
      <c r="B615" s="298"/>
      <c r="C615" s="308"/>
      <c r="D615" s="298"/>
      <c r="E615" s="308"/>
      <c r="F615" s="308"/>
      <c r="G615" s="308"/>
      <c r="H615" s="308"/>
      <c r="I615" s="308"/>
      <c r="J615" s="377"/>
      <c r="K615" s="298"/>
      <c r="L615" s="298"/>
      <c r="M615" s="298"/>
      <c r="N615" s="298"/>
      <c r="O615" s="298"/>
      <c r="P615" s="298"/>
      <c r="Q615" s="298"/>
      <c r="R615" s="298"/>
      <c r="S615" s="298"/>
      <c r="T615" s="298"/>
      <c r="U615" s="298"/>
      <c r="V615" s="298"/>
      <c r="W615" s="298"/>
      <c r="X615" s="298"/>
      <c r="Y615" s="298"/>
      <c r="Z615" s="298"/>
    </row>
    <row r="616" spans="1:26" ht="20.25" customHeight="1" x14ac:dyDescent="0.8">
      <c r="A616" s="298"/>
      <c r="B616" s="298"/>
      <c r="C616" s="308"/>
      <c r="D616" s="298"/>
      <c r="E616" s="308"/>
      <c r="F616" s="308"/>
      <c r="G616" s="308"/>
      <c r="H616" s="308"/>
      <c r="I616" s="308"/>
      <c r="J616" s="377"/>
      <c r="K616" s="298"/>
      <c r="L616" s="298"/>
      <c r="M616" s="298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  <c r="X616" s="298"/>
      <c r="Y616" s="298"/>
      <c r="Z616" s="298"/>
    </row>
    <row r="617" spans="1:26" ht="20.25" customHeight="1" x14ac:dyDescent="0.8">
      <c r="A617" s="298"/>
      <c r="B617" s="298"/>
      <c r="C617" s="308"/>
      <c r="D617" s="298"/>
      <c r="E617" s="308"/>
      <c r="F617" s="308"/>
      <c r="G617" s="308"/>
      <c r="H617" s="308"/>
      <c r="I617" s="308"/>
      <c r="J617" s="377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</row>
    <row r="618" spans="1:26" ht="20.25" customHeight="1" x14ac:dyDescent="0.8">
      <c r="A618" s="298"/>
      <c r="B618" s="298"/>
      <c r="C618" s="308"/>
      <c r="D618" s="298"/>
      <c r="E618" s="308"/>
      <c r="F618" s="308"/>
      <c r="G618" s="308"/>
      <c r="H618" s="308"/>
      <c r="I618" s="308"/>
      <c r="J618" s="377"/>
      <c r="K618" s="298"/>
      <c r="L618" s="298"/>
      <c r="M618" s="298"/>
      <c r="N618" s="298"/>
      <c r="O618" s="298"/>
      <c r="P618" s="298"/>
      <c r="Q618" s="298"/>
      <c r="R618" s="298"/>
      <c r="S618" s="298"/>
      <c r="T618" s="298"/>
      <c r="U618" s="298"/>
      <c r="V618" s="298"/>
      <c r="W618" s="298"/>
      <c r="X618" s="298"/>
      <c r="Y618" s="298"/>
      <c r="Z618" s="298"/>
    </row>
    <row r="619" spans="1:26" ht="20.25" customHeight="1" x14ac:dyDescent="0.8">
      <c r="A619" s="298"/>
      <c r="B619" s="298"/>
      <c r="C619" s="308"/>
      <c r="D619" s="298"/>
      <c r="E619" s="308"/>
      <c r="F619" s="308"/>
      <c r="G619" s="308"/>
      <c r="H619" s="308"/>
      <c r="I619" s="308"/>
      <c r="J619" s="377"/>
      <c r="K619" s="298"/>
      <c r="L619" s="298"/>
      <c r="M619" s="298"/>
      <c r="N619" s="298"/>
      <c r="O619" s="298"/>
      <c r="P619" s="298"/>
      <c r="Q619" s="298"/>
      <c r="R619" s="298"/>
      <c r="S619" s="298"/>
      <c r="T619" s="298"/>
      <c r="U619" s="298"/>
      <c r="V619" s="298"/>
      <c r="W619" s="298"/>
      <c r="X619" s="298"/>
      <c r="Y619" s="298"/>
      <c r="Z619" s="298"/>
    </row>
    <row r="620" spans="1:26" ht="20.25" customHeight="1" x14ac:dyDescent="0.8">
      <c r="A620" s="298"/>
      <c r="B620" s="298"/>
      <c r="C620" s="308"/>
      <c r="D620" s="298"/>
      <c r="E620" s="308"/>
      <c r="F620" s="308"/>
      <c r="G620" s="308"/>
      <c r="H620" s="308"/>
      <c r="I620" s="308"/>
      <c r="J620" s="377"/>
      <c r="K620" s="298"/>
      <c r="L620" s="298"/>
      <c r="M620" s="298"/>
      <c r="N620" s="298"/>
      <c r="O620" s="298"/>
      <c r="P620" s="298"/>
      <c r="Q620" s="298"/>
      <c r="R620" s="298"/>
      <c r="S620" s="298"/>
      <c r="T620" s="298"/>
      <c r="U620" s="298"/>
      <c r="V620" s="298"/>
      <c r="W620" s="298"/>
      <c r="X620" s="298"/>
      <c r="Y620" s="298"/>
      <c r="Z620" s="298"/>
    </row>
    <row r="621" spans="1:26" ht="20.25" customHeight="1" x14ac:dyDescent="0.8">
      <c r="A621" s="298"/>
      <c r="B621" s="298"/>
      <c r="C621" s="308"/>
      <c r="D621" s="298"/>
      <c r="E621" s="308"/>
      <c r="F621" s="308"/>
      <c r="G621" s="308"/>
      <c r="H621" s="308"/>
      <c r="I621" s="308"/>
      <c r="J621" s="377"/>
      <c r="K621" s="298"/>
      <c r="L621" s="298"/>
      <c r="M621" s="298"/>
      <c r="N621" s="298"/>
      <c r="O621" s="298"/>
      <c r="P621" s="298"/>
      <c r="Q621" s="298"/>
      <c r="R621" s="298"/>
      <c r="S621" s="298"/>
      <c r="T621" s="298"/>
      <c r="U621" s="298"/>
      <c r="V621" s="298"/>
      <c r="W621" s="298"/>
      <c r="X621" s="298"/>
      <c r="Y621" s="298"/>
      <c r="Z621" s="298"/>
    </row>
    <row r="622" spans="1:26" ht="20.25" customHeight="1" x14ac:dyDescent="0.8">
      <c r="A622" s="298"/>
      <c r="B622" s="298"/>
      <c r="C622" s="308"/>
      <c r="D622" s="298"/>
      <c r="E622" s="308"/>
      <c r="F622" s="308"/>
      <c r="G622" s="308"/>
      <c r="H622" s="308"/>
      <c r="I622" s="308"/>
      <c r="J622" s="377"/>
      <c r="K622" s="298"/>
      <c r="L622" s="298"/>
      <c r="M622" s="298"/>
      <c r="N622" s="298"/>
      <c r="O622" s="298"/>
      <c r="P622" s="298"/>
      <c r="Q622" s="298"/>
      <c r="R622" s="298"/>
      <c r="S622" s="298"/>
      <c r="T622" s="298"/>
      <c r="U622" s="298"/>
      <c r="V622" s="298"/>
      <c r="W622" s="298"/>
      <c r="X622" s="298"/>
      <c r="Y622" s="298"/>
      <c r="Z622" s="298"/>
    </row>
    <row r="623" spans="1:26" ht="20.25" customHeight="1" x14ac:dyDescent="0.8">
      <c r="A623" s="298"/>
      <c r="B623" s="298"/>
      <c r="C623" s="308"/>
      <c r="D623" s="298"/>
      <c r="E623" s="308"/>
      <c r="F623" s="308"/>
      <c r="G623" s="308"/>
      <c r="H623" s="308"/>
      <c r="I623" s="308"/>
      <c r="J623" s="377"/>
      <c r="K623" s="298"/>
      <c r="L623" s="298"/>
      <c r="M623" s="298"/>
      <c r="N623" s="298"/>
      <c r="O623" s="298"/>
      <c r="P623" s="298"/>
      <c r="Q623" s="298"/>
      <c r="R623" s="298"/>
      <c r="S623" s="298"/>
      <c r="T623" s="298"/>
      <c r="U623" s="298"/>
      <c r="V623" s="298"/>
      <c r="W623" s="298"/>
      <c r="X623" s="298"/>
      <c r="Y623" s="298"/>
      <c r="Z623" s="298"/>
    </row>
    <row r="624" spans="1:26" ht="20.25" customHeight="1" x14ac:dyDescent="0.8">
      <c r="A624" s="298"/>
      <c r="B624" s="298"/>
      <c r="C624" s="308"/>
      <c r="D624" s="298"/>
      <c r="E624" s="308"/>
      <c r="F624" s="308"/>
      <c r="G624" s="308"/>
      <c r="H624" s="308"/>
      <c r="I624" s="308"/>
      <c r="J624" s="377"/>
      <c r="K624" s="298"/>
      <c r="L624" s="298"/>
      <c r="M624" s="298"/>
      <c r="N624" s="298"/>
      <c r="O624" s="298"/>
      <c r="P624" s="298"/>
      <c r="Q624" s="298"/>
      <c r="R624" s="298"/>
      <c r="S624" s="298"/>
      <c r="T624" s="298"/>
      <c r="U624" s="298"/>
      <c r="V624" s="298"/>
      <c r="W624" s="298"/>
      <c r="X624" s="298"/>
      <c r="Y624" s="298"/>
      <c r="Z624" s="298"/>
    </row>
    <row r="625" spans="1:26" ht="20.25" customHeight="1" x14ac:dyDescent="0.8">
      <c r="A625" s="298"/>
      <c r="B625" s="298"/>
      <c r="C625" s="308"/>
      <c r="D625" s="298"/>
      <c r="E625" s="308"/>
      <c r="F625" s="308"/>
      <c r="G625" s="308"/>
      <c r="H625" s="308"/>
      <c r="I625" s="308"/>
      <c r="J625" s="377"/>
      <c r="K625" s="298"/>
      <c r="L625" s="298"/>
      <c r="M625" s="298"/>
      <c r="N625" s="298"/>
      <c r="O625" s="298"/>
      <c r="P625" s="298"/>
      <c r="Q625" s="298"/>
      <c r="R625" s="298"/>
      <c r="S625" s="298"/>
      <c r="T625" s="298"/>
      <c r="U625" s="298"/>
      <c r="V625" s="298"/>
      <c r="W625" s="298"/>
      <c r="X625" s="298"/>
      <c r="Y625" s="298"/>
      <c r="Z625" s="298"/>
    </row>
    <row r="626" spans="1:26" ht="20.25" customHeight="1" x14ac:dyDescent="0.8">
      <c r="A626" s="298"/>
      <c r="B626" s="298"/>
      <c r="C626" s="308"/>
      <c r="D626" s="298"/>
      <c r="E626" s="308"/>
      <c r="F626" s="308"/>
      <c r="G626" s="308"/>
      <c r="H626" s="308"/>
      <c r="I626" s="308"/>
      <c r="J626" s="377"/>
      <c r="K626" s="298"/>
      <c r="L626" s="298"/>
      <c r="M626" s="298"/>
      <c r="N626" s="298"/>
      <c r="O626" s="298"/>
      <c r="P626" s="298"/>
      <c r="Q626" s="298"/>
      <c r="R626" s="298"/>
      <c r="S626" s="298"/>
      <c r="T626" s="298"/>
      <c r="U626" s="298"/>
      <c r="V626" s="298"/>
      <c r="W626" s="298"/>
      <c r="X626" s="298"/>
      <c r="Y626" s="298"/>
      <c r="Z626" s="298"/>
    </row>
    <row r="627" spans="1:26" ht="20.25" customHeight="1" x14ac:dyDescent="0.8">
      <c r="A627" s="298"/>
      <c r="B627" s="298"/>
      <c r="C627" s="308"/>
      <c r="D627" s="298"/>
      <c r="E627" s="308"/>
      <c r="F627" s="308"/>
      <c r="G627" s="308"/>
      <c r="H627" s="308"/>
      <c r="I627" s="308"/>
      <c r="J627" s="377"/>
      <c r="K627" s="298"/>
      <c r="L627" s="298"/>
      <c r="M627" s="298"/>
      <c r="N627" s="298"/>
      <c r="O627" s="298"/>
      <c r="P627" s="298"/>
      <c r="Q627" s="298"/>
      <c r="R627" s="298"/>
      <c r="S627" s="298"/>
      <c r="T627" s="298"/>
      <c r="U627" s="298"/>
      <c r="V627" s="298"/>
      <c r="W627" s="298"/>
      <c r="X627" s="298"/>
      <c r="Y627" s="298"/>
      <c r="Z627" s="298"/>
    </row>
    <row r="628" spans="1:26" ht="20.25" customHeight="1" x14ac:dyDescent="0.8">
      <c r="A628" s="298"/>
      <c r="B628" s="298"/>
      <c r="C628" s="308"/>
      <c r="D628" s="298"/>
      <c r="E628" s="308"/>
      <c r="F628" s="308"/>
      <c r="G628" s="308"/>
      <c r="H628" s="308"/>
      <c r="I628" s="308"/>
      <c r="J628" s="377"/>
      <c r="K628" s="298"/>
      <c r="L628" s="298"/>
      <c r="M628" s="298"/>
      <c r="N628" s="298"/>
      <c r="O628" s="298"/>
      <c r="P628" s="298"/>
      <c r="Q628" s="298"/>
      <c r="R628" s="298"/>
      <c r="S628" s="298"/>
      <c r="T628" s="298"/>
      <c r="U628" s="298"/>
      <c r="V628" s="298"/>
      <c r="W628" s="298"/>
      <c r="X628" s="298"/>
      <c r="Y628" s="298"/>
      <c r="Z628" s="298"/>
    </row>
    <row r="629" spans="1:26" ht="20.25" customHeight="1" x14ac:dyDescent="0.8">
      <c r="A629" s="298"/>
      <c r="B629" s="298"/>
      <c r="C629" s="308"/>
      <c r="D629" s="298"/>
      <c r="E629" s="308"/>
      <c r="F629" s="308"/>
      <c r="G629" s="308"/>
      <c r="H629" s="308"/>
      <c r="I629" s="308"/>
      <c r="J629" s="377"/>
      <c r="K629" s="298"/>
      <c r="L629" s="298"/>
      <c r="M629" s="298"/>
      <c r="N629" s="298"/>
      <c r="O629" s="298"/>
      <c r="P629" s="298"/>
      <c r="Q629" s="298"/>
      <c r="R629" s="298"/>
      <c r="S629" s="298"/>
      <c r="T629" s="298"/>
      <c r="U629" s="298"/>
      <c r="V629" s="298"/>
      <c r="W629" s="298"/>
      <c r="X629" s="298"/>
      <c r="Y629" s="298"/>
      <c r="Z629" s="298"/>
    </row>
    <row r="630" spans="1:26" ht="20.25" customHeight="1" x14ac:dyDescent="0.8">
      <c r="A630" s="298"/>
      <c r="B630" s="298"/>
      <c r="C630" s="308"/>
      <c r="D630" s="298"/>
      <c r="E630" s="308"/>
      <c r="F630" s="308"/>
      <c r="G630" s="308"/>
      <c r="H630" s="308"/>
      <c r="I630" s="308"/>
      <c r="J630" s="377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</row>
    <row r="631" spans="1:26" ht="20.25" customHeight="1" x14ac:dyDescent="0.8">
      <c r="A631" s="298"/>
      <c r="B631" s="298"/>
      <c r="C631" s="308"/>
      <c r="D631" s="298"/>
      <c r="E631" s="308"/>
      <c r="F631" s="308"/>
      <c r="G631" s="308"/>
      <c r="H631" s="308"/>
      <c r="I631" s="308"/>
      <c r="J631" s="377"/>
      <c r="K631" s="298"/>
      <c r="L631" s="298"/>
      <c r="M631" s="298"/>
      <c r="N631" s="298"/>
      <c r="O631" s="298"/>
      <c r="P631" s="298"/>
      <c r="Q631" s="298"/>
      <c r="R631" s="298"/>
      <c r="S631" s="298"/>
      <c r="T631" s="298"/>
      <c r="U631" s="298"/>
      <c r="V631" s="298"/>
      <c r="W631" s="298"/>
      <c r="X631" s="298"/>
      <c r="Y631" s="298"/>
      <c r="Z631" s="298"/>
    </row>
    <row r="632" spans="1:26" ht="20.25" customHeight="1" x14ac:dyDescent="0.8">
      <c r="A632" s="298"/>
      <c r="B632" s="298"/>
      <c r="C632" s="308"/>
      <c r="D632" s="298"/>
      <c r="E632" s="308"/>
      <c r="F632" s="308"/>
      <c r="G632" s="308"/>
      <c r="H632" s="308"/>
      <c r="I632" s="308"/>
      <c r="J632" s="377"/>
      <c r="K632" s="298"/>
      <c r="L632" s="298"/>
      <c r="M632" s="298"/>
      <c r="N632" s="298"/>
      <c r="O632" s="298"/>
      <c r="P632" s="298"/>
      <c r="Q632" s="298"/>
      <c r="R632" s="298"/>
      <c r="S632" s="298"/>
      <c r="T632" s="298"/>
      <c r="U632" s="298"/>
      <c r="V632" s="298"/>
      <c r="W632" s="298"/>
      <c r="X632" s="298"/>
      <c r="Y632" s="298"/>
      <c r="Z632" s="298"/>
    </row>
    <row r="633" spans="1:26" ht="20.25" customHeight="1" x14ac:dyDescent="0.8">
      <c r="A633" s="298"/>
      <c r="B633" s="298"/>
      <c r="C633" s="308"/>
      <c r="D633" s="298"/>
      <c r="E633" s="308"/>
      <c r="F633" s="308"/>
      <c r="G633" s="308"/>
      <c r="H633" s="308"/>
      <c r="I633" s="308"/>
      <c r="J633" s="377"/>
      <c r="K633" s="298"/>
      <c r="L633" s="298"/>
      <c r="M633" s="298"/>
      <c r="N633" s="298"/>
      <c r="O633" s="298"/>
      <c r="P633" s="298"/>
      <c r="Q633" s="298"/>
      <c r="R633" s="298"/>
      <c r="S633" s="298"/>
      <c r="T633" s="298"/>
      <c r="U633" s="298"/>
      <c r="V633" s="298"/>
      <c r="W633" s="298"/>
      <c r="X633" s="298"/>
      <c r="Y633" s="298"/>
      <c r="Z633" s="298"/>
    </row>
    <row r="634" spans="1:26" ht="20.25" customHeight="1" x14ac:dyDescent="0.8">
      <c r="A634" s="298"/>
      <c r="B634" s="298"/>
      <c r="C634" s="308"/>
      <c r="D634" s="298"/>
      <c r="E634" s="308"/>
      <c r="F634" s="308"/>
      <c r="G634" s="308"/>
      <c r="H634" s="308"/>
      <c r="I634" s="308"/>
      <c r="J634" s="377"/>
      <c r="K634" s="298"/>
      <c r="L634" s="298"/>
      <c r="M634" s="298"/>
      <c r="N634" s="298"/>
      <c r="O634" s="298"/>
      <c r="P634" s="298"/>
      <c r="Q634" s="298"/>
      <c r="R634" s="298"/>
      <c r="S634" s="298"/>
      <c r="T634" s="298"/>
      <c r="U634" s="298"/>
      <c r="V634" s="298"/>
      <c r="W634" s="298"/>
      <c r="X634" s="298"/>
      <c r="Y634" s="298"/>
      <c r="Z634" s="298"/>
    </row>
    <row r="635" spans="1:26" ht="20.25" customHeight="1" x14ac:dyDescent="0.8">
      <c r="A635" s="298"/>
      <c r="B635" s="298"/>
      <c r="C635" s="308"/>
      <c r="D635" s="298"/>
      <c r="E635" s="308"/>
      <c r="F635" s="308"/>
      <c r="G635" s="308"/>
      <c r="H635" s="308"/>
      <c r="I635" s="308"/>
      <c r="J635" s="377"/>
      <c r="K635" s="298"/>
      <c r="L635" s="298"/>
      <c r="M635" s="298"/>
      <c r="N635" s="298"/>
      <c r="O635" s="298"/>
      <c r="P635" s="298"/>
      <c r="Q635" s="298"/>
      <c r="R635" s="298"/>
      <c r="S635" s="298"/>
      <c r="T635" s="298"/>
      <c r="U635" s="298"/>
      <c r="V635" s="298"/>
      <c r="W635" s="298"/>
      <c r="X635" s="298"/>
      <c r="Y635" s="298"/>
      <c r="Z635" s="298"/>
    </row>
    <row r="636" spans="1:26" ht="20.25" customHeight="1" x14ac:dyDescent="0.8">
      <c r="A636" s="298"/>
      <c r="B636" s="298"/>
      <c r="C636" s="308"/>
      <c r="D636" s="298"/>
      <c r="E636" s="308"/>
      <c r="F636" s="308"/>
      <c r="G636" s="308"/>
      <c r="H636" s="308"/>
      <c r="I636" s="308"/>
      <c r="J636" s="377"/>
      <c r="K636" s="298"/>
      <c r="L636" s="298"/>
      <c r="M636" s="298"/>
      <c r="N636" s="298"/>
      <c r="O636" s="298"/>
      <c r="P636" s="298"/>
      <c r="Q636" s="298"/>
      <c r="R636" s="298"/>
      <c r="S636" s="298"/>
      <c r="T636" s="298"/>
      <c r="U636" s="298"/>
      <c r="V636" s="298"/>
      <c r="W636" s="298"/>
      <c r="X636" s="298"/>
      <c r="Y636" s="298"/>
      <c r="Z636" s="298"/>
    </row>
    <row r="637" spans="1:26" ht="20.25" customHeight="1" x14ac:dyDescent="0.8">
      <c r="A637" s="298"/>
      <c r="B637" s="298"/>
      <c r="C637" s="308"/>
      <c r="D637" s="298"/>
      <c r="E637" s="308"/>
      <c r="F637" s="308"/>
      <c r="G637" s="308"/>
      <c r="H637" s="308"/>
      <c r="I637" s="308"/>
      <c r="J637" s="377"/>
      <c r="K637" s="298"/>
      <c r="L637" s="298"/>
      <c r="M637" s="298"/>
      <c r="N637" s="298"/>
      <c r="O637" s="298"/>
      <c r="P637" s="298"/>
      <c r="Q637" s="298"/>
      <c r="R637" s="298"/>
      <c r="S637" s="298"/>
      <c r="T637" s="298"/>
      <c r="U637" s="298"/>
      <c r="V637" s="298"/>
      <c r="W637" s="298"/>
      <c r="X637" s="298"/>
      <c r="Y637" s="298"/>
      <c r="Z637" s="298"/>
    </row>
    <row r="638" spans="1:26" ht="20.25" customHeight="1" x14ac:dyDescent="0.8">
      <c r="A638" s="298"/>
      <c r="B638" s="298"/>
      <c r="C638" s="308"/>
      <c r="D638" s="298"/>
      <c r="E638" s="308"/>
      <c r="F638" s="308"/>
      <c r="G638" s="308"/>
      <c r="H638" s="308"/>
      <c r="I638" s="308"/>
      <c r="J638" s="377"/>
      <c r="K638" s="298"/>
      <c r="L638" s="298"/>
      <c r="M638" s="298"/>
      <c r="N638" s="298"/>
      <c r="O638" s="298"/>
      <c r="P638" s="298"/>
      <c r="Q638" s="298"/>
      <c r="R638" s="298"/>
      <c r="S638" s="298"/>
      <c r="T638" s="298"/>
      <c r="U638" s="298"/>
      <c r="V638" s="298"/>
      <c r="W638" s="298"/>
      <c r="X638" s="298"/>
      <c r="Y638" s="298"/>
      <c r="Z638" s="298"/>
    </row>
    <row r="639" spans="1:26" ht="20.25" customHeight="1" x14ac:dyDescent="0.8">
      <c r="A639" s="298"/>
      <c r="B639" s="298"/>
      <c r="C639" s="308"/>
      <c r="D639" s="298"/>
      <c r="E639" s="308"/>
      <c r="F639" s="308"/>
      <c r="G639" s="308"/>
      <c r="H639" s="308"/>
      <c r="I639" s="308"/>
      <c r="J639" s="377"/>
      <c r="K639" s="298"/>
      <c r="L639" s="298"/>
      <c r="M639" s="298"/>
      <c r="N639" s="298"/>
      <c r="O639" s="298"/>
      <c r="P639" s="298"/>
      <c r="Q639" s="298"/>
      <c r="R639" s="298"/>
      <c r="S639" s="298"/>
      <c r="T639" s="298"/>
      <c r="U639" s="298"/>
      <c r="V639" s="298"/>
      <c r="W639" s="298"/>
      <c r="X639" s="298"/>
      <c r="Y639" s="298"/>
      <c r="Z639" s="298"/>
    </row>
    <row r="640" spans="1:26" ht="20.25" customHeight="1" x14ac:dyDescent="0.8">
      <c r="A640" s="298"/>
      <c r="B640" s="298"/>
      <c r="C640" s="308"/>
      <c r="D640" s="298"/>
      <c r="E640" s="308"/>
      <c r="F640" s="308"/>
      <c r="G640" s="308"/>
      <c r="H640" s="308"/>
      <c r="I640" s="308"/>
      <c r="J640" s="377"/>
      <c r="K640" s="298"/>
      <c r="L640" s="298"/>
      <c r="M640" s="298"/>
      <c r="N640" s="298"/>
      <c r="O640" s="298"/>
      <c r="P640" s="298"/>
      <c r="Q640" s="298"/>
      <c r="R640" s="298"/>
      <c r="S640" s="298"/>
      <c r="T640" s="298"/>
      <c r="U640" s="298"/>
      <c r="V640" s="298"/>
      <c r="W640" s="298"/>
      <c r="X640" s="298"/>
      <c r="Y640" s="298"/>
      <c r="Z640" s="298"/>
    </row>
    <row r="641" spans="1:26" ht="20.25" customHeight="1" x14ac:dyDescent="0.8">
      <c r="A641" s="298"/>
      <c r="B641" s="298"/>
      <c r="C641" s="308"/>
      <c r="D641" s="298"/>
      <c r="E641" s="308"/>
      <c r="F641" s="308"/>
      <c r="G641" s="308"/>
      <c r="H641" s="308"/>
      <c r="I641" s="308"/>
      <c r="J641" s="377"/>
      <c r="K641" s="298"/>
      <c r="L641" s="298"/>
      <c r="M641" s="298"/>
      <c r="N641" s="298"/>
      <c r="O641" s="298"/>
      <c r="P641" s="298"/>
      <c r="Q641" s="298"/>
      <c r="R641" s="298"/>
      <c r="S641" s="298"/>
      <c r="T641" s="298"/>
      <c r="U641" s="298"/>
      <c r="V641" s="298"/>
      <c r="W641" s="298"/>
      <c r="X641" s="298"/>
      <c r="Y641" s="298"/>
      <c r="Z641" s="298"/>
    </row>
    <row r="642" spans="1:26" ht="20.25" customHeight="1" x14ac:dyDescent="0.8">
      <c r="A642" s="298"/>
      <c r="B642" s="298"/>
      <c r="C642" s="308"/>
      <c r="D642" s="298"/>
      <c r="E642" s="308"/>
      <c r="F642" s="308"/>
      <c r="G642" s="308"/>
      <c r="H642" s="308"/>
      <c r="I642" s="308"/>
      <c r="J642" s="377"/>
      <c r="K642" s="298"/>
      <c r="L642" s="298"/>
      <c r="M642" s="298"/>
      <c r="N642" s="298"/>
      <c r="O642" s="298"/>
      <c r="P642" s="298"/>
      <c r="Q642" s="298"/>
      <c r="R642" s="298"/>
      <c r="S642" s="298"/>
      <c r="T642" s="298"/>
      <c r="U642" s="298"/>
      <c r="V642" s="298"/>
      <c r="W642" s="298"/>
      <c r="X642" s="298"/>
      <c r="Y642" s="298"/>
      <c r="Z642" s="298"/>
    </row>
    <row r="643" spans="1:26" ht="20.25" customHeight="1" x14ac:dyDescent="0.8">
      <c r="A643" s="298"/>
      <c r="B643" s="298"/>
      <c r="C643" s="308"/>
      <c r="D643" s="298"/>
      <c r="E643" s="308"/>
      <c r="F643" s="308"/>
      <c r="G643" s="308"/>
      <c r="H643" s="308"/>
      <c r="I643" s="308"/>
      <c r="J643" s="377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</row>
    <row r="644" spans="1:26" ht="20.25" customHeight="1" x14ac:dyDescent="0.8">
      <c r="A644" s="298"/>
      <c r="B644" s="298"/>
      <c r="C644" s="308"/>
      <c r="D644" s="298"/>
      <c r="E644" s="308"/>
      <c r="F644" s="308"/>
      <c r="G644" s="308"/>
      <c r="H644" s="308"/>
      <c r="I644" s="308"/>
      <c r="J644" s="377"/>
      <c r="K644" s="298"/>
      <c r="L644" s="298"/>
      <c r="M644" s="298"/>
      <c r="N644" s="298"/>
      <c r="O644" s="298"/>
      <c r="P644" s="298"/>
      <c r="Q644" s="298"/>
      <c r="R644" s="298"/>
      <c r="S644" s="298"/>
      <c r="T644" s="298"/>
      <c r="U644" s="298"/>
      <c r="V644" s="298"/>
      <c r="W644" s="298"/>
      <c r="X644" s="298"/>
      <c r="Y644" s="298"/>
      <c r="Z644" s="298"/>
    </row>
    <row r="645" spans="1:26" ht="20.25" customHeight="1" x14ac:dyDescent="0.8">
      <c r="A645" s="298"/>
      <c r="B645" s="298"/>
      <c r="C645" s="308"/>
      <c r="D645" s="298"/>
      <c r="E645" s="308"/>
      <c r="F645" s="308"/>
      <c r="G645" s="308"/>
      <c r="H645" s="308"/>
      <c r="I645" s="308"/>
      <c r="J645" s="377"/>
      <c r="K645" s="298"/>
      <c r="L645" s="298"/>
      <c r="M645" s="298"/>
      <c r="N645" s="298"/>
      <c r="O645" s="298"/>
      <c r="P645" s="298"/>
      <c r="Q645" s="298"/>
      <c r="R645" s="298"/>
      <c r="S645" s="298"/>
      <c r="T645" s="298"/>
      <c r="U645" s="298"/>
      <c r="V645" s="298"/>
      <c r="W645" s="298"/>
      <c r="X645" s="298"/>
      <c r="Y645" s="298"/>
      <c r="Z645" s="298"/>
    </row>
    <row r="646" spans="1:26" ht="20.25" customHeight="1" x14ac:dyDescent="0.8">
      <c r="A646" s="298"/>
      <c r="B646" s="298"/>
      <c r="C646" s="308"/>
      <c r="D646" s="298"/>
      <c r="E646" s="308"/>
      <c r="F646" s="308"/>
      <c r="G646" s="308"/>
      <c r="H646" s="308"/>
      <c r="I646" s="308"/>
      <c r="J646" s="377"/>
      <c r="K646" s="298"/>
      <c r="L646" s="298"/>
      <c r="M646" s="298"/>
      <c r="N646" s="298"/>
      <c r="O646" s="298"/>
      <c r="P646" s="298"/>
      <c r="Q646" s="298"/>
      <c r="R646" s="298"/>
      <c r="S646" s="298"/>
      <c r="T646" s="298"/>
      <c r="U646" s="298"/>
      <c r="V646" s="298"/>
      <c r="W646" s="298"/>
      <c r="X646" s="298"/>
      <c r="Y646" s="298"/>
      <c r="Z646" s="298"/>
    </row>
    <row r="647" spans="1:26" ht="20.25" customHeight="1" x14ac:dyDescent="0.8">
      <c r="A647" s="298"/>
      <c r="B647" s="298"/>
      <c r="C647" s="308"/>
      <c r="D647" s="298"/>
      <c r="E647" s="308"/>
      <c r="F647" s="308"/>
      <c r="G647" s="308"/>
      <c r="H647" s="308"/>
      <c r="I647" s="308"/>
      <c r="J647" s="377"/>
      <c r="K647" s="298"/>
      <c r="L647" s="298"/>
      <c r="M647" s="298"/>
      <c r="N647" s="298"/>
      <c r="O647" s="298"/>
      <c r="P647" s="298"/>
      <c r="Q647" s="298"/>
      <c r="R647" s="298"/>
      <c r="S647" s="298"/>
      <c r="T647" s="298"/>
      <c r="U647" s="298"/>
      <c r="V647" s="298"/>
      <c r="W647" s="298"/>
      <c r="X647" s="298"/>
      <c r="Y647" s="298"/>
      <c r="Z647" s="298"/>
    </row>
    <row r="648" spans="1:26" ht="20.25" customHeight="1" x14ac:dyDescent="0.8">
      <c r="A648" s="298"/>
      <c r="B648" s="298"/>
      <c r="C648" s="308"/>
      <c r="D648" s="298"/>
      <c r="E648" s="308"/>
      <c r="F648" s="308"/>
      <c r="G648" s="308"/>
      <c r="H648" s="308"/>
      <c r="I648" s="308"/>
      <c r="J648" s="377"/>
      <c r="K648" s="298"/>
      <c r="L648" s="298"/>
      <c r="M648" s="298"/>
      <c r="N648" s="298"/>
      <c r="O648" s="298"/>
      <c r="P648" s="298"/>
      <c r="Q648" s="298"/>
      <c r="R648" s="298"/>
      <c r="S648" s="298"/>
      <c r="T648" s="298"/>
      <c r="U648" s="298"/>
      <c r="V648" s="298"/>
      <c r="W648" s="298"/>
      <c r="X648" s="298"/>
      <c r="Y648" s="298"/>
      <c r="Z648" s="298"/>
    </row>
    <row r="649" spans="1:26" ht="20.25" customHeight="1" x14ac:dyDescent="0.8">
      <c r="A649" s="298"/>
      <c r="B649" s="298"/>
      <c r="C649" s="308"/>
      <c r="D649" s="298"/>
      <c r="E649" s="308"/>
      <c r="F649" s="308"/>
      <c r="G649" s="308"/>
      <c r="H649" s="308"/>
      <c r="I649" s="308"/>
      <c r="J649" s="377"/>
      <c r="K649" s="298"/>
      <c r="L649" s="298"/>
      <c r="M649" s="298"/>
      <c r="N649" s="298"/>
      <c r="O649" s="298"/>
      <c r="P649" s="298"/>
      <c r="Q649" s="298"/>
      <c r="R649" s="298"/>
      <c r="S649" s="298"/>
      <c r="T649" s="298"/>
      <c r="U649" s="298"/>
      <c r="V649" s="298"/>
      <c r="W649" s="298"/>
      <c r="X649" s="298"/>
      <c r="Y649" s="298"/>
      <c r="Z649" s="298"/>
    </row>
    <row r="650" spans="1:26" ht="20.25" customHeight="1" x14ac:dyDescent="0.8">
      <c r="A650" s="298"/>
      <c r="B650" s="298"/>
      <c r="C650" s="308"/>
      <c r="D650" s="298"/>
      <c r="E650" s="308"/>
      <c r="F650" s="308"/>
      <c r="G650" s="308"/>
      <c r="H650" s="308"/>
      <c r="I650" s="308"/>
      <c r="J650" s="377"/>
      <c r="K650" s="298"/>
      <c r="L650" s="298"/>
      <c r="M650" s="298"/>
      <c r="N650" s="298"/>
      <c r="O650" s="298"/>
      <c r="P650" s="298"/>
      <c r="Q650" s="298"/>
      <c r="R650" s="298"/>
      <c r="S650" s="298"/>
      <c r="T650" s="298"/>
      <c r="U650" s="298"/>
      <c r="V650" s="298"/>
      <c r="W650" s="298"/>
      <c r="X650" s="298"/>
      <c r="Y650" s="298"/>
      <c r="Z650" s="298"/>
    </row>
    <row r="651" spans="1:26" ht="20.25" customHeight="1" x14ac:dyDescent="0.8">
      <c r="A651" s="298"/>
      <c r="B651" s="298"/>
      <c r="C651" s="308"/>
      <c r="D651" s="298"/>
      <c r="E651" s="308"/>
      <c r="F651" s="308"/>
      <c r="G651" s="308"/>
      <c r="H651" s="308"/>
      <c r="I651" s="308"/>
      <c r="J651" s="377"/>
      <c r="K651" s="298"/>
      <c r="L651" s="298"/>
      <c r="M651" s="298"/>
      <c r="N651" s="298"/>
      <c r="O651" s="298"/>
      <c r="P651" s="298"/>
      <c r="Q651" s="298"/>
      <c r="R651" s="298"/>
      <c r="S651" s="298"/>
      <c r="T651" s="298"/>
      <c r="U651" s="298"/>
      <c r="V651" s="298"/>
      <c r="W651" s="298"/>
      <c r="X651" s="298"/>
      <c r="Y651" s="298"/>
      <c r="Z651" s="298"/>
    </row>
    <row r="652" spans="1:26" ht="20.25" customHeight="1" x14ac:dyDescent="0.8">
      <c r="A652" s="298"/>
      <c r="B652" s="298"/>
      <c r="C652" s="308"/>
      <c r="D652" s="298"/>
      <c r="E652" s="308"/>
      <c r="F652" s="308"/>
      <c r="G652" s="308"/>
      <c r="H652" s="308"/>
      <c r="I652" s="308"/>
      <c r="J652" s="377"/>
      <c r="K652" s="298"/>
      <c r="L652" s="298"/>
      <c r="M652" s="298"/>
      <c r="N652" s="298"/>
      <c r="O652" s="298"/>
      <c r="P652" s="298"/>
      <c r="Q652" s="298"/>
      <c r="R652" s="298"/>
      <c r="S652" s="298"/>
      <c r="T652" s="298"/>
      <c r="U652" s="298"/>
      <c r="V652" s="298"/>
      <c r="W652" s="298"/>
      <c r="X652" s="298"/>
      <c r="Y652" s="298"/>
      <c r="Z652" s="298"/>
    </row>
    <row r="653" spans="1:26" ht="20.25" customHeight="1" x14ac:dyDescent="0.8">
      <c r="A653" s="298"/>
      <c r="B653" s="298"/>
      <c r="C653" s="308"/>
      <c r="D653" s="298"/>
      <c r="E653" s="308"/>
      <c r="F653" s="308"/>
      <c r="G653" s="308"/>
      <c r="H653" s="308"/>
      <c r="I653" s="308"/>
      <c r="J653" s="377"/>
      <c r="K653" s="298"/>
      <c r="L653" s="298"/>
      <c r="M653" s="298"/>
      <c r="N653" s="298"/>
      <c r="O653" s="298"/>
      <c r="P653" s="298"/>
      <c r="Q653" s="298"/>
      <c r="R653" s="298"/>
      <c r="S653" s="298"/>
      <c r="T653" s="298"/>
      <c r="U653" s="298"/>
      <c r="V653" s="298"/>
      <c r="W653" s="298"/>
      <c r="X653" s="298"/>
      <c r="Y653" s="298"/>
      <c r="Z653" s="298"/>
    </row>
    <row r="654" spans="1:26" ht="20.25" customHeight="1" x14ac:dyDescent="0.8">
      <c r="A654" s="298"/>
      <c r="B654" s="298"/>
      <c r="C654" s="308"/>
      <c r="D654" s="298"/>
      <c r="E654" s="308"/>
      <c r="F654" s="308"/>
      <c r="G654" s="308"/>
      <c r="H654" s="308"/>
      <c r="I654" s="308"/>
      <c r="J654" s="377"/>
      <c r="K654" s="298"/>
      <c r="L654" s="298"/>
      <c r="M654" s="298"/>
      <c r="N654" s="298"/>
      <c r="O654" s="298"/>
      <c r="P654" s="298"/>
      <c r="Q654" s="298"/>
      <c r="R654" s="298"/>
      <c r="S654" s="298"/>
      <c r="T654" s="298"/>
      <c r="U654" s="298"/>
      <c r="V654" s="298"/>
      <c r="W654" s="298"/>
      <c r="X654" s="298"/>
      <c r="Y654" s="298"/>
      <c r="Z654" s="298"/>
    </row>
    <row r="655" spans="1:26" ht="20.25" customHeight="1" x14ac:dyDescent="0.8">
      <c r="A655" s="298"/>
      <c r="B655" s="298"/>
      <c r="C655" s="308"/>
      <c r="D655" s="298"/>
      <c r="E655" s="308"/>
      <c r="F655" s="308"/>
      <c r="G655" s="308"/>
      <c r="H655" s="308"/>
      <c r="I655" s="308"/>
      <c r="J655" s="377"/>
      <c r="K655" s="298"/>
      <c r="L655" s="298"/>
      <c r="M655" s="298"/>
      <c r="N655" s="298"/>
      <c r="O655" s="298"/>
      <c r="P655" s="298"/>
      <c r="Q655" s="298"/>
      <c r="R655" s="298"/>
      <c r="S655" s="298"/>
      <c r="T655" s="298"/>
      <c r="U655" s="298"/>
      <c r="V655" s="298"/>
      <c r="W655" s="298"/>
      <c r="X655" s="298"/>
      <c r="Y655" s="298"/>
      <c r="Z655" s="298"/>
    </row>
    <row r="656" spans="1:26" ht="20.25" customHeight="1" x14ac:dyDescent="0.8">
      <c r="A656" s="298"/>
      <c r="B656" s="298"/>
      <c r="C656" s="308"/>
      <c r="D656" s="298"/>
      <c r="E656" s="308"/>
      <c r="F656" s="308"/>
      <c r="G656" s="308"/>
      <c r="H656" s="308"/>
      <c r="I656" s="308"/>
      <c r="J656" s="377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</row>
    <row r="657" spans="1:26" ht="20.25" customHeight="1" x14ac:dyDescent="0.8">
      <c r="A657" s="298"/>
      <c r="B657" s="298"/>
      <c r="C657" s="308"/>
      <c r="D657" s="298"/>
      <c r="E657" s="308"/>
      <c r="F657" s="308"/>
      <c r="G657" s="308"/>
      <c r="H657" s="308"/>
      <c r="I657" s="308"/>
      <c r="J657" s="377"/>
      <c r="K657" s="298"/>
      <c r="L657" s="298"/>
      <c r="M657" s="298"/>
      <c r="N657" s="298"/>
      <c r="O657" s="298"/>
      <c r="P657" s="298"/>
      <c r="Q657" s="298"/>
      <c r="R657" s="298"/>
      <c r="S657" s="298"/>
      <c r="T657" s="298"/>
      <c r="U657" s="298"/>
      <c r="V657" s="298"/>
      <c r="W657" s="298"/>
      <c r="X657" s="298"/>
      <c r="Y657" s="298"/>
      <c r="Z657" s="298"/>
    </row>
    <row r="658" spans="1:26" ht="20.25" customHeight="1" x14ac:dyDescent="0.8">
      <c r="A658" s="298"/>
      <c r="B658" s="298"/>
      <c r="C658" s="308"/>
      <c r="D658" s="298"/>
      <c r="E658" s="308"/>
      <c r="F658" s="308"/>
      <c r="G658" s="308"/>
      <c r="H658" s="308"/>
      <c r="I658" s="308"/>
      <c r="J658" s="377"/>
      <c r="K658" s="298"/>
      <c r="L658" s="298"/>
      <c r="M658" s="298"/>
      <c r="N658" s="298"/>
      <c r="O658" s="298"/>
      <c r="P658" s="298"/>
      <c r="Q658" s="298"/>
      <c r="R658" s="298"/>
      <c r="S658" s="298"/>
      <c r="T658" s="298"/>
      <c r="U658" s="298"/>
      <c r="V658" s="298"/>
      <c r="W658" s="298"/>
      <c r="X658" s="298"/>
      <c r="Y658" s="298"/>
      <c r="Z658" s="298"/>
    </row>
    <row r="659" spans="1:26" ht="20.25" customHeight="1" x14ac:dyDescent="0.8">
      <c r="A659" s="298"/>
      <c r="B659" s="298"/>
      <c r="C659" s="308"/>
      <c r="D659" s="298"/>
      <c r="E659" s="308"/>
      <c r="F659" s="308"/>
      <c r="G659" s="308"/>
      <c r="H659" s="308"/>
      <c r="I659" s="308"/>
      <c r="J659" s="377"/>
      <c r="K659" s="298"/>
      <c r="L659" s="298"/>
      <c r="M659" s="298"/>
      <c r="N659" s="298"/>
      <c r="O659" s="298"/>
      <c r="P659" s="298"/>
      <c r="Q659" s="298"/>
      <c r="R659" s="298"/>
      <c r="S659" s="298"/>
      <c r="T659" s="298"/>
      <c r="U659" s="298"/>
      <c r="V659" s="298"/>
      <c r="W659" s="298"/>
      <c r="X659" s="298"/>
      <c r="Y659" s="298"/>
      <c r="Z659" s="298"/>
    </row>
    <row r="660" spans="1:26" ht="20.25" customHeight="1" x14ac:dyDescent="0.8">
      <c r="A660" s="298"/>
      <c r="B660" s="298"/>
      <c r="C660" s="308"/>
      <c r="D660" s="298"/>
      <c r="E660" s="308"/>
      <c r="F660" s="308"/>
      <c r="G660" s="308"/>
      <c r="H660" s="308"/>
      <c r="I660" s="308"/>
      <c r="J660" s="377"/>
      <c r="K660" s="298"/>
      <c r="L660" s="298"/>
      <c r="M660" s="298"/>
      <c r="N660" s="298"/>
      <c r="O660" s="298"/>
      <c r="P660" s="298"/>
      <c r="Q660" s="298"/>
      <c r="R660" s="298"/>
      <c r="S660" s="298"/>
      <c r="T660" s="298"/>
      <c r="U660" s="298"/>
      <c r="V660" s="298"/>
      <c r="W660" s="298"/>
      <c r="X660" s="298"/>
      <c r="Y660" s="298"/>
      <c r="Z660" s="298"/>
    </row>
    <row r="661" spans="1:26" ht="20.25" customHeight="1" x14ac:dyDescent="0.8">
      <c r="A661" s="298"/>
      <c r="B661" s="298"/>
      <c r="C661" s="308"/>
      <c r="D661" s="298"/>
      <c r="E661" s="308"/>
      <c r="F661" s="308"/>
      <c r="G661" s="308"/>
      <c r="H661" s="308"/>
      <c r="I661" s="308"/>
      <c r="J661" s="377"/>
      <c r="K661" s="298"/>
      <c r="L661" s="298"/>
      <c r="M661" s="298"/>
      <c r="N661" s="298"/>
      <c r="O661" s="298"/>
      <c r="P661" s="298"/>
      <c r="Q661" s="298"/>
      <c r="R661" s="298"/>
      <c r="S661" s="298"/>
      <c r="T661" s="298"/>
      <c r="U661" s="298"/>
      <c r="V661" s="298"/>
      <c r="W661" s="298"/>
      <c r="X661" s="298"/>
      <c r="Y661" s="298"/>
      <c r="Z661" s="298"/>
    </row>
    <row r="662" spans="1:26" ht="20.25" customHeight="1" x14ac:dyDescent="0.8">
      <c r="A662" s="298"/>
      <c r="B662" s="298"/>
      <c r="C662" s="308"/>
      <c r="D662" s="298"/>
      <c r="E662" s="308"/>
      <c r="F662" s="308"/>
      <c r="G662" s="308"/>
      <c r="H662" s="308"/>
      <c r="I662" s="308"/>
      <c r="J662" s="377"/>
      <c r="K662" s="298"/>
      <c r="L662" s="298"/>
      <c r="M662" s="298"/>
      <c r="N662" s="298"/>
      <c r="O662" s="298"/>
      <c r="P662" s="298"/>
      <c r="Q662" s="298"/>
      <c r="R662" s="298"/>
      <c r="S662" s="298"/>
      <c r="T662" s="298"/>
      <c r="U662" s="298"/>
      <c r="V662" s="298"/>
      <c r="W662" s="298"/>
      <c r="X662" s="298"/>
      <c r="Y662" s="298"/>
      <c r="Z662" s="298"/>
    </row>
    <row r="663" spans="1:26" ht="20.25" customHeight="1" x14ac:dyDescent="0.8">
      <c r="A663" s="298"/>
      <c r="B663" s="298"/>
      <c r="C663" s="308"/>
      <c r="D663" s="298"/>
      <c r="E663" s="308"/>
      <c r="F663" s="308"/>
      <c r="G663" s="308"/>
      <c r="H663" s="308"/>
      <c r="I663" s="308"/>
      <c r="J663" s="377"/>
      <c r="K663" s="298"/>
      <c r="L663" s="298"/>
      <c r="M663" s="298"/>
      <c r="N663" s="298"/>
      <c r="O663" s="298"/>
      <c r="P663" s="298"/>
      <c r="Q663" s="298"/>
      <c r="R663" s="298"/>
      <c r="S663" s="298"/>
      <c r="T663" s="298"/>
      <c r="U663" s="298"/>
      <c r="V663" s="298"/>
      <c r="W663" s="298"/>
      <c r="X663" s="298"/>
      <c r="Y663" s="298"/>
      <c r="Z663" s="298"/>
    </row>
    <row r="664" spans="1:26" ht="20.25" customHeight="1" x14ac:dyDescent="0.8">
      <c r="A664" s="298"/>
      <c r="B664" s="298"/>
      <c r="C664" s="308"/>
      <c r="D664" s="298"/>
      <c r="E664" s="308"/>
      <c r="F664" s="308"/>
      <c r="G664" s="308"/>
      <c r="H664" s="308"/>
      <c r="I664" s="308"/>
      <c r="J664" s="377"/>
      <c r="K664" s="298"/>
      <c r="L664" s="298"/>
      <c r="M664" s="298"/>
      <c r="N664" s="298"/>
      <c r="O664" s="298"/>
      <c r="P664" s="298"/>
      <c r="Q664" s="298"/>
      <c r="R664" s="298"/>
      <c r="S664" s="298"/>
      <c r="T664" s="298"/>
      <c r="U664" s="298"/>
      <c r="V664" s="298"/>
      <c r="W664" s="298"/>
      <c r="X664" s="298"/>
      <c r="Y664" s="298"/>
      <c r="Z664" s="298"/>
    </row>
    <row r="665" spans="1:26" ht="20.25" customHeight="1" x14ac:dyDescent="0.8">
      <c r="A665" s="298"/>
      <c r="B665" s="298"/>
      <c r="C665" s="308"/>
      <c r="D665" s="298"/>
      <c r="E665" s="308"/>
      <c r="F665" s="308"/>
      <c r="G665" s="308"/>
      <c r="H665" s="308"/>
      <c r="I665" s="308"/>
      <c r="J665" s="377"/>
      <c r="K665" s="298"/>
      <c r="L665" s="298"/>
      <c r="M665" s="298"/>
      <c r="N665" s="298"/>
      <c r="O665" s="298"/>
      <c r="P665" s="298"/>
      <c r="Q665" s="298"/>
      <c r="R665" s="298"/>
      <c r="S665" s="298"/>
      <c r="T665" s="298"/>
      <c r="U665" s="298"/>
      <c r="V665" s="298"/>
      <c r="W665" s="298"/>
      <c r="X665" s="298"/>
      <c r="Y665" s="298"/>
      <c r="Z665" s="298"/>
    </row>
    <row r="666" spans="1:26" ht="20.25" customHeight="1" x14ac:dyDescent="0.8">
      <c r="A666" s="298"/>
      <c r="B666" s="298"/>
      <c r="C666" s="308"/>
      <c r="D666" s="298"/>
      <c r="E666" s="308"/>
      <c r="F666" s="308"/>
      <c r="G666" s="308"/>
      <c r="H666" s="308"/>
      <c r="I666" s="308"/>
      <c r="J666" s="377"/>
      <c r="K666" s="298"/>
      <c r="L666" s="298"/>
      <c r="M666" s="298"/>
      <c r="N666" s="298"/>
      <c r="O666" s="298"/>
      <c r="P666" s="298"/>
      <c r="Q666" s="298"/>
      <c r="R666" s="298"/>
      <c r="S666" s="298"/>
      <c r="T666" s="298"/>
      <c r="U666" s="298"/>
      <c r="V666" s="298"/>
      <c r="W666" s="298"/>
      <c r="X666" s="298"/>
      <c r="Y666" s="298"/>
      <c r="Z666" s="298"/>
    </row>
    <row r="667" spans="1:26" ht="20.25" customHeight="1" x14ac:dyDescent="0.8">
      <c r="A667" s="298"/>
      <c r="B667" s="298"/>
      <c r="C667" s="308"/>
      <c r="D667" s="298"/>
      <c r="E667" s="308"/>
      <c r="F667" s="308"/>
      <c r="G667" s="308"/>
      <c r="H667" s="308"/>
      <c r="I667" s="308"/>
      <c r="J667" s="377"/>
      <c r="K667" s="298"/>
      <c r="L667" s="298"/>
      <c r="M667" s="298"/>
      <c r="N667" s="298"/>
      <c r="O667" s="298"/>
      <c r="P667" s="298"/>
      <c r="Q667" s="298"/>
      <c r="R667" s="298"/>
      <c r="S667" s="298"/>
      <c r="T667" s="298"/>
      <c r="U667" s="298"/>
      <c r="V667" s="298"/>
      <c r="W667" s="298"/>
      <c r="X667" s="298"/>
      <c r="Y667" s="298"/>
      <c r="Z667" s="298"/>
    </row>
    <row r="668" spans="1:26" ht="20.25" customHeight="1" x14ac:dyDescent="0.8">
      <c r="A668" s="298"/>
      <c r="B668" s="298"/>
      <c r="C668" s="308"/>
      <c r="D668" s="298"/>
      <c r="E668" s="308"/>
      <c r="F668" s="308"/>
      <c r="G668" s="308"/>
      <c r="H668" s="308"/>
      <c r="I668" s="308"/>
      <c r="J668" s="377"/>
      <c r="K668" s="298"/>
      <c r="L668" s="298"/>
      <c r="M668" s="298"/>
      <c r="N668" s="298"/>
      <c r="O668" s="298"/>
      <c r="P668" s="298"/>
      <c r="Q668" s="298"/>
      <c r="R668" s="298"/>
      <c r="S668" s="298"/>
      <c r="T668" s="298"/>
      <c r="U668" s="298"/>
      <c r="V668" s="298"/>
      <c r="W668" s="298"/>
      <c r="X668" s="298"/>
      <c r="Y668" s="298"/>
      <c r="Z668" s="298"/>
    </row>
    <row r="669" spans="1:26" ht="20.25" customHeight="1" x14ac:dyDescent="0.8">
      <c r="A669" s="298"/>
      <c r="B669" s="298"/>
      <c r="C669" s="308"/>
      <c r="D669" s="298"/>
      <c r="E669" s="308"/>
      <c r="F669" s="308"/>
      <c r="G669" s="308"/>
      <c r="H669" s="308"/>
      <c r="I669" s="308"/>
      <c r="J669" s="377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</row>
    <row r="670" spans="1:26" ht="20.25" customHeight="1" x14ac:dyDescent="0.8">
      <c r="A670" s="298"/>
      <c r="B670" s="298"/>
      <c r="C670" s="308"/>
      <c r="D670" s="298"/>
      <c r="E670" s="308"/>
      <c r="F670" s="308"/>
      <c r="G670" s="308"/>
      <c r="H670" s="308"/>
      <c r="I670" s="308"/>
      <c r="J670" s="377"/>
      <c r="K670" s="298"/>
      <c r="L670" s="298"/>
      <c r="M670" s="298"/>
      <c r="N670" s="298"/>
      <c r="O670" s="298"/>
      <c r="P670" s="298"/>
      <c r="Q670" s="298"/>
      <c r="R670" s="298"/>
      <c r="S670" s="298"/>
      <c r="T670" s="298"/>
      <c r="U670" s="298"/>
      <c r="V670" s="298"/>
      <c r="W670" s="298"/>
      <c r="X670" s="298"/>
      <c r="Y670" s="298"/>
      <c r="Z670" s="298"/>
    </row>
    <row r="671" spans="1:26" ht="20.25" customHeight="1" x14ac:dyDescent="0.8">
      <c r="A671" s="298"/>
      <c r="B671" s="298"/>
      <c r="C671" s="308"/>
      <c r="D671" s="298"/>
      <c r="E671" s="308"/>
      <c r="F671" s="308"/>
      <c r="G671" s="308"/>
      <c r="H671" s="308"/>
      <c r="I671" s="308"/>
      <c r="J671" s="377"/>
      <c r="K671" s="298"/>
      <c r="L671" s="298"/>
      <c r="M671" s="298"/>
      <c r="N671" s="298"/>
      <c r="O671" s="298"/>
      <c r="P671" s="298"/>
      <c r="Q671" s="298"/>
      <c r="R671" s="298"/>
      <c r="S671" s="298"/>
      <c r="T671" s="298"/>
      <c r="U671" s="298"/>
      <c r="V671" s="298"/>
      <c r="W671" s="298"/>
      <c r="X671" s="298"/>
      <c r="Y671" s="298"/>
      <c r="Z671" s="298"/>
    </row>
    <row r="672" spans="1:26" ht="20.25" customHeight="1" x14ac:dyDescent="0.8">
      <c r="A672" s="298"/>
      <c r="B672" s="298"/>
      <c r="C672" s="308"/>
      <c r="D672" s="298"/>
      <c r="E672" s="308"/>
      <c r="F672" s="308"/>
      <c r="G672" s="308"/>
      <c r="H672" s="308"/>
      <c r="I672" s="308"/>
      <c r="J672" s="377"/>
      <c r="K672" s="298"/>
      <c r="L672" s="298"/>
      <c r="M672" s="298"/>
      <c r="N672" s="298"/>
      <c r="O672" s="298"/>
      <c r="P672" s="298"/>
      <c r="Q672" s="298"/>
      <c r="R672" s="298"/>
      <c r="S672" s="298"/>
      <c r="T672" s="298"/>
      <c r="U672" s="298"/>
      <c r="V672" s="298"/>
      <c r="W672" s="298"/>
      <c r="X672" s="298"/>
      <c r="Y672" s="298"/>
      <c r="Z672" s="298"/>
    </row>
    <row r="673" spans="1:26" ht="20.25" customHeight="1" x14ac:dyDescent="0.8">
      <c r="A673" s="298"/>
      <c r="B673" s="298"/>
      <c r="C673" s="308"/>
      <c r="D673" s="298"/>
      <c r="E673" s="308"/>
      <c r="F673" s="308"/>
      <c r="G673" s="308"/>
      <c r="H673" s="308"/>
      <c r="I673" s="308"/>
      <c r="J673" s="377"/>
      <c r="K673" s="298"/>
      <c r="L673" s="298"/>
      <c r="M673" s="298"/>
      <c r="N673" s="298"/>
      <c r="O673" s="298"/>
      <c r="P673" s="298"/>
      <c r="Q673" s="298"/>
      <c r="R673" s="298"/>
      <c r="S673" s="298"/>
      <c r="T673" s="298"/>
      <c r="U673" s="298"/>
      <c r="V673" s="298"/>
      <c r="W673" s="298"/>
      <c r="X673" s="298"/>
      <c r="Y673" s="298"/>
      <c r="Z673" s="298"/>
    </row>
    <row r="674" spans="1:26" ht="20.25" customHeight="1" x14ac:dyDescent="0.8">
      <c r="A674" s="298"/>
      <c r="B674" s="298"/>
      <c r="C674" s="308"/>
      <c r="D674" s="298"/>
      <c r="E674" s="308"/>
      <c r="F674" s="308"/>
      <c r="G674" s="308"/>
      <c r="H674" s="308"/>
      <c r="I674" s="308"/>
      <c r="J674" s="377"/>
      <c r="K674" s="298"/>
      <c r="L674" s="298"/>
      <c r="M674" s="298"/>
      <c r="N674" s="298"/>
      <c r="O674" s="298"/>
      <c r="P674" s="298"/>
      <c r="Q674" s="298"/>
      <c r="R674" s="298"/>
      <c r="S674" s="298"/>
      <c r="T674" s="298"/>
      <c r="U674" s="298"/>
      <c r="V674" s="298"/>
      <c r="W674" s="298"/>
      <c r="X674" s="298"/>
      <c r="Y674" s="298"/>
      <c r="Z674" s="298"/>
    </row>
    <row r="675" spans="1:26" ht="20.25" customHeight="1" x14ac:dyDescent="0.8">
      <c r="A675" s="298"/>
      <c r="B675" s="298"/>
      <c r="C675" s="308"/>
      <c r="D675" s="298"/>
      <c r="E675" s="308"/>
      <c r="F675" s="308"/>
      <c r="G675" s="308"/>
      <c r="H675" s="308"/>
      <c r="I675" s="308"/>
      <c r="J675" s="377"/>
      <c r="K675" s="298"/>
      <c r="L675" s="298"/>
      <c r="M675" s="298"/>
      <c r="N675" s="298"/>
      <c r="O675" s="298"/>
      <c r="P675" s="298"/>
      <c r="Q675" s="298"/>
      <c r="R675" s="298"/>
      <c r="S675" s="298"/>
      <c r="T675" s="298"/>
      <c r="U675" s="298"/>
      <c r="V675" s="298"/>
      <c r="W675" s="298"/>
      <c r="X675" s="298"/>
      <c r="Y675" s="298"/>
      <c r="Z675" s="298"/>
    </row>
    <row r="676" spans="1:26" ht="20.25" customHeight="1" x14ac:dyDescent="0.8">
      <c r="A676" s="298"/>
      <c r="B676" s="298"/>
      <c r="C676" s="308"/>
      <c r="D676" s="298"/>
      <c r="E676" s="308"/>
      <c r="F676" s="308"/>
      <c r="G676" s="308"/>
      <c r="H676" s="308"/>
      <c r="I676" s="308"/>
      <c r="J676" s="377"/>
      <c r="K676" s="298"/>
      <c r="L676" s="298"/>
      <c r="M676" s="298"/>
      <c r="N676" s="298"/>
      <c r="O676" s="298"/>
      <c r="P676" s="298"/>
      <c r="Q676" s="298"/>
      <c r="R676" s="298"/>
      <c r="S676" s="298"/>
      <c r="T676" s="298"/>
      <c r="U676" s="298"/>
      <c r="V676" s="298"/>
      <c r="W676" s="298"/>
      <c r="X676" s="298"/>
      <c r="Y676" s="298"/>
      <c r="Z676" s="298"/>
    </row>
    <row r="677" spans="1:26" ht="20.25" customHeight="1" x14ac:dyDescent="0.8">
      <c r="A677" s="298"/>
      <c r="B677" s="298"/>
      <c r="C677" s="308"/>
      <c r="D677" s="298"/>
      <c r="E677" s="308"/>
      <c r="F677" s="308"/>
      <c r="G677" s="308"/>
      <c r="H677" s="308"/>
      <c r="I677" s="308"/>
      <c r="J677" s="377"/>
      <c r="K677" s="298"/>
      <c r="L677" s="298"/>
      <c r="M677" s="298"/>
      <c r="N677" s="298"/>
      <c r="O677" s="298"/>
      <c r="P677" s="298"/>
      <c r="Q677" s="298"/>
      <c r="R677" s="298"/>
      <c r="S677" s="298"/>
      <c r="T677" s="298"/>
      <c r="U677" s="298"/>
      <c r="V677" s="298"/>
      <c r="W677" s="298"/>
      <c r="X677" s="298"/>
      <c r="Y677" s="298"/>
      <c r="Z677" s="298"/>
    </row>
    <row r="678" spans="1:26" ht="20.25" customHeight="1" x14ac:dyDescent="0.8">
      <c r="A678" s="298"/>
      <c r="B678" s="298"/>
      <c r="C678" s="308"/>
      <c r="D678" s="298"/>
      <c r="E678" s="308"/>
      <c r="F678" s="308"/>
      <c r="G678" s="308"/>
      <c r="H678" s="308"/>
      <c r="I678" s="308"/>
      <c r="J678" s="377"/>
      <c r="K678" s="298"/>
      <c r="L678" s="298"/>
      <c r="M678" s="298"/>
      <c r="N678" s="298"/>
      <c r="O678" s="298"/>
      <c r="P678" s="298"/>
      <c r="Q678" s="298"/>
      <c r="R678" s="298"/>
      <c r="S678" s="298"/>
      <c r="T678" s="298"/>
      <c r="U678" s="298"/>
      <c r="V678" s="298"/>
      <c r="W678" s="298"/>
      <c r="X678" s="298"/>
      <c r="Y678" s="298"/>
      <c r="Z678" s="298"/>
    </row>
    <row r="679" spans="1:26" ht="20.25" customHeight="1" x14ac:dyDescent="0.8">
      <c r="A679" s="298"/>
      <c r="B679" s="298"/>
      <c r="C679" s="308"/>
      <c r="D679" s="298"/>
      <c r="E679" s="308"/>
      <c r="F679" s="308"/>
      <c r="G679" s="308"/>
      <c r="H679" s="308"/>
      <c r="I679" s="308"/>
      <c r="J679" s="377"/>
      <c r="K679" s="298"/>
      <c r="L679" s="298"/>
      <c r="M679" s="298"/>
      <c r="N679" s="298"/>
      <c r="O679" s="298"/>
      <c r="P679" s="298"/>
      <c r="Q679" s="298"/>
      <c r="R679" s="298"/>
      <c r="S679" s="298"/>
      <c r="T679" s="298"/>
      <c r="U679" s="298"/>
      <c r="V679" s="298"/>
      <c r="W679" s="298"/>
      <c r="X679" s="298"/>
      <c r="Y679" s="298"/>
      <c r="Z679" s="298"/>
    </row>
    <row r="680" spans="1:26" ht="20.25" customHeight="1" x14ac:dyDescent="0.8">
      <c r="A680" s="298"/>
      <c r="B680" s="298"/>
      <c r="C680" s="308"/>
      <c r="D680" s="298"/>
      <c r="E680" s="308"/>
      <c r="F680" s="308"/>
      <c r="G680" s="308"/>
      <c r="H680" s="308"/>
      <c r="I680" s="308"/>
      <c r="J680" s="377"/>
      <c r="K680" s="298"/>
      <c r="L680" s="298"/>
      <c r="M680" s="298"/>
      <c r="N680" s="298"/>
      <c r="O680" s="298"/>
      <c r="P680" s="298"/>
      <c r="Q680" s="298"/>
      <c r="R680" s="298"/>
      <c r="S680" s="298"/>
      <c r="T680" s="298"/>
      <c r="U680" s="298"/>
      <c r="V680" s="298"/>
      <c r="W680" s="298"/>
      <c r="X680" s="298"/>
      <c r="Y680" s="298"/>
      <c r="Z680" s="298"/>
    </row>
    <row r="681" spans="1:26" ht="20.25" customHeight="1" x14ac:dyDescent="0.8">
      <c r="A681" s="298"/>
      <c r="B681" s="298"/>
      <c r="C681" s="308"/>
      <c r="D681" s="298"/>
      <c r="E681" s="308"/>
      <c r="F681" s="308"/>
      <c r="G681" s="308"/>
      <c r="H681" s="308"/>
      <c r="I681" s="308"/>
      <c r="J681" s="377"/>
      <c r="K681" s="298"/>
      <c r="L681" s="298"/>
      <c r="M681" s="298"/>
      <c r="N681" s="298"/>
      <c r="O681" s="298"/>
      <c r="P681" s="298"/>
      <c r="Q681" s="298"/>
      <c r="R681" s="298"/>
      <c r="S681" s="298"/>
      <c r="T681" s="298"/>
      <c r="U681" s="298"/>
      <c r="V681" s="298"/>
      <c r="W681" s="298"/>
      <c r="X681" s="298"/>
      <c r="Y681" s="298"/>
      <c r="Z681" s="298"/>
    </row>
    <row r="682" spans="1:26" ht="20.25" customHeight="1" x14ac:dyDescent="0.8">
      <c r="A682" s="298"/>
      <c r="B682" s="298"/>
      <c r="C682" s="308"/>
      <c r="D682" s="298"/>
      <c r="E682" s="308"/>
      <c r="F682" s="308"/>
      <c r="G682" s="308"/>
      <c r="H682" s="308"/>
      <c r="I682" s="308"/>
      <c r="J682" s="377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</row>
    <row r="683" spans="1:26" ht="20.25" customHeight="1" x14ac:dyDescent="0.8">
      <c r="A683" s="298"/>
      <c r="B683" s="298"/>
      <c r="C683" s="308"/>
      <c r="D683" s="298"/>
      <c r="E683" s="308"/>
      <c r="F683" s="308"/>
      <c r="G683" s="308"/>
      <c r="H683" s="308"/>
      <c r="I683" s="308"/>
      <c r="J683" s="377"/>
      <c r="K683" s="298"/>
      <c r="L683" s="298"/>
      <c r="M683" s="298"/>
      <c r="N683" s="298"/>
      <c r="O683" s="298"/>
      <c r="P683" s="298"/>
      <c r="Q683" s="298"/>
      <c r="R683" s="298"/>
      <c r="S683" s="298"/>
      <c r="T683" s="298"/>
      <c r="U683" s="298"/>
      <c r="V683" s="298"/>
      <c r="W683" s="298"/>
      <c r="X683" s="298"/>
      <c r="Y683" s="298"/>
      <c r="Z683" s="298"/>
    </row>
    <row r="684" spans="1:26" ht="20.25" customHeight="1" x14ac:dyDescent="0.8">
      <c r="A684" s="298"/>
      <c r="B684" s="298"/>
      <c r="C684" s="308"/>
      <c r="D684" s="298"/>
      <c r="E684" s="308"/>
      <c r="F684" s="308"/>
      <c r="G684" s="308"/>
      <c r="H684" s="308"/>
      <c r="I684" s="308"/>
      <c r="J684" s="377"/>
      <c r="K684" s="298"/>
      <c r="L684" s="298"/>
      <c r="M684" s="298"/>
      <c r="N684" s="298"/>
      <c r="O684" s="298"/>
      <c r="P684" s="298"/>
      <c r="Q684" s="298"/>
      <c r="R684" s="298"/>
      <c r="S684" s="298"/>
      <c r="T684" s="298"/>
      <c r="U684" s="298"/>
      <c r="V684" s="298"/>
      <c r="W684" s="298"/>
      <c r="X684" s="298"/>
      <c r="Y684" s="298"/>
      <c r="Z684" s="298"/>
    </row>
    <row r="685" spans="1:26" ht="20.25" customHeight="1" x14ac:dyDescent="0.8">
      <c r="A685" s="298"/>
      <c r="B685" s="298"/>
      <c r="C685" s="308"/>
      <c r="D685" s="298"/>
      <c r="E685" s="308"/>
      <c r="F685" s="308"/>
      <c r="G685" s="308"/>
      <c r="H685" s="308"/>
      <c r="I685" s="308"/>
      <c r="J685" s="377"/>
      <c r="K685" s="298"/>
      <c r="L685" s="298"/>
      <c r="M685" s="298"/>
      <c r="N685" s="298"/>
      <c r="O685" s="298"/>
      <c r="P685" s="298"/>
      <c r="Q685" s="298"/>
      <c r="R685" s="298"/>
      <c r="S685" s="298"/>
      <c r="T685" s="298"/>
      <c r="U685" s="298"/>
      <c r="V685" s="298"/>
      <c r="W685" s="298"/>
      <c r="X685" s="298"/>
      <c r="Y685" s="298"/>
      <c r="Z685" s="298"/>
    </row>
    <row r="686" spans="1:26" ht="20.25" customHeight="1" x14ac:dyDescent="0.8">
      <c r="A686" s="298"/>
      <c r="B686" s="298"/>
      <c r="C686" s="308"/>
      <c r="D686" s="298"/>
      <c r="E686" s="308"/>
      <c r="F686" s="308"/>
      <c r="G686" s="308"/>
      <c r="H686" s="308"/>
      <c r="I686" s="308"/>
      <c r="J686" s="377"/>
      <c r="K686" s="298"/>
      <c r="L686" s="298"/>
      <c r="M686" s="298"/>
      <c r="N686" s="298"/>
      <c r="O686" s="298"/>
      <c r="P686" s="298"/>
      <c r="Q686" s="298"/>
      <c r="R686" s="298"/>
      <c r="S686" s="298"/>
      <c r="T686" s="298"/>
      <c r="U686" s="298"/>
      <c r="V686" s="298"/>
      <c r="W686" s="298"/>
      <c r="X686" s="298"/>
      <c r="Y686" s="298"/>
      <c r="Z686" s="298"/>
    </row>
    <row r="687" spans="1:26" ht="20.25" customHeight="1" x14ac:dyDescent="0.8">
      <c r="A687" s="298"/>
      <c r="B687" s="298"/>
      <c r="C687" s="308"/>
      <c r="D687" s="298"/>
      <c r="E687" s="308"/>
      <c r="F687" s="308"/>
      <c r="G687" s="308"/>
      <c r="H687" s="308"/>
      <c r="I687" s="308"/>
      <c r="J687" s="377"/>
      <c r="K687" s="298"/>
      <c r="L687" s="298"/>
      <c r="M687" s="298"/>
      <c r="N687" s="298"/>
      <c r="O687" s="298"/>
      <c r="P687" s="298"/>
      <c r="Q687" s="298"/>
      <c r="R687" s="298"/>
      <c r="S687" s="298"/>
      <c r="T687" s="298"/>
      <c r="U687" s="298"/>
      <c r="V687" s="298"/>
      <c r="W687" s="298"/>
      <c r="X687" s="298"/>
      <c r="Y687" s="298"/>
      <c r="Z687" s="298"/>
    </row>
    <row r="688" spans="1:26" ht="20.25" customHeight="1" x14ac:dyDescent="0.8">
      <c r="A688" s="298"/>
      <c r="B688" s="298"/>
      <c r="C688" s="308"/>
      <c r="D688" s="298"/>
      <c r="E688" s="308"/>
      <c r="F688" s="308"/>
      <c r="G688" s="308"/>
      <c r="H688" s="308"/>
      <c r="I688" s="308"/>
      <c r="J688" s="377"/>
      <c r="K688" s="298"/>
      <c r="L688" s="298"/>
      <c r="M688" s="298"/>
      <c r="N688" s="298"/>
      <c r="O688" s="298"/>
      <c r="P688" s="298"/>
      <c r="Q688" s="298"/>
      <c r="R688" s="298"/>
      <c r="S688" s="298"/>
      <c r="T688" s="298"/>
      <c r="U688" s="298"/>
      <c r="V688" s="298"/>
      <c r="W688" s="298"/>
      <c r="X688" s="298"/>
      <c r="Y688" s="298"/>
      <c r="Z688" s="298"/>
    </row>
    <row r="689" spans="1:26" ht="20.25" customHeight="1" x14ac:dyDescent="0.8">
      <c r="A689" s="298"/>
      <c r="B689" s="298"/>
      <c r="C689" s="308"/>
      <c r="D689" s="298"/>
      <c r="E689" s="308"/>
      <c r="F689" s="308"/>
      <c r="G689" s="308"/>
      <c r="H689" s="308"/>
      <c r="I689" s="308"/>
      <c r="J689" s="377"/>
      <c r="K689" s="298"/>
      <c r="L689" s="298"/>
      <c r="M689" s="298"/>
      <c r="N689" s="298"/>
      <c r="O689" s="298"/>
      <c r="P689" s="298"/>
      <c r="Q689" s="298"/>
      <c r="R689" s="298"/>
      <c r="S689" s="298"/>
      <c r="T689" s="298"/>
      <c r="U689" s="298"/>
      <c r="V689" s="298"/>
      <c r="W689" s="298"/>
      <c r="X689" s="298"/>
      <c r="Y689" s="298"/>
      <c r="Z689" s="298"/>
    </row>
    <row r="690" spans="1:26" ht="20.25" customHeight="1" x14ac:dyDescent="0.8">
      <c r="A690" s="298"/>
      <c r="B690" s="298"/>
      <c r="C690" s="308"/>
      <c r="D690" s="298"/>
      <c r="E690" s="308"/>
      <c r="F690" s="308"/>
      <c r="G690" s="308"/>
      <c r="H690" s="308"/>
      <c r="I690" s="308"/>
      <c r="J690" s="377"/>
      <c r="K690" s="298"/>
      <c r="L690" s="298"/>
      <c r="M690" s="298"/>
      <c r="N690" s="298"/>
      <c r="O690" s="298"/>
      <c r="P690" s="298"/>
      <c r="Q690" s="298"/>
      <c r="R690" s="298"/>
      <c r="S690" s="298"/>
      <c r="T690" s="298"/>
      <c r="U690" s="298"/>
      <c r="V690" s="298"/>
      <c r="W690" s="298"/>
      <c r="X690" s="298"/>
      <c r="Y690" s="298"/>
      <c r="Z690" s="298"/>
    </row>
    <row r="691" spans="1:26" ht="20.25" customHeight="1" x14ac:dyDescent="0.8">
      <c r="A691" s="298"/>
      <c r="B691" s="298"/>
      <c r="C691" s="308"/>
      <c r="D691" s="298"/>
      <c r="E691" s="308"/>
      <c r="F691" s="308"/>
      <c r="G691" s="308"/>
      <c r="H691" s="308"/>
      <c r="I691" s="308"/>
      <c r="J691" s="377"/>
      <c r="K691" s="298"/>
      <c r="L691" s="298"/>
      <c r="M691" s="298"/>
      <c r="N691" s="298"/>
      <c r="O691" s="298"/>
      <c r="P691" s="298"/>
      <c r="Q691" s="298"/>
      <c r="R691" s="298"/>
      <c r="S691" s="298"/>
      <c r="T691" s="298"/>
      <c r="U691" s="298"/>
      <c r="V691" s="298"/>
      <c r="W691" s="298"/>
      <c r="X691" s="298"/>
      <c r="Y691" s="298"/>
      <c r="Z691" s="298"/>
    </row>
    <row r="692" spans="1:26" ht="20.25" customHeight="1" x14ac:dyDescent="0.8">
      <c r="A692" s="298"/>
      <c r="B692" s="298"/>
      <c r="C692" s="308"/>
      <c r="D692" s="298"/>
      <c r="E692" s="308"/>
      <c r="F692" s="308"/>
      <c r="G692" s="308"/>
      <c r="H692" s="308"/>
      <c r="I692" s="308"/>
      <c r="J692" s="377"/>
      <c r="K692" s="298"/>
      <c r="L692" s="298"/>
      <c r="M692" s="298"/>
      <c r="N692" s="298"/>
      <c r="O692" s="298"/>
      <c r="P692" s="298"/>
      <c r="Q692" s="298"/>
      <c r="R692" s="298"/>
      <c r="S692" s="298"/>
      <c r="T692" s="298"/>
      <c r="U692" s="298"/>
      <c r="V692" s="298"/>
      <c r="W692" s="298"/>
      <c r="X692" s="298"/>
      <c r="Y692" s="298"/>
      <c r="Z692" s="298"/>
    </row>
    <row r="693" spans="1:26" ht="20.25" customHeight="1" x14ac:dyDescent="0.8">
      <c r="A693" s="298"/>
      <c r="B693" s="298"/>
      <c r="C693" s="308"/>
      <c r="D693" s="298"/>
      <c r="E693" s="308"/>
      <c r="F693" s="308"/>
      <c r="G693" s="308"/>
      <c r="H693" s="308"/>
      <c r="I693" s="308"/>
      <c r="J693" s="377"/>
      <c r="K693" s="298"/>
      <c r="L693" s="298"/>
      <c r="M693" s="298"/>
      <c r="N693" s="298"/>
      <c r="O693" s="298"/>
      <c r="P693" s="298"/>
      <c r="Q693" s="298"/>
      <c r="R693" s="298"/>
      <c r="S693" s="298"/>
      <c r="T693" s="298"/>
      <c r="U693" s="298"/>
      <c r="V693" s="298"/>
      <c r="W693" s="298"/>
      <c r="X693" s="298"/>
      <c r="Y693" s="298"/>
      <c r="Z693" s="298"/>
    </row>
    <row r="694" spans="1:26" ht="20.25" customHeight="1" x14ac:dyDescent="0.8">
      <c r="A694" s="298"/>
      <c r="B694" s="298"/>
      <c r="C694" s="308"/>
      <c r="D694" s="298"/>
      <c r="E694" s="308"/>
      <c r="F694" s="308"/>
      <c r="G694" s="308"/>
      <c r="H694" s="308"/>
      <c r="I694" s="308"/>
      <c r="J694" s="377"/>
      <c r="K694" s="298"/>
      <c r="L694" s="298"/>
      <c r="M694" s="298"/>
      <c r="N694" s="298"/>
      <c r="O694" s="298"/>
      <c r="P694" s="298"/>
      <c r="Q694" s="298"/>
      <c r="R694" s="298"/>
      <c r="S694" s="298"/>
      <c r="T694" s="298"/>
      <c r="U694" s="298"/>
      <c r="V694" s="298"/>
      <c r="W694" s="298"/>
      <c r="X694" s="298"/>
      <c r="Y694" s="298"/>
      <c r="Z694" s="298"/>
    </row>
    <row r="695" spans="1:26" ht="20.25" customHeight="1" x14ac:dyDescent="0.8">
      <c r="A695" s="298"/>
      <c r="B695" s="298"/>
      <c r="C695" s="308"/>
      <c r="D695" s="298"/>
      <c r="E695" s="308"/>
      <c r="F695" s="308"/>
      <c r="G695" s="308"/>
      <c r="H695" s="308"/>
      <c r="I695" s="308"/>
      <c r="J695" s="377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</row>
    <row r="696" spans="1:26" ht="20.25" customHeight="1" x14ac:dyDescent="0.8">
      <c r="A696" s="298"/>
      <c r="B696" s="298"/>
      <c r="C696" s="308"/>
      <c r="D696" s="298"/>
      <c r="E696" s="308"/>
      <c r="F696" s="308"/>
      <c r="G696" s="308"/>
      <c r="H696" s="308"/>
      <c r="I696" s="308"/>
      <c r="J696" s="377"/>
      <c r="K696" s="298"/>
      <c r="L696" s="298"/>
      <c r="M696" s="298"/>
      <c r="N696" s="298"/>
      <c r="O696" s="298"/>
      <c r="P696" s="298"/>
      <c r="Q696" s="298"/>
      <c r="R696" s="298"/>
      <c r="S696" s="298"/>
      <c r="T696" s="298"/>
      <c r="U696" s="298"/>
      <c r="V696" s="298"/>
      <c r="W696" s="298"/>
      <c r="X696" s="298"/>
      <c r="Y696" s="298"/>
      <c r="Z696" s="298"/>
    </row>
    <row r="697" spans="1:26" ht="20.25" customHeight="1" x14ac:dyDescent="0.8">
      <c r="A697" s="298"/>
      <c r="B697" s="298"/>
      <c r="C697" s="308"/>
      <c r="D697" s="298"/>
      <c r="E697" s="308"/>
      <c r="F697" s="308"/>
      <c r="G697" s="308"/>
      <c r="H697" s="308"/>
      <c r="I697" s="308"/>
      <c r="J697" s="377"/>
      <c r="K697" s="298"/>
      <c r="L697" s="298"/>
      <c r="M697" s="298"/>
      <c r="N697" s="298"/>
      <c r="O697" s="298"/>
      <c r="P697" s="298"/>
      <c r="Q697" s="298"/>
      <c r="R697" s="298"/>
      <c r="S697" s="298"/>
      <c r="T697" s="298"/>
      <c r="U697" s="298"/>
      <c r="V697" s="298"/>
      <c r="W697" s="298"/>
      <c r="X697" s="298"/>
      <c r="Y697" s="298"/>
      <c r="Z697" s="298"/>
    </row>
    <row r="698" spans="1:26" ht="20.25" customHeight="1" x14ac:dyDescent="0.8">
      <c r="A698" s="298"/>
      <c r="B698" s="298"/>
      <c r="C698" s="308"/>
      <c r="D698" s="298"/>
      <c r="E698" s="308"/>
      <c r="F698" s="308"/>
      <c r="G698" s="308"/>
      <c r="H698" s="308"/>
      <c r="I698" s="308"/>
      <c r="J698" s="377"/>
      <c r="K698" s="298"/>
      <c r="L698" s="298"/>
      <c r="M698" s="298"/>
      <c r="N698" s="298"/>
      <c r="O698" s="298"/>
      <c r="P698" s="298"/>
      <c r="Q698" s="298"/>
      <c r="R698" s="298"/>
      <c r="S698" s="298"/>
      <c r="T698" s="298"/>
      <c r="U698" s="298"/>
      <c r="V698" s="298"/>
      <c r="W698" s="298"/>
      <c r="X698" s="298"/>
      <c r="Y698" s="298"/>
      <c r="Z698" s="298"/>
    </row>
    <row r="699" spans="1:26" ht="20.25" customHeight="1" x14ac:dyDescent="0.8">
      <c r="A699" s="298"/>
      <c r="B699" s="298"/>
      <c r="C699" s="308"/>
      <c r="D699" s="298"/>
      <c r="E699" s="308"/>
      <c r="F699" s="308"/>
      <c r="G699" s="308"/>
      <c r="H699" s="308"/>
      <c r="I699" s="308"/>
      <c r="J699" s="377"/>
      <c r="K699" s="298"/>
      <c r="L699" s="298"/>
      <c r="M699" s="298"/>
      <c r="N699" s="298"/>
      <c r="O699" s="298"/>
      <c r="P699" s="298"/>
      <c r="Q699" s="298"/>
      <c r="R699" s="298"/>
      <c r="S699" s="298"/>
      <c r="T699" s="298"/>
      <c r="U699" s="298"/>
      <c r="V699" s="298"/>
      <c r="W699" s="298"/>
      <c r="X699" s="298"/>
      <c r="Y699" s="298"/>
      <c r="Z699" s="298"/>
    </row>
    <row r="700" spans="1:26" ht="20.25" customHeight="1" x14ac:dyDescent="0.8">
      <c r="A700" s="298"/>
      <c r="B700" s="298"/>
      <c r="C700" s="308"/>
      <c r="D700" s="298"/>
      <c r="E700" s="308"/>
      <c r="F700" s="308"/>
      <c r="G700" s="308"/>
      <c r="H700" s="308"/>
      <c r="I700" s="308"/>
      <c r="J700" s="377"/>
      <c r="K700" s="298"/>
      <c r="L700" s="298"/>
      <c r="M700" s="298"/>
      <c r="N700" s="298"/>
      <c r="O700" s="298"/>
      <c r="P700" s="298"/>
      <c r="Q700" s="298"/>
      <c r="R700" s="298"/>
      <c r="S700" s="298"/>
      <c r="T700" s="298"/>
      <c r="U700" s="298"/>
      <c r="V700" s="298"/>
      <c r="W700" s="298"/>
      <c r="X700" s="298"/>
      <c r="Y700" s="298"/>
      <c r="Z700" s="298"/>
    </row>
    <row r="701" spans="1:26" ht="20.25" customHeight="1" x14ac:dyDescent="0.8">
      <c r="A701" s="298"/>
      <c r="B701" s="298"/>
      <c r="C701" s="308"/>
      <c r="D701" s="298"/>
      <c r="E701" s="308"/>
      <c r="F701" s="308"/>
      <c r="G701" s="308"/>
      <c r="H701" s="308"/>
      <c r="I701" s="308"/>
      <c r="J701" s="377"/>
      <c r="K701" s="298"/>
      <c r="L701" s="298"/>
      <c r="M701" s="298"/>
      <c r="N701" s="298"/>
      <c r="O701" s="298"/>
      <c r="P701" s="298"/>
      <c r="Q701" s="298"/>
      <c r="R701" s="298"/>
      <c r="S701" s="298"/>
      <c r="T701" s="298"/>
      <c r="U701" s="298"/>
      <c r="V701" s="298"/>
      <c r="W701" s="298"/>
      <c r="X701" s="298"/>
      <c r="Y701" s="298"/>
      <c r="Z701" s="298"/>
    </row>
    <row r="702" spans="1:26" ht="20.25" customHeight="1" x14ac:dyDescent="0.8">
      <c r="A702" s="298"/>
      <c r="B702" s="298"/>
      <c r="C702" s="308"/>
      <c r="D702" s="298"/>
      <c r="E702" s="308"/>
      <c r="F702" s="308"/>
      <c r="G702" s="308"/>
      <c r="H702" s="308"/>
      <c r="I702" s="308"/>
      <c r="J702" s="377"/>
      <c r="K702" s="298"/>
      <c r="L702" s="298"/>
      <c r="M702" s="298"/>
      <c r="N702" s="298"/>
      <c r="O702" s="298"/>
      <c r="P702" s="298"/>
      <c r="Q702" s="298"/>
      <c r="R702" s="298"/>
      <c r="S702" s="298"/>
      <c r="T702" s="298"/>
      <c r="U702" s="298"/>
      <c r="V702" s="298"/>
      <c r="W702" s="298"/>
      <c r="X702" s="298"/>
      <c r="Y702" s="298"/>
      <c r="Z702" s="298"/>
    </row>
    <row r="703" spans="1:26" ht="20.25" customHeight="1" x14ac:dyDescent="0.8">
      <c r="A703" s="298"/>
      <c r="B703" s="298"/>
      <c r="C703" s="308"/>
      <c r="D703" s="298"/>
      <c r="E703" s="308"/>
      <c r="F703" s="308"/>
      <c r="G703" s="308"/>
      <c r="H703" s="308"/>
      <c r="I703" s="308"/>
      <c r="J703" s="377"/>
      <c r="K703" s="298"/>
      <c r="L703" s="298"/>
      <c r="M703" s="298"/>
      <c r="N703" s="298"/>
      <c r="O703" s="298"/>
      <c r="P703" s="298"/>
      <c r="Q703" s="298"/>
      <c r="R703" s="298"/>
      <c r="S703" s="298"/>
      <c r="T703" s="298"/>
      <c r="U703" s="298"/>
      <c r="V703" s="298"/>
      <c r="W703" s="298"/>
      <c r="X703" s="298"/>
      <c r="Y703" s="298"/>
      <c r="Z703" s="298"/>
    </row>
    <row r="704" spans="1:26" ht="20.25" customHeight="1" x14ac:dyDescent="0.8">
      <c r="A704" s="298"/>
      <c r="B704" s="298"/>
      <c r="C704" s="308"/>
      <c r="D704" s="298"/>
      <c r="E704" s="308"/>
      <c r="F704" s="308"/>
      <c r="G704" s="308"/>
      <c r="H704" s="308"/>
      <c r="I704" s="308"/>
      <c r="J704" s="377"/>
      <c r="K704" s="298"/>
      <c r="L704" s="298"/>
      <c r="M704" s="298"/>
      <c r="N704" s="298"/>
      <c r="O704" s="298"/>
      <c r="P704" s="298"/>
      <c r="Q704" s="298"/>
      <c r="R704" s="298"/>
      <c r="S704" s="298"/>
      <c r="T704" s="298"/>
      <c r="U704" s="298"/>
      <c r="V704" s="298"/>
      <c r="W704" s="298"/>
      <c r="X704" s="298"/>
      <c r="Y704" s="298"/>
      <c r="Z704" s="298"/>
    </row>
    <row r="705" spans="1:26" ht="20.25" customHeight="1" x14ac:dyDescent="0.8">
      <c r="A705" s="298"/>
      <c r="B705" s="298"/>
      <c r="C705" s="308"/>
      <c r="D705" s="298"/>
      <c r="E705" s="308"/>
      <c r="F705" s="308"/>
      <c r="G705" s="308"/>
      <c r="H705" s="308"/>
      <c r="I705" s="308"/>
      <c r="J705" s="377"/>
      <c r="K705" s="298"/>
      <c r="L705" s="298"/>
      <c r="M705" s="298"/>
      <c r="N705" s="298"/>
      <c r="O705" s="298"/>
      <c r="P705" s="298"/>
      <c r="Q705" s="298"/>
      <c r="R705" s="298"/>
      <c r="S705" s="298"/>
      <c r="T705" s="298"/>
      <c r="U705" s="298"/>
      <c r="V705" s="298"/>
      <c r="W705" s="298"/>
      <c r="X705" s="298"/>
      <c r="Y705" s="298"/>
      <c r="Z705" s="298"/>
    </row>
    <row r="706" spans="1:26" ht="20.25" customHeight="1" x14ac:dyDescent="0.8">
      <c r="A706" s="298"/>
      <c r="B706" s="298"/>
      <c r="C706" s="308"/>
      <c r="D706" s="298"/>
      <c r="E706" s="308"/>
      <c r="F706" s="308"/>
      <c r="G706" s="308"/>
      <c r="H706" s="308"/>
      <c r="I706" s="308"/>
      <c r="J706" s="377"/>
      <c r="K706" s="298"/>
      <c r="L706" s="298"/>
      <c r="M706" s="298"/>
      <c r="N706" s="298"/>
      <c r="O706" s="298"/>
      <c r="P706" s="298"/>
      <c r="Q706" s="298"/>
      <c r="R706" s="298"/>
      <c r="S706" s="298"/>
      <c r="T706" s="298"/>
      <c r="U706" s="298"/>
      <c r="V706" s="298"/>
      <c r="W706" s="298"/>
      <c r="X706" s="298"/>
      <c r="Y706" s="298"/>
      <c r="Z706" s="298"/>
    </row>
    <row r="707" spans="1:26" ht="20.25" customHeight="1" x14ac:dyDescent="0.8">
      <c r="A707" s="298"/>
      <c r="B707" s="298"/>
      <c r="C707" s="308"/>
      <c r="D707" s="298"/>
      <c r="E707" s="308"/>
      <c r="F707" s="308"/>
      <c r="G707" s="308"/>
      <c r="H707" s="308"/>
      <c r="I707" s="308"/>
      <c r="J707" s="377"/>
      <c r="K707" s="298"/>
      <c r="L707" s="298"/>
      <c r="M707" s="298"/>
      <c r="N707" s="298"/>
      <c r="O707" s="298"/>
      <c r="P707" s="298"/>
      <c r="Q707" s="298"/>
      <c r="R707" s="298"/>
      <c r="S707" s="298"/>
      <c r="T707" s="298"/>
      <c r="U707" s="298"/>
      <c r="V707" s="298"/>
      <c r="W707" s="298"/>
      <c r="X707" s="298"/>
      <c r="Y707" s="298"/>
      <c r="Z707" s="298"/>
    </row>
    <row r="708" spans="1:26" ht="20.25" customHeight="1" x14ac:dyDescent="0.8">
      <c r="A708" s="298"/>
      <c r="B708" s="298"/>
      <c r="C708" s="308"/>
      <c r="D708" s="298"/>
      <c r="E708" s="308"/>
      <c r="F708" s="308"/>
      <c r="G708" s="308"/>
      <c r="H708" s="308"/>
      <c r="I708" s="308"/>
      <c r="J708" s="377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</row>
    <row r="709" spans="1:26" ht="20.25" customHeight="1" x14ac:dyDescent="0.8">
      <c r="A709" s="298"/>
      <c r="B709" s="298"/>
      <c r="C709" s="308"/>
      <c r="D709" s="298"/>
      <c r="E709" s="308"/>
      <c r="F709" s="308"/>
      <c r="G709" s="308"/>
      <c r="H709" s="308"/>
      <c r="I709" s="308"/>
      <c r="J709" s="377"/>
      <c r="K709" s="298"/>
      <c r="L709" s="298"/>
      <c r="M709" s="298"/>
      <c r="N709" s="298"/>
      <c r="O709" s="298"/>
      <c r="P709" s="298"/>
      <c r="Q709" s="298"/>
      <c r="R709" s="298"/>
      <c r="S709" s="298"/>
      <c r="T709" s="298"/>
      <c r="U709" s="298"/>
      <c r="V709" s="298"/>
      <c r="W709" s="298"/>
      <c r="X709" s="298"/>
      <c r="Y709" s="298"/>
      <c r="Z709" s="298"/>
    </row>
    <row r="710" spans="1:26" ht="20.25" customHeight="1" x14ac:dyDescent="0.8">
      <c r="A710" s="298"/>
      <c r="B710" s="298"/>
      <c r="C710" s="308"/>
      <c r="D710" s="298"/>
      <c r="E710" s="308"/>
      <c r="F710" s="308"/>
      <c r="G710" s="308"/>
      <c r="H710" s="308"/>
      <c r="I710" s="308"/>
      <c r="J710" s="377"/>
      <c r="K710" s="298"/>
      <c r="L710" s="298"/>
      <c r="M710" s="298"/>
      <c r="N710" s="298"/>
      <c r="O710" s="298"/>
      <c r="P710" s="298"/>
      <c r="Q710" s="298"/>
      <c r="R710" s="298"/>
      <c r="S710" s="298"/>
      <c r="T710" s="298"/>
      <c r="U710" s="298"/>
      <c r="V710" s="298"/>
      <c r="W710" s="298"/>
      <c r="X710" s="298"/>
      <c r="Y710" s="298"/>
      <c r="Z710" s="298"/>
    </row>
    <row r="711" spans="1:26" ht="20.25" customHeight="1" x14ac:dyDescent="0.8">
      <c r="A711" s="298"/>
      <c r="B711" s="298"/>
      <c r="C711" s="308"/>
      <c r="D711" s="298"/>
      <c r="E711" s="308"/>
      <c r="F711" s="308"/>
      <c r="G711" s="308"/>
      <c r="H711" s="308"/>
      <c r="I711" s="308"/>
      <c r="J711" s="377"/>
      <c r="K711" s="298"/>
      <c r="L711" s="298"/>
      <c r="M711" s="298"/>
      <c r="N711" s="298"/>
      <c r="O711" s="298"/>
      <c r="P711" s="298"/>
      <c r="Q711" s="298"/>
      <c r="R711" s="298"/>
      <c r="S711" s="298"/>
      <c r="T711" s="298"/>
      <c r="U711" s="298"/>
      <c r="V711" s="298"/>
      <c r="W711" s="298"/>
      <c r="X711" s="298"/>
      <c r="Y711" s="298"/>
      <c r="Z711" s="298"/>
    </row>
    <row r="712" spans="1:26" ht="20.25" customHeight="1" x14ac:dyDescent="0.8">
      <c r="A712" s="298"/>
      <c r="B712" s="298"/>
      <c r="C712" s="308"/>
      <c r="D712" s="298"/>
      <c r="E712" s="308"/>
      <c r="F712" s="308"/>
      <c r="G712" s="308"/>
      <c r="H712" s="308"/>
      <c r="I712" s="308"/>
      <c r="J712" s="377"/>
      <c r="K712" s="298"/>
      <c r="L712" s="298"/>
      <c r="M712" s="298"/>
      <c r="N712" s="298"/>
      <c r="O712" s="298"/>
      <c r="P712" s="298"/>
      <c r="Q712" s="298"/>
      <c r="R712" s="298"/>
      <c r="S712" s="298"/>
      <c r="T712" s="298"/>
      <c r="U712" s="298"/>
      <c r="V712" s="298"/>
      <c r="W712" s="298"/>
      <c r="X712" s="298"/>
      <c r="Y712" s="298"/>
      <c r="Z712" s="298"/>
    </row>
    <row r="713" spans="1:26" ht="20.25" customHeight="1" x14ac:dyDescent="0.8">
      <c r="A713" s="298"/>
      <c r="B713" s="298"/>
      <c r="C713" s="308"/>
      <c r="D713" s="298"/>
      <c r="E713" s="308"/>
      <c r="F713" s="308"/>
      <c r="G713" s="308"/>
      <c r="H713" s="308"/>
      <c r="I713" s="308"/>
      <c r="J713" s="377"/>
      <c r="K713" s="298"/>
      <c r="L713" s="298"/>
      <c r="M713" s="298"/>
      <c r="N713" s="298"/>
      <c r="O713" s="298"/>
      <c r="P713" s="298"/>
      <c r="Q713" s="298"/>
      <c r="R713" s="298"/>
      <c r="S713" s="298"/>
      <c r="T713" s="298"/>
      <c r="U713" s="298"/>
      <c r="V713" s="298"/>
      <c r="W713" s="298"/>
      <c r="X713" s="298"/>
      <c r="Y713" s="298"/>
      <c r="Z713" s="298"/>
    </row>
    <row r="714" spans="1:26" ht="20.25" customHeight="1" x14ac:dyDescent="0.8">
      <c r="A714" s="298"/>
      <c r="B714" s="298"/>
      <c r="C714" s="308"/>
      <c r="D714" s="298"/>
      <c r="E714" s="308"/>
      <c r="F714" s="308"/>
      <c r="G714" s="308"/>
      <c r="H714" s="308"/>
      <c r="I714" s="308"/>
      <c r="J714" s="377"/>
      <c r="K714" s="298"/>
      <c r="L714" s="298"/>
      <c r="M714" s="298"/>
      <c r="N714" s="298"/>
      <c r="O714" s="298"/>
      <c r="P714" s="298"/>
      <c r="Q714" s="298"/>
      <c r="R714" s="298"/>
      <c r="S714" s="298"/>
      <c r="T714" s="298"/>
      <c r="U714" s="298"/>
      <c r="V714" s="298"/>
      <c r="W714" s="298"/>
      <c r="X714" s="298"/>
      <c r="Y714" s="298"/>
      <c r="Z714" s="298"/>
    </row>
    <row r="715" spans="1:26" ht="20.25" customHeight="1" x14ac:dyDescent="0.8">
      <c r="A715" s="298"/>
      <c r="B715" s="298"/>
      <c r="C715" s="308"/>
      <c r="D715" s="298"/>
      <c r="E715" s="308"/>
      <c r="F715" s="308"/>
      <c r="G715" s="308"/>
      <c r="H715" s="308"/>
      <c r="I715" s="308"/>
      <c r="J715" s="377"/>
      <c r="K715" s="298"/>
      <c r="L715" s="298"/>
      <c r="M715" s="298"/>
      <c r="N715" s="298"/>
      <c r="O715" s="298"/>
      <c r="P715" s="298"/>
      <c r="Q715" s="298"/>
      <c r="R715" s="298"/>
      <c r="S715" s="298"/>
      <c r="T715" s="298"/>
      <c r="U715" s="298"/>
      <c r="V715" s="298"/>
      <c r="W715" s="298"/>
      <c r="X715" s="298"/>
      <c r="Y715" s="298"/>
      <c r="Z715" s="298"/>
    </row>
    <row r="716" spans="1:26" ht="20.25" customHeight="1" x14ac:dyDescent="0.8">
      <c r="A716" s="298"/>
      <c r="B716" s="298"/>
      <c r="C716" s="308"/>
      <c r="D716" s="298"/>
      <c r="E716" s="308"/>
      <c r="F716" s="308"/>
      <c r="G716" s="308"/>
      <c r="H716" s="308"/>
      <c r="I716" s="308"/>
      <c r="J716" s="377"/>
      <c r="K716" s="298"/>
      <c r="L716" s="298"/>
      <c r="M716" s="298"/>
      <c r="N716" s="298"/>
      <c r="O716" s="298"/>
      <c r="P716" s="298"/>
      <c r="Q716" s="298"/>
      <c r="R716" s="298"/>
      <c r="S716" s="298"/>
      <c r="T716" s="298"/>
      <c r="U716" s="298"/>
      <c r="V716" s="298"/>
      <c r="W716" s="298"/>
      <c r="X716" s="298"/>
      <c r="Y716" s="298"/>
      <c r="Z716" s="298"/>
    </row>
    <row r="717" spans="1:26" ht="20.25" customHeight="1" x14ac:dyDescent="0.8">
      <c r="A717" s="298"/>
      <c r="B717" s="298"/>
      <c r="C717" s="308"/>
      <c r="D717" s="298"/>
      <c r="E717" s="308"/>
      <c r="F717" s="308"/>
      <c r="G717" s="308"/>
      <c r="H717" s="308"/>
      <c r="I717" s="308"/>
      <c r="J717" s="377"/>
      <c r="K717" s="298"/>
      <c r="L717" s="298"/>
      <c r="M717" s="298"/>
      <c r="N717" s="298"/>
      <c r="O717" s="298"/>
      <c r="P717" s="298"/>
      <c r="Q717" s="298"/>
      <c r="R717" s="298"/>
      <c r="S717" s="298"/>
      <c r="T717" s="298"/>
      <c r="U717" s="298"/>
      <c r="V717" s="298"/>
      <c r="W717" s="298"/>
      <c r="X717" s="298"/>
      <c r="Y717" s="298"/>
      <c r="Z717" s="298"/>
    </row>
    <row r="718" spans="1:26" ht="20.25" customHeight="1" x14ac:dyDescent="0.8">
      <c r="A718" s="298"/>
      <c r="B718" s="298"/>
      <c r="C718" s="308"/>
      <c r="D718" s="298"/>
      <c r="E718" s="308"/>
      <c r="F718" s="308"/>
      <c r="G718" s="308"/>
      <c r="H718" s="308"/>
      <c r="I718" s="308"/>
      <c r="J718" s="377"/>
      <c r="K718" s="298"/>
      <c r="L718" s="298"/>
      <c r="M718" s="298"/>
      <c r="N718" s="298"/>
      <c r="O718" s="298"/>
      <c r="P718" s="298"/>
      <c r="Q718" s="298"/>
      <c r="R718" s="298"/>
      <c r="S718" s="298"/>
      <c r="T718" s="298"/>
      <c r="U718" s="298"/>
      <c r="V718" s="298"/>
      <c r="W718" s="298"/>
      <c r="X718" s="298"/>
      <c r="Y718" s="298"/>
      <c r="Z718" s="298"/>
    </row>
    <row r="719" spans="1:26" ht="20.25" customHeight="1" x14ac:dyDescent="0.8">
      <c r="A719" s="298"/>
      <c r="B719" s="298"/>
      <c r="C719" s="308"/>
      <c r="D719" s="298"/>
      <c r="E719" s="308"/>
      <c r="F719" s="308"/>
      <c r="G719" s="308"/>
      <c r="H719" s="308"/>
      <c r="I719" s="308"/>
      <c r="J719" s="377"/>
      <c r="K719" s="298"/>
      <c r="L719" s="298"/>
      <c r="M719" s="298"/>
      <c r="N719" s="298"/>
      <c r="O719" s="298"/>
      <c r="P719" s="298"/>
      <c r="Q719" s="298"/>
      <c r="R719" s="298"/>
      <c r="S719" s="298"/>
      <c r="T719" s="298"/>
      <c r="U719" s="298"/>
      <c r="V719" s="298"/>
      <c r="W719" s="298"/>
      <c r="X719" s="298"/>
      <c r="Y719" s="298"/>
      <c r="Z719" s="298"/>
    </row>
    <row r="720" spans="1:26" ht="20.25" customHeight="1" x14ac:dyDescent="0.8">
      <c r="A720" s="298"/>
      <c r="B720" s="298"/>
      <c r="C720" s="308"/>
      <c r="D720" s="298"/>
      <c r="E720" s="308"/>
      <c r="F720" s="308"/>
      <c r="G720" s="308"/>
      <c r="H720" s="308"/>
      <c r="I720" s="308"/>
      <c r="J720" s="377"/>
      <c r="K720" s="298"/>
      <c r="L720" s="298"/>
      <c r="M720" s="298"/>
      <c r="N720" s="298"/>
      <c r="O720" s="298"/>
      <c r="P720" s="298"/>
      <c r="Q720" s="298"/>
      <c r="R720" s="298"/>
      <c r="S720" s="298"/>
      <c r="T720" s="298"/>
      <c r="U720" s="298"/>
      <c r="V720" s="298"/>
      <c r="W720" s="298"/>
      <c r="X720" s="298"/>
      <c r="Y720" s="298"/>
      <c r="Z720" s="298"/>
    </row>
    <row r="721" spans="1:26" ht="20.25" customHeight="1" x14ac:dyDescent="0.8">
      <c r="A721" s="298"/>
      <c r="B721" s="298"/>
      <c r="C721" s="308"/>
      <c r="D721" s="298"/>
      <c r="E721" s="308"/>
      <c r="F721" s="308"/>
      <c r="G721" s="308"/>
      <c r="H721" s="308"/>
      <c r="I721" s="308"/>
      <c r="J721" s="377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</row>
    <row r="722" spans="1:26" ht="20.25" customHeight="1" x14ac:dyDescent="0.8">
      <c r="A722" s="298"/>
      <c r="B722" s="298"/>
      <c r="C722" s="308"/>
      <c r="D722" s="298"/>
      <c r="E722" s="308"/>
      <c r="F722" s="308"/>
      <c r="G722" s="308"/>
      <c r="H722" s="308"/>
      <c r="I722" s="308"/>
      <c r="J722" s="377"/>
      <c r="K722" s="298"/>
      <c r="L722" s="298"/>
      <c r="M722" s="298"/>
      <c r="N722" s="298"/>
      <c r="O722" s="298"/>
      <c r="P722" s="298"/>
      <c r="Q722" s="298"/>
      <c r="R722" s="298"/>
      <c r="S722" s="298"/>
      <c r="T722" s="298"/>
      <c r="U722" s="298"/>
      <c r="V722" s="298"/>
      <c r="W722" s="298"/>
      <c r="X722" s="298"/>
      <c r="Y722" s="298"/>
      <c r="Z722" s="298"/>
    </row>
    <row r="723" spans="1:26" ht="20.25" customHeight="1" x14ac:dyDescent="0.8">
      <c r="A723" s="298"/>
      <c r="B723" s="298"/>
      <c r="C723" s="308"/>
      <c r="D723" s="298"/>
      <c r="E723" s="308"/>
      <c r="F723" s="308"/>
      <c r="G723" s="308"/>
      <c r="H723" s="308"/>
      <c r="I723" s="308"/>
      <c r="J723" s="377"/>
      <c r="K723" s="298"/>
      <c r="L723" s="298"/>
      <c r="M723" s="298"/>
      <c r="N723" s="298"/>
      <c r="O723" s="298"/>
      <c r="P723" s="298"/>
      <c r="Q723" s="298"/>
      <c r="R723" s="298"/>
      <c r="S723" s="298"/>
      <c r="T723" s="298"/>
      <c r="U723" s="298"/>
      <c r="V723" s="298"/>
      <c r="W723" s="298"/>
      <c r="X723" s="298"/>
      <c r="Y723" s="298"/>
      <c r="Z723" s="298"/>
    </row>
    <row r="724" spans="1:26" ht="20.25" customHeight="1" x14ac:dyDescent="0.8">
      <c r="A724" s="298"/>
      <c r="B724" s="298"/>
      <c r="C724" s="308"/>
      <c r="D724" s="298"/>
      <c r="E724" s="308"/>
      <c r="F724" s="308"/>
      <c r="G724" s="308"/>
      <c r="H724" s="308"/>
      <c r="I724" s="308"/>
      <c r="J724" s="377"/>
      <c r="K724" s="298"/>
      <c r="L724" s="298"/>
      <c r="M724" s="298"/>
      <c r="N724" s="298"/>
      <c r="O724" s="298"/>
      <c r="P724" s="298"/>
      <c r="Q724" s="298"/>
      <c r="R724" s="298"/>
      <c r="S724" s="298"/>
      <c r="T724" s="298"/>
      <c r="U724" s="298"/>
      <c r="V724" s="298"/>
      <c r="W724" s="298"/>
      <c r="X724" s="298"/>
      <c r="Y724" s="298"/>
      <c r="Z724" s="298"/>
    </row>
    <row r="725" spans="1:26" ht="20.25" customHeight="1" x14ac:dyDescent="0.8">
      <c r="A725" s="298"/>
      <c r="B725" s="298"/>
      <c r="C725" s="308"/>
      <c r="D725" s="298"/>
      <c r="E725" s="308"/>
      <c r="F725" s="308"/>
      <c r="G725" s="308"/>
      <c r="H725" s="308"/>
      <c r="I725" s="308"/>
      <c r="J725" s="377"/>
      <c r="K725" s="298"/>
      <c r="L725" s="298"/>
      <c r="M725" s="298"/>
      <c r="N725" s="298"/>
      <c r="O725" s="298"/>
      <c r="P725" s="298"/>
      <c r="Q725" s="298"/>
      <c r="R725" s="298"/>
      <c r="S725" s="298"/>
      <c r="T725" s="298"/>
      <c r="U725" s="298"/>
      <c r="V725" s="298"/>
      <c r="W725" s="298"/>
      <c r="X725" s="298"/>
      <c r="Y725" s="298"/>
      <c r="Z725" s="298"/>
    </row>
    <row r="726" spans="1:26" ht="20.25" customHeight="1" x14ac:dyDescent="0.8">
      <c r="A726" s="298"/>
      <c r="B726" s="298"/>
      <c r="C726" s="308"/>
      <c r="D726" s="298"/>
      <c r="E726" s="308"/>
      <c r="F726" s="308"/>
      <c r="G726" s="308"/>
      <c r="H726" s="308"/>
      <c r="I726" s="308"/>
      <c r="J726" s="377"/>
      <c r="K726" s="298"/>
      <c r="L726" s="298"/>
      <c r="M726" s="298"/>
      <c r="N726" s="298"/>
      <c r="O726" s="298"/>
      <c r="P726" s="298"/>
      <c r="Q726" s="298"/>
      <c r="R726" s="298"/>
      <c r="S726" s="298"/>
      <c r="T726" s="298"/>
      <c r="U726" s="298"/>
      <c r="V726" s="298"/>
      <c r="W726" s="298"/>
      <c r="X726" s="298"/>
      <c r="Y726" s="298"/>
      <c r="Z726" s="298"/>
    </row>
    <row r="727" spans="1:26" ht="20.25" customHeight="1" x14ac:dyDescent="0.8">
      <c r="A727" s="298"/>
      <c r="B727" s="298"/>
      <c r="C727" s="308"/>
      <c r="D727" s="298"/>
      <c r="E727" s="308"/>
      <c r="F727" s="308"/>
      <c r="G727" s="308"/>
      <c r="H727" s="308"/>
      <c r="I727" s="308"/>
      <c r="J727" s="377"/>
      <c r="K727" s="298"/>
      <c r="L727" s="298"/>
      <c r="M727" s="298"/>
      <c r="N727" s="298"/>
      <c r="O727" s="298"/>
      <c r="P727" s="298"/>
      <c r="Q727" s="298"/>
      <c r="R727" s="298"/>
      <c r="S727" s="298"/>
      <c r="T727" s="298"/>
      <c r="U727" s="298"/>
      <c r="V727" s="298"/>
      <c r="W727" s="298"/>
      <c r="X727" s="298"/>
      <c r="Y727" s="298"/>
      <c r="Z727" s="298"/>
    </row>
    <row r="728" spans="1:26" ht="20.25" customHeight="1" x14ac:dyDescent="0.8">
      <c r="A728" s="298"/>
      <c r="B728" s="298"/>
      <c r="C728" s="308"/>
      <c r="D728" s="298"/>
      <c r="E728" s="308"/>
      <c r="F728" s="308"/>
      <c r="G728" s="308"/>
      <c r="H728" s="308"/>
      <c r="I728" s="308"/>
      <c r="J728" s="377"/>
      <c r="K728" s="298"/>
      <c r="L728" s="298"/>
      <c r="M728" s="298"/>
      <c r="N728" s="298"/>
      <c r="O728" s="298"/>
      <c r="P728" s="298"/>
      <c r="Q728" s="298"/>
      <c r="R728" s="298"/>
      <c r="S728" s="298"/>
      <c r="T728" s="298"/>
      <c r="U728" s="298"/>
      <c r="V728" s="298"/>
      <c r="W728" s="298"/>
      <c r="X728" s="298"/>
      <c r="Y728" s="298"/>
      <c r="Z728" s="298"/>
    </row>
    <row r="729" spans="1:26" ht="20.25" customHeight="1" x14ac:dyDescent="0.8">
      <c r="A729" s="298"/>
      <c r="B729" s="298"/>
      <c r="C729" s="308"/>
      <c r="D729" s="298"/>
      <c r="E729" s="308"/>
      <c r="F729" s="308"/>
      <c r="G729" s="308"/>
      <c r="H729" s="308"/>
      <c r="I729" s="308"/>
      <c r="J729" s="377"/>
      <c r="K729" s="298"/>
      <c r="L729" s="298"/>
      <c r="M729" s="298"/>
      <c r="N729" s="298"/>
      <c r="O729" s="298"/>
      <c r="P729" s="298"/>
      <c r="Q729" s="298"/>
      <c r="R729" s="298"/>
      <c r="S729" s="298"/>
      <c r="T729" s="298"/>
      <c r="U729" s="298"/>
      <c r="V729" s="298"/>
      <c r="W729" s="298"/>
      <c r="X729" s="298"/>
      <c r="Y729" s="298"/>
      <c r="Z729" s="298"/>
    </row>
    <row r="730" spans="1:26" ht="20.25" customHeight="1" x14ac:dyDescent="0.8">
      <c r="A730" s="298"/>
      <c r="B730" s="298"/>
      <c r="C730" s="308"/>
      <c r="D730" s="298"/>
      <c r="E730" s="308"/>
      <c r="F730" s="308"/>
      <c r="G730" s="308"/>
      <c r="H730" s="308"/>
      <c r="I730" s="308"/>
      <c r="J730" s="377"/>
      <c r="K730" s="298"/>
      <c r="L730" s="298"/>
      <c r="M730" s="298"/>
      <c r="N730" s="298"/>
      <c r="O730" s="298"/>
      <c r="P730" s="298"/>
      <c r="Q730" s="298"/>
      <c r="R730" s="298"/>
      <c r="S730" s="298"/>
      <c r="T730" s="298"/>
      <c r="U730" s="298"/>
      <c r="V730" s="298"/>
      <c r="W730" s="298"/>
      <c r="X730" s="298"/>
      <c r="Y730" s="298"/>
      <c r="Z730" s="298"/>
    </row>
    <row r="731" spans="1:26" ht="20.25" customHeight="1" x14ac:dyDescent="0.8">
      <c r="A731" s="298"/>
      <c r="B731" s="298"/>
      <c r="C731" s="308"/>
      <c r="D731" s="298"/>
      <c r="E731" s="308"/>
      <c r="F731" s="308"/>
      <c r="G731" s="308"/>
      <c r="H731" s="308"/>
      <c r="I731" s="308"/>
      <c r="J731" s="377"/>
      <c r="K731" s="298"/>
      <c r="L731" s="298"/>
      <c r="M731" s="298"/>
      <c r="N731" s="298"/>
      <c r="O731" s="298"/>
      <c r="P731" s="298"/>
      <c r="Q731" s="298"/>
      <c r="R731" s="298"/>
      <c r="S731" s="298"/>
      <c r="T731" s="298"/>
      <c r="U731" s="298"/>
      <c r="V731" s="298"/>
      <c r="W731" s="298"/>
      <c r="X731" s="298"/>
      <c r="Y731" s="298"/>
      <c r="Z731" s="298"/>
    </row>
    <row r="732" spans="1:26" ht="20.25" customHeight="1" x14ac:dyDescent="0.8">
      <c r="A732" s="298"/>
      <c r="B732" s="298"/>
      <c r="C732" s="308"/>
      <c r="D732" s="298"/>
      <c r="E732" s="308"/>
      <c r="F732" s="308"/>
      <c r="G732" s="308"/>
      <c r="H732" s="308"/>
      <c r="I732" s="308"/>
      <c r="J732" s="377"/>
      <c r="K732" s="298"/>
      <c r="L732" s="298"/>
      <c r="M732" s="298"/>
      <c r="N732" s="298"/>
      <c r="O732" s="298"/>
      <c r="P732" s="298"/>
      <c r="Q732" s="298"/>
      <c r="R732" s="298"/>
      <c r="S732" s="298"/>
      <c r="T732" s="298"/>
      <c r="U732" s="298"/>
      <c r="V732" s="298"/>
      <c r="W732" s="298"/>
      <c r="X732" s="298"/>
      <c r="Y732" s="298"/>
      <c r="Z732" s="298"/>
    </row>
    <row r="733" spans="1:26" ht="20.25" customHeight="1" x14ac:dyDescent="0.8">
      <c r="A733" s="298"/>
      <c r="B733" s="298"/>
      <c r="C733" s="308"/>
      <c r="D733" s="298"/>
      <c r="E733" s="308"/>
      <c r="F733" s="308"/>
      <c r="G733" s="308"/>
      <c r="H733" s="308"/>
      <c r="I733" s="308"/>
      <c r="J733" s="377"/>
      <c r="K733" s="298"/>
      <c r="L733" s="298"/>
      <c r="M733" s="29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  <c r="X733" s="298"/>
      <c r="Y733" s="298"/>
      <c r="Z733" s="298"/>
    </row>
    <row r="734" spans="1:26" ht="20.25" customHeight="1" x14ac:dyDescent="0.8">
      <c r="A734" s="298"/>
      <c r="B734" s="298"/>
      <c r="C734" s="308"/>
      <c r="D734" s="298"/>
      <c r="E734" s="308"/>
      <c r="F734" s="308"/>
      <c r="G734" s="308"/>
      <c r="H734" s="308"/>
      <c r="I734" s="308"/>
      <c r="J734" s="377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</row>
    <row r="735" spans="1:26" ht="20.25" customHeight="1" x14ac:dyDescent="0.8">
      <c r="A735" s="298"/>
      <c r="B735" s="298"/>
      <c r="C735" s="308"/>
      <c r="D735" s="298"/>
      <c r="E735" s="308"/>
      <c r="F735" s="308"/>
      <c r="G735" s="308"/>
      <c r="H735" s="308"/>
      <c r="I735" s="308"/>
      <c r="J735" s="377"/>
      <c r="K735" s="298"/>
      <c r="L735" s="298"/>
      <c r="M735" s="298"/>
      <c r="N735" s="298"/>
      <c r="O735" s="298"/>
      <c r="P735" s="298"/>
      <c r="Q735" s="298"/>
      <c r="R735" s="298"/>
      <c r="S735" s="298"/>
      <c r="T735" s="298"/>
      <c r="U735" s="298"/>
      <c r="V735" s="298"/>
      <c r="W735" s="298"/>
      <c r="X735" s="298"/>
      <c r="Y735" s="298"/>
      <c r="Z735" s="298"/>
    </row>
    <row r="736" spans="1:26" ht="20.25" customHeight="1" x14ac:dyDescent="0.8">
      <c r="A736" s="298"/>
      <c r="B736" s="298"/>
      <c r="C736" s="308"/>
      <c r="D736" s="298"/>
      <c r="E736" s="308"/>
      <c r="F736" s="308"/>
      <c r="G736" s="308"/>
      <c r="H736" s="308"/>
      <c r="I736" s="308"/>
      <c r="J736" s="377"/>
      <c r="K736" s="298"/>
      <c r="L736" s="298"/>
      <c r="M736" s="298"/>
      <c r="N736" s="298"/>
      <c r="O736" s="298"/>
      <c r="P736" s="298"/>
      <c r="Q736" s="298"/>
      <c r="R736" s="298"/>
      <c r="S736" s="298"/>
      <c r="T736" s="298"/>
      <c r="U736" s="298"/>
      <c r="V736" s="298"/>
      <c r="W736" s="298"/>
      <c r="X736" s="298"/>
      <c r="Y736" s="298"/>
      <c r="Z736" s="298"/>
    </row>
    <row r="737" spans="1:26" ht="20.25" customHeight="1" x14ac:dyDescent="0.8">
      <c r="A737" s="298"/>
      <c r="B737" s="298"/>
      <c r="C737" s="308"/>
      <c r="D737" s="298"/>
      <c r="E737" s="308"/>
      <c r="F737" s="308"/>
      <c r="G737" s="308"/>
      <c r="H737" s="308"/>
      <c r="I737" s="308"/>
      <c r="J737" s="377"/>
      <c r="K737" s="298"/>
      <c r="L737" s="298"/>
      <c r="M737" s="298"/>
      <c r="N737" s="298"/>
      <c r="O737" s="298"/>
      <c r="P737" s="298"/>
      <c r="Q737" s="298"/>
      <c r="R737" s="298"/>
      <c r="S737" s="298"/>
      <c r="T737" s="298"/>
      <c r="U737" s="298"/>
      <c r="V737" s="298"/>
      <c r="W737" s="298"/>
      <c r="X737" s="298"/>
      <c r="Y737" s="298"/>
      <c r="Z737" s="298"/>
    </row>
    <row r="738" spans="1:26" ht="20.25" customHeight="1" x14ac:dyDescent="0.8">
      <c r="A738" s="298"/>
      <c r="B738" s="298"/>
      <c r="C738" s="308"/>
      <c r="D738" s="298"/>
      <c r="E738" s="308"/>
      <c r="F738" s="308"/>
      <c r="G738" s="308"/>
      <c r="H738" s="308"/>
      <c r="I738" s="308"/>
      <c r="J738" s="377"/>
      <c r="K738" s="298"/>
      <c r="L738" s="298"/>
      <c r="M738" s="298"/>
      <c r="N738" s="298"/>
      <c r="O738" s="298"/>
      <c r="P738" s="298"/>
      <c r="Q738" s="298"/>
      <c r="R738" s="298"/>
      <c r="S738" s="298"/>
      <c r="T738" s="298"/>
      <c r="U738" s="298"/>
      <c r="V738" s="298"/>
      <c r="W738" s="298"/>
      <c r="X738" s="298"/>
      <c r="Y738" s="298"/>
      <c r="Z738" s="298"/>
    </row>
    <row r="739" spans="1:26" ht="20.25" customHeight="1" x14ac:dyDescent="0.8">
      <c r="A739" s="298"/>
      <c r="B739" s="298"/>
      <c r="C739" s="308"/>
      <c r="D739" s="298"/>
      <c r="E739" s="308"/>
      <c r="F739" s="308"/>
      <c r="G739" s="308"/>
      <c r="H739" s="308"/>
      <c r="I739" s="308"/>
      <c r="J739" s="377"/>
      <c r="K739" s="298"/>
      <c r="L739" s="298"/>
      <c r="M739" s="298"/>
      <c r="N739" s="298"/>
      <c r="O739" s="298"/>
      <c r="P739" s="298"/>
      <c r="Q739" s="298"/>
      <c r="R739" s="298"/>
      <c r="S739" s="298"/>
      <c r="T739" s="298"/>
      <c r="U739" s="298"/>
      <c r="V739" s="298"/>
      <c r="W739" s="298"/>
      <c r="X739" s="298"/>
      <c r="Y739" s="298"/>
      <c r="Z739" s="298"/>
    </row>
    <row r="740" spans="1:26" ht="20.25" customHeight="1" x14ac:dyDescent="0.8">
      <c r="A740" s="298"/>
      <c r="B740" s="298"/>
      <c r="C740" s="308"/>
      <c r="D740" s="298"/>
      <c r="E740" s="308"/>
      <c r="F740" s="308"/>
      <c r="G740" s="308"/>
      <c r="H740" s="308"/>
      <c r="I740" s="308"/>
      <c r="J740" s="377"/>
      <c r="K740" s="298"/>
      <c r="L740" s="298"/>
      <c r="M740" s="298"/>
      <c r="N740" s="298"/>
      <c r="O740" s="298"/>
      <c r="P740" s="298"/>
      <c r="Q740" s="298"/>
      <c r="R740" s="298"/>
      <c r="S740" s="298"/>
      <c r="T740" s="298"/>
      <c r="U740" s="298"/>
      <c r="V740" s="298"/>
      <c r="W740" s="298"/>
      <c r="X740" s="298"/>
      <c r="Y740" s="298"/>
      <c r="Z740" s="298"/>
    </row>
    <row r="741" spans="1:26" ht="20.25" customHeight="1" x14ac:dyDescent="0.8">
      <c r="A741" s="298"/>
      <c r="B741" s="298"/>
      <c r="C741" s="308"/>
      <c r="D741" s="298"/>
      <c r="E741" s="308"/>
      <c r="F741" s="308"/>
      <c r="G741" s="308"/>
      <c r="H741" s="308"/>
      <c r="I741" s="308"/>
      <c r="J741" s="377"/>
      <c r="K741" s="298"/>
      <c r="L741" s="298"/>
      <c r="M741" s="298"/>
      <c r="N741" s="298"/>
      <c r="O741" s="298"/>
      <c r="P741" s="298"/>
      <c r="Q741" s="298"/>
      <c r="R741" s="298"/>
      <c r="S741" s="298"/>
      <c r="T741" s="298"/>
      <c r="U741" s="298"/>
      <c r="V741" s="298"/>
      <c r="W741" s="298"/>
      <c r="X741" s="298"/>
      <c r="Y741" s="298"/>
      <c r="Z741" s="298"/>
    </row>
    <row r="742" spans="1:26" ht="20.25" customHeight="1" x14ac:dyDescent="0.8">
      <c r="A742" s="298"/>
      <c r="B742" s="298"/>
      <c r="C742" s="308"/>
      <c r="D742" s="298"/>
      <c r="E742" s="308"/>
      <c r="F742" s="308"/>
      <c r="G742" s="308"/>
      <c r="H742" s="308"/>
      <c r="I742" s="308"/>
      <c r="J742" s="377"/>
      <c r="K742" s="298"/>
      <c r="L742" s="298"/>
      <c r="M742" s="298"/>
      <c r="N742" s="298"/>
      <c r="O742" s="298"/>
      <c r="P742" s="298"/>
      <c r="Q742" s="298"/>
      <c r="R742" s="298"/>
      <c r="S742" s="298"/>
      <c r="T742" s="298"/>
      <c r="U742" s="298"/>
      <c r="V742" s="298"/>
      <c r="W742" s="298"/>
      <c r="X742" s="298"/>
      <c r="Y742" s="298"/>
      <c r="Z742" s="298"/>
    </row>
    <row r="743" spans="1:26" ht="20.25" customHeight="1" x14ac:dyDescent="0.8">
      <c r="A743" s="298"/>
      <c r="B743" s="298"/>
      <c r="C743" s="308"/>
      <c r="D743" s="298"/>
      <c r="E743" s="308"/>
      <c r="F743" s="308"/>
      <c r="G743" s="308"/>
      <c r="H743" s="308"/>
      <c r="I743" s="308"/>
      <c r="J743" s="377"/>
      <c r="K743" s="298"/>
      <c r="L743" s="298"/>
      <c r="M743" s="298"/>
      <c r="N743" s="298"/>
      <c r="O743" s="298"/>
      <c r="P743" s="298"/>
      <c r="Q743" s="298"/>
      <c r="R743" s="298"/>
      <c r="S743" s="298"/>
      <c r="T743" s="298"/>
      <c r="U743" s="298"/>
      <c r="V743" s="298"/>
      <c r="W743" s="298"/>
      <c r="X743" s="298"/>
      <c r="Y743" s="298"/>
      <c r="Z743" s="298"/>
    </row>
    <row r="744" spans="1:26" ht="20.25" customHeight="1" x14ac:dyDescent="0.8">
      <c r="A744" s="298"/>
      <c r="B744" s="298"/>
      <c r="C744" s="308"/>
      <c r="D744" s="298"/>
      <c r="E744" s="308"/>
      <c r="F744" s="308"/>
      <c r="G744" s="308"/>
      <c r="H744" s="308"/>
      <c r="I744" s="308"/>
      <c r="J744" s="377"/>
      <c r="K744" s="298"/>
      <c r="L744" s="298"/>
      <c r="M744" s="298"/>
      <c r="N744" s="298"/>
      <c r="O744" s="298"/>
      <c r="P744" s="298"/>
      <c r="Q744" s="298"/>
      <c r="R744" s="298"/>
      <c r="S744" s="298"/>
      <c r="T744" s="298"/>
      <c r="U744" s="298"/>
      <c r="V744" s="298"/>
      <c r="W744" s="298"/>
      <c r="X744" s="298"/>
      <c r="Y744" s="298"/>
      <c r="Z744" s="298"/>
    </row>
    <row r="745" spans="1:26" ht="20.25" customHeight="1" x14ac:dyDescent="0.8">
      <c r="A745" s="298"/>
      <c r="B745" s="298"/>
      <c r="C745" s="308"/>
      <c r="D745" s="298"/>
      <c r="E745" s="308"/>
      <c r="F745" s="308"/>
      <c r="G745" s="308"/>
      <c r="H745" s="308"/>
      <c r="I745" s="308"/>
      <c r="J745" s="377"/>
      <c r="K745" s="298"/>
      <c r="L745" s="298"/>
      <c r="M745" s="298"/>
      <c r="N745" s="298"/>
      <c r="O745" s="298"/>
      <c r="P745" s="298"/>
      <c r="Q745" s="298"/>
      <c r="R745" s="298"/>
      <c r="S745" s="298"/>
      <c r="T745" s="298"/>
      <c r="U745" s="298"/>
      <c r="V745" s="298"/>
      <c r="W745" s="298"/>
      <c r="X745" s="298"/>
      <c r="Y745" s="298"/>
      <c r="Z745" s="298"/>
    </row>
    <row r="746" spans="1:26" ht="20.25" customHeight="1" x14ac:dyDescent="0.8">
      <c r="A746" s="298"/>
      <c r="B746" s="298"/>
      <c r="C746" s="308"/>
      <c r="D746" s="298"/>
      <c r="E746" s="308"/>
      <c r="F746" s="308"/>
      <c r="G746" s="308"/>
      <c r="H746" s="308"/>
      <c r="I746" s="308"/>
      <c r="J746" s="377"/>
      <c r="K746" s="298"/>
      <c r="L746" s="298"/>
      <c r="M746" s="298"/>
      <c r="N746" s="298"/>
      <c r="O746" s="298"/>
      <c r="P746" s="298"/>
      <c r="Q746" s="298"/>
      <c r="R746" s="298"/>
      <c r="S746" s="298"/>
      <c r="T746" s="298"/>
      <c r="U746" s="298"/>
      <c r="V746" s="298"/>
      <c r="W746" s="298"/>
      <c r="X746" s="298"/>
      <c r="Y746" s="298"/>
      <c r="Z746" s="298"/>
    </row>
    <row r="747" spans="1:26" ht="20.25" customHeight="1" x14ac:dyDescent="0.8">
      <c r="A747" s="298"/>
      <c r="B747" s="298"/>
      <c r="C747" s="308"/>
      <c r="D747" s="298"/>
      <c r="E747" s="308"/>
      <c r="F747" s="308"/>
      <c r="G747" s="308"/>
      <c r="H747" s="308"/>
      <c r="I747" s="308"/>
      <c r="J747" s="377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</row>
    <row r="748" spans="1:26" ht="20.25" customHeight="1" x14ac:dyDescent="0.8">
      <c r="A748" s="298"/>
      <c r="B748" s="298"/>
      <c r="C748" s="308"/>
      <c r="D748" s="298"/>
      <c r="E748" s="308"/>
      <c r="F748" s="308"/>
      <c r="G748" s="308"/>
      <c r="H748" s="308"/>
      <c r="I748" s="308"/>
      <c r="J748" s="377"/>
      <c r="K748" s="298"/>
      <c r="L748" s="298"/>
      <c r="M748" s="298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  <c r="X748" s="298"/>
      <c r="Y748" s="298"/>
      <c r="Z748" s="298"/>
    </row>
    <row r="749" spans="1:26" ht="20.25" customHeight="1" x14ac:dyDescent="0.8">
      <c r="A749" s="298"/>
      <c r="B749" s="298"/>
      <c r="C749" s="308"/>
      <c r="D749" s="298"/>
      <c r="E749" s="308"/>
      <c r="F749" s="308"/>
      <c r="G749" s="308"/>
      <c r="H749" s="308"/>
      <c r="I749" s="308"/>
      <c r="J749" s="377"/>
      <c r="K749" s="298"/>
      <c r="L749" s="298"/>
      <c r="M749" s="298"/>
      <c r="N749" s="298"/>
      <c r="O749" s="298"/>
      <c r="P749" s="298"/>
      <c r="Q749" s="298"/>
      <c r="R749" s="298"/>
      <c r="S749" s="298"/>
      <c r="T749" s="298"/>
      <c r="U749" s="298"/>
      <c r="V749" s="298"/>
      <c r="W749" s="298"/>
      <c r="X749" s="298"/>
      <c r="Y749" s="298"/>
      <c r="Z749" s="298"/>
    </row>
    <row r="750" spans="1:26" ht="20.25" customHeight="1" x14ac:dyDescent="0.8">
      <c r="A750" s="298"/>
      <c r="B750" s="298"/>
      <c r="C750" s="308"/>
      <c r="D750" s="298"/>
      <c r="E750" s="308"/>
      <c r="F750" s="308"/>
      <c r="G750" s="308"/>
      <c r="H750" s="308"/>
      <c r="I750" s="308"/>
      <c r="J750" s="377"/>
      <c r="K750" s="298"/>
      <c r="L750" s="298"/>
      <c r="M750" s="298"/>
      <c r="N750" s="298"/>
      <c r="O750" s="298"/>
      <c r="P750" s="298"/>
      <c r="Q750" s="298"/>
      <c r="R750" s="298"/>
      <c r="S750" s="298"/>
      <c r="T750" s="298"/>
      <c r="U750" s="298"/>
      <c r="V750" s="298"/>
      <c r="W750" s="298"/>
      <c r="X750" s="298"/>
      <c r="Y750" s="298"/>
      <c r="Z750" s="298"/>
    </row>
    <row r="751" spans="1:26" ht="20.25" customHeight="1" x14ac:dyDescent="0.8">
      <c r="A751" s="298"/>
      <c r="B751" s="298"/>
      <c r="C751" s="308"/>
      <c r="D751" s="298"/>
      <c r="E751" s="308"/>
      <c r="F751" s="308"/>
      <c r="G751" s="308"/>
      <c r="H751" s="308"/>
      <c r="I751" s="308"/>
      <c r="J751" s="377"/>
      <c r="K751" s="298"/>
      <c r="L751" s="298"/>
      <c r="M751" s="298"/>
      <c r="N751" s="298"/>
      <c r="O751" s="298"/>
      <c r="P751" s="298"/>
      <c r="Q751" s="298"/>
      <c r="R751" s="298"/>
      <c r="S751" s="298"/>
      <c r="T751" s="298"/>
      <c r="U751" s="298"/>
      <c r="V751" s="298"/>
      <c r="W751" s="298"/>
      <c r="X751" s="298"/>
      <c r="Y751" s="298"/>
      <c r="Z751" s="298"/>
    </row>
    <row r="752" spans="1:26" ht="20.25" customHeight="1" x14ac:dyDescent="0.8">
      <c r="A752" s="298"/>
      <c r="B752" s="298"/>
      <c r="C752" s="308"/>
      <c r="D752" s="298"/>
      <c r="E752" s="308"/>
      <c r="F752" s="308"/>
      <c r="G752" s="308"/>
      <c r="H752" s="308"/>
      <c r="I752" s="308"/>
      <c r="J752" s="377"/>
      <c r="K752" s="298"/>
      <c r="L752" s="298"/>
      <c r="M752" s="298"/>
      <c r="N752" s="298"/>
      <c r="O752" s="298"/>
      <c r="P752" s="298"/>
      <c r="Q752" s="298"/>
      <c r="R752" s="298"/>
      <c r="S752" s="298"/>
      <c r="T752" s="298"/>
      <c r="U752" s="298"/>
      <c r="V752" s="298"/>
      <c r="W752" s="298"/>
      <c r="X752" s="298"/>
      <c r="Y752" s="298"/>
      <c r="Z752" s="298"/>
    </row>
    <row r="753" spans="1:26" ht="20.25" customHeight="1" x14ac:dyDescent="0.8">
      <c r="A753" s="298"/>
      <c r="B753" s="298"/>
      <c r="C753" s="308"/>
      <c r="D753" s="298"/>
      <c r="E753" s="308"/>
      <c r="F753" s="308"/>
      <c r="G753" s="308"/>
      <c r="H753" s="308"/>
      <c r="I753" s="308"/>
      <c r="J753" s="377"/>
      <c r="K753" s="298"/>
      <c r="L753" s="298"/>
      <c r="M753" s="298"/>
      <c r="N753" s="298"/>
      <c r="O753" s="298"/>
      <c r="P753" s="298"/>
      <c r="Q753" s="298"/>
      <c r="R753" s="298"/>
      <c r="S753" s="298"/>
      <c r="T753" s="298"/>
      <c r="U753" s="298"/>
      <c r="V753" s="298"/>
      <c r="W753" s="298"/>
      <c r="X753" s="298"/>
      <c r="Y753" s="298"/>
      <c r="Z753" s="298"/>
    </row>
    <row r="754" spans="1:26" ht="20.25" customHeight="1" x14ac:dyDescent="0.8">
      <c r="A754" s="298"/>
      <c r="B754" s="298"/>
      <c r="C754" s="308"/>
      <c r="D754" s="298"/>
      <c r="E754" s="308"/>
      <c r="F754" s="308"/>
      <c r="G754" s="308"/>
      <c r="H754" s="308"/>
      <c r="I754" s="308"/>
      <c r="J754" s="377"/>
      <c r="K754" s="298"/>
      <c r="L754" s="298"/>
      <c r="M754" s="298"/>
      <c r="N754" s="298"/>
      <c r="O754" s="298"/>
      <c r="P754" s="298"/>
      <c r="Q754" s="298"/>
      <c r="R754" s="298"/>
      <c r="S754" s="298"/>
      <c r="T754" s="298"/>
      <c r="U754" s="298"/>
      <c r="V754" s="298"/>
      <c r="W754" s="298"/>
      <c r="X754" s="298"/>
      <c r="Y754" s="298"/>
      <c r="Z754" s="298"/>
    </row>
    <row r="755" spans="1:26" ht="20.25" customHeight="1" x14ac:dyDescent="0.8">
      <c r="A755" s="298"/>
      <c r="B755" s="298"/>
      <c r="C755" s="308"/>
      <c r="D755" s="298"/>
      <c r="E755" s="308"/>
      <c r="F755" s="308"/>
      <c r="G755" s="308"/>
      <c r="H755" s="308"/>
      <c r="I755" s="308"/>
      <c r="J755" s="377"/>
      <c r="K755" s="298"/>
      <c r="L755" s="298"/>
      <c r="M755" s="298"/>
      <c r="N755" s="298"/>
      <c r="O755" s="298"/>
      <c r="P755" s="298"/>
      <c r="Q755" s="298"/>
      <c r="R755" s="298"/>
      <c r="S755" s="298"/>
      <c r="T755" s="298"/>
      <c r="U755" s="298"/>
      <c r="V755" s="298"/>
      <c r="W755" s="298"/>
      <c r="X755" s="298"/>
      <c r="Y755" s="298"/>
      <c r="Z755" s="298"/>
    </row>
    <row r="756" spans="1:26" ht="20.25" customHeight="1" x14ac:dyDescent="0.8">
      <c r="A756" s="298"/>
      <c r="B756" s="298"/>
      <c r="C756" s="308"/>
      <c r="D756" s="298"/>
      <c r="E756" s="308"/>
      <c r="F756" s="308"/>
      <c r="G756" s="308"/>
      <c r="H756" s="308"/>
      <c r="I756" s="308"/>
      <c r="J756" s="377"/>
      <c r="K756" s="298"/>
      <c r="L756" s="298"/>
      <c r="M756" s="298"/>
      <c r="N756" s="298"/>
      <c r="O756" s="298"/>
      <c r="P756" s="298"/>
      <c r="Q756" s="298"/>
      <c r="R756" s="298"/>
      <c r="S756" s="298"/>
      <c r="T756" s="298"/>
      <c r="U756" s="298"/>
      <c r="V756" s="298"/>
      <c r="W756" s="298"/>
      <c r="X756" s="298"/>
      <c r="Y756" s="298"/>
      <c r="Z756" s="298"/>
    </row>
    <row r="757" spans="1:26" ht="20.25" customHeight="1" x14ac:dyDescent="0.8">
      <c r="A757" s="298"/>
      <c r="B757" s="298"/>
      <c r="C757" s="308"/>
      <c r="D757" s="298"/>
      <c r="E757" s="308"/>
      <c r="F757" s="308"/>
      <c r="G757" s="308"/>
      <c r="H757" s="308"/>
      <c r="I757" s="308"/>
      <c r="J757" s="377"/>
      <c r="K757" s="298"/>
      <c r="L757" s="298"/>
      <c r="M757" s="298"/>
      <c r="N757" s="298"/>
      <c r="O757" s="298"/>
      <c r="P757" s="298"/>
      <c r="Q757" s="298"/>
      <c r="R757" s="298"/>
      <c r="S757" s="298"/>
      <c r="T757" s="298"/>
      <c r="U757" s="298"/>
      <c r="V757" s="298"/>
      <c r="W757" s="298"/>
      <c r="X757" s="298"/>
      <c r="Y757" s="298"/>
      <c r="Z757" s="298"/>
    </row>
    <row r="758" spans="1:26" ht="20.25" customHeight="1" x14ac:dyDescent="0.8">
      <c r="A758" s="298"/>
      <c r="B758" s="298"/>
      <c r="C758" s="308"/>
      <c r="D758" s="298"/>
      <c r="E758" s="308"/>
      <c r="F758" s="308"/>
      <c r="G758" s="308"/>
      <c r="H758" s="308"/>
      <c r="I758" s="308"/>
      <c r="J758" s="377"/>
      <c r="K758" s="298"/>
      <c r="L758" s="298"/>
      <c r="M758" s="298"/>
      <c r="N758" s="298"/>
      <c r="O758" s="298"/>
      <c r="P758" s="298"/>
      <c r="Q758" s="298"/>
      <c r="R758" s="298"/>
      <c r="S758" s="298"/>
      <c r="T758" s="298"/>
      <c r="U758" s="298"/>
      <c r="V758" s="298"/>
      <c r="W758" s="298"/>
      <c r="X758" s="298"/>
      <c r="Y758" s="298"/>
      <c r="Z758" s="298"/>
    </row>
    <row r="759" spans="1:26" ht="20.25" customHeight="1" x14ac:dyDescent="0.8">
      <c r="A759" s="298"/>
      <c r="B759" s="298"/>
      <c r="C759" s="308"/>
      <c r="D759" s="298"/>
      <c r="E759" s="308"/>
      <c r="F759" s="308"/>
      <c r="G759" s="308"/>
      <c r="H759" s="308"/>
      <c r="I759" s="308"/>
      <c r="J759" s="377"/>
      <c r="K759" s="298"/>
      <c r="L759" s="298"/>
      <c r="M759" s="298"/>
      <c r="N759" s="298"/>
      <c r="O759" s="298"/>
      <c r="P759" s="298"/>
      <c r="Q759" s="298"/>
      <c r="R759" s="298"/>
      <c r="S759" s="298"/>
      <c r="T759" s="298"/>
      <c r="U759" s="298"/>
      <c r="V759" s="298"/>
      <c r="W759" s="298"/>
      <c r="X759" s="298"/>
      <c r="Y759" s="298"/>
      <c r="Z759" s="298"/>
    </row>
    <row r="760" spans="1:26" ht="20.25" customHeight="1" x14ac:dyDescent="0.8">
      <c r="A760" s="298"/>
      <c r="B760" s="298"/>
      <c r="C760" s="308"/>
      <c r="D760" s="298"/>
      <c r="E760" s="308"/>
      <c r="F760" s="308"/>
      <c r="G760" s="308"/>
      <c r="H760" s="308"/>
      <c r="I760" s="308"/>
      <c r="J760" s="377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</row>
    <row r="761" spans="1:26" ht="20.25" customHeight="1" x14ac:dyDescent="0.8">
      <c r="A761" s="298"/>
      <c r="B761" s="298"/>
      <c r="C761" s="308"/>
      <c r="D761" s="298"/>
      <c r="E761" s="308"/>
      <c r="F761" s="308"/>
      <c r="G761" s="308"/>
      <c r="H761" s="308"/>
      <c r="I761" s="308"/>
      <c r="J761" s="377"/>
      <c r="K761" s="298"/>
      <c r="L761" s="298"/>
      <c r="M761" s="298"/>
      <c r="N761" s="298"/>
      <c r="O761" s="298"/>
      <c r="P761" s="298"/>
      <c r="Q761" s="298"/>
      <c r="R761" s="298"/>
      <c r="S761" s="298"/>
      <c r="T761" s="298"/>
      <c r="U761" s="298"/>
      <c r="V761" s="298"/>
      <c r="W761" s="298"/>
      <c r="X761" s="298"/>
      <c r="Y761" s="298"/>
      <c r="Z761" s="298"/>
    </row>
    <row r="762" spans="1:26" ht="20.25" customHeight="1" x14ac:dyDescent="0.8">
      <c r="A762" s="298"/>
      <c r="B762" s="298"/>
      <c r="C762" s="308"/>
      <c r="D762" s="298"/>
      <c r="E762" s="308"/>
      <c r="F762" s="308"/>
      <c r="G762" s="308"/>
      <c r="H762" s="308"/>
      <c r="I762" s="308"/>
      <c r="J762" s="377"/>
      <c r="K762" s="298"/>
      <c r="L762" s="298"/>
      <c r="M762" s="298"/>
      <c r="N762" s="298"/>
      <c r="O762" s="298"/>
      <c r="P762" s="298"/>
      <c r="Q762" s="298"/>
      <c r="R762" s="298"/>
      <c r="S762" s="298"/>
      <c r="T762" s="298"/>
      <c r="U762" s="298"/>
      <c r="V762" s="298"/>
      <c r="W762" s="298"/>
      <c r="X762" s="298"/>
      <c r="Y762" s="298"/>
      <c r="Z762" s="298"/>
    </row>
    <row r="763" spans="1:26" ht="20.25" customHeight="1" x14ac:dyDescent="0.8">
      <c r="A763" s="298"/>
      <c r="B763" s="298"/>
      <c r="C763" s="308"/>
      <c r="D763" s="298"/>
      <c r="E763" s="308"/>
      <c r="F763" s="308"/>
      <c r="G763" s="308"/>
      <c r="H763" s="308"/>
      <c r="I763" s="308"/>
      <c r="J763" s="377"/>
      <c r="K763" s="298"/>
      <c r="L763" s="298"/>
      <c r="M763" s="298"/>
      <c r="N763" s="298"/>
      <c r="O763" s="298"/>
      <c r="P763" s="298"/>
      <c r="Q763" s="298"/>
      <c r="R763" s="298"/>
      <c r="S763" s="298"/>
      <c r="T763" s="298"/>
      <c r="U763" s="298"/>
      <c r="V763" s="298"/>
      <c r="W763" s="298"/>
      <c r="X763" s="298"/>
      <c r="Y763" s="298"/>
      <c r="Z763" s="298"/>
    </row>
    <row r="764" spans="1:26" ht="20.25" customHeight="1" x14ac:dyDescent="0.8">
      <c r="A764" s="298"/>
      <c r="B764" s="298"/>
      <c r="C764" s="308"/>
      <c r="D764" s="298"/>
      <c r="E764" s="308"/>
      <c r="F764" s="308"/>
      <c r="G764" s="308"/>
      <c r="H764" s="308"/>
      <c r="I764" s="308"/>
      <c r="J764" s="377"/>
      <c r="K764" s="298"/>
      <c r="L764" s="298"/>
      <c r="M764" s="298"/>
      <c r="N764" s="298"/>
      <c r="O764" s="298"/>
      <c r="P764" s="298"/>
      <c r="Q764" s="298"/>
      <c r="R764" s="298"/>
      <c r="S764" s="298"/>
      <c r="T764" s="298"/>
      <c r="U764" s="298"/>
      <c r="V764" s="298"/>
      <c r="W764" s="298"/>
      <c r="X764" s="298"/>
      <c r="Y764" s="298"/>
      <c r="Z764" s="298"/>
    </row>
    <row r="765" spans="1:26" ht="20.25" customHeight="1" x14ac:dyDescent="0.8">
      <c r="A765" s="298"/>
      <c r="B765" s="298"/>
      <c r="C765" s="308"/>
      <c r="D765" s="298"/>
      <c r="E765" s="308"/>
      <c r="F765" s="308"/>
      <c r="G765" s="308"/>
      <c r="H765" s="308"/>
      <c r="I765" s="308"/>
      <c r="J765" s="377"/>
      <c r="K765" s="298"/>
      <c r="L765" s="298"/>
      <c r="M765" s="298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  <c r="X765" s="298"/>
      <c r="Y765" s="298"/>
      <c r="Z765" s="298"/>
    </row>
    <row r="766" spans="1:26" ht="20.25" customHeight="1" x14ac:dyDescent="0.8">
      <c r="A766" s="298"/>
      <c r="B766" s="298"/>
      <c r="C766" s="308"/>
      <c r="D766" s="298"/>
      <c r="E766" s="308"/>
      <c r="F766" s="308"/>
      <c r="G766" s="308"/>
      <c r="H766" s="308"/>
      <c r="I766" s="308"/>
      <c r="J766" s="377"/>
      <c r="K766" s="298"/>
      <c r="L766" s="298"/>
      <c r="M766" s="298"/>
      <c r="N766" s="298"/>
      <c r="O766" s="298"/>
      <c r="P766" s="298"/>
      <c r="Q766" s="298"/>
      <c r="R766" s="298"/>
      <c r="S766" s="298"/>
      <c r="T766" s="298"/>
      <c r="U766" s="298"/>
      <c r="V766" s="298"/>
      <c r="W766" s="298"/>
      <c r="X766" s="298"/>
      <c r="Y766" s="298"/>
      <c r="Z766" s="298"/>
    </row>
    <row r="767" spans="1:26" ht="20.25" customHeight="1" x14ac:dyDescent="0.8">
      <c r="A767" s="298"/>
      <c r="B767" s="298"/>
      <c r="C767" s="308"/>
      <c r="D767" s="298"/>
      <c r="E767" s="308"/>
      <c r="F767" s="308"/>
      <c r="G767" s="308"/>
      <c r="H767" s="308"/>
      <c r="I767" s="308"/>
      <c r="J767" s="377"/>
      <c r="K767" s="298"/>
      <c r="L767" s="298"/>
      <c r="M767" s="298"/>
      <c r="N767" s="298"/>
      <c r="O767" s="298"/>
      <c r="P767" s="298"/>
      <c r="Q767" s="298"/>
      <c r="R767" s="298"/>
      <c r="S767" s="298"/>
      <c r="T767" s="298"/>
      <c r="U767" s="298"/>
      <c r="V767" s="298"/>
      <c r="W767" s="298"/>
      <c r="X767" s="298"/>
      <c r="Y767" s="298"/>
      <c r="Z767" s="298"/>
    </row>
    <row r="768" spans="1:26" ht="20.25" customHeight="1" x14ac:dyDescent="0.8">
      <c r="A768" s="298"/>
      <c r="B768" s="298"/>
      <c r="C768" s="308"/>
      <c r="D768" s="298"/>
      <c r="E768" s="308"/>
      <c r="F768" s="308"/>
      <c r="G768" s="308"/>
      <c r="H768" s="308"/>
      <c r="I768" s="308"/>
      <c r="J768" s="377"/>
      <c r="K768" s="298"/>
      <c r="L768" s="298"/>
      <c r="M768" s="298"/>
      <c r="N768" s="298"/>
      <c r="O768" s="298"/>
      <c r="P768" s="298"/>
      <c r="Q768" s="298"/>
      <c r="R768" s="298"/>
      <c r="S768" s="298"/>
      <c r="T768" s="298"/>
      <c r="U768" s="298"/>
      <c r="V768" s="298"/>
      <c r="W768" s="298"/>
      <c r="X768" s="298"/>
      <c r="Y768" s="298"/>
      <c r="Z768" s="298"/>
    </row>
    <row r="769" spans="1:26" ht="20.25" customHeight="1" x14ac:dyDescent="0.8">
      <c r="A769" s="298"/>
      <c r="B769" s="298"/>
      <c r="C769" s="308"/>
      <c r="D769" s="298"/>
      <c r="E769" s="308"/>
      <c r="F769" s="308"/>
      <c r="G769" s="308"/>
      <c r="H769" s="308"/>
      <c r="I769" s="308"/>
      <c r="J769" s="377"/>
      <c r="K769" s="298"/>
      <c r="L769" s="298"/>
      <c r="M769" s="298"/>
      <c r="N769" s="298"/>
      <c r="O769" s="298"/>
      <c r="P769" s="298"/>
      <c r="Q769" s="298"/>
      <c r="R769" s="298"/>
      <c r="S769" s="298"/>
      <c r="T769" s="298"/>
      <c r="U769" s="298"/>
      <c r="V769" s="298"/>
      <c r="W769" s="298"/>
      <c r="X769" s="298"/>
      <c r="Y769" s="298"/>
      <c r="Z769" s="298"/>
    </row>
    <row r="770" spans="1:26" ht="20.25" customHeight="1" x14ac:dyDescent="0.8">
      <c r="A770" s="298"/>
      <c r="B770" s="298"/>
      <c r="C770" s="308"/>
      <c r="D770" s="298"/>
      <c r="E770" s="308"/>
      <c r="F770" s="308"/>
      <c r="G770" s="308"/>
      <c r="H770" s="308"/>
      <c r="I770" s="308"/>
      <c r="J770" s="377"/>
      <c r="K770" s="298"/>
      <c r="L770" s="298"/>
      <c r="M770" s="298"/>
      <c r="N770" s="298"/>
      <c r="O770" s="298"/>
      <c r="P770" s="298"/>
      <c r="Q770" s="298"/>
      <c r="R770" s="298"/>
      <c r="S770" s="298"/>
      <c r="T770" s="298"/>
      <c r="U770" s="298"/>
      <c r="V770" s="298"/>
      <c r="W770" s="298"/>
      <c r="X770" s="298"/>
      <c r="Y770" s="298"/>
      <c r="Z770" s="298"/>
    </row>
    <row r="771" spans="1:26" ht="20.25" customHeight="1" x14ac:dyDescent="0.8">
      <c r="A771" s="298"/>
      <c r="B771" s="298"/>
      <c r="C771" s="308"/>
      <c r="D771" s="298"/>
      <c r="E771" s="308"/>
      <c r="F771" s="308"/>
      <c r="G771" s="308"/>
      <c r="H771" s="308"/>
      <c r="I771" s="308"/>
      <c r="J771" s="377"/>
      <c r="K771" s="298"/>
      <c r="L771" s="298"/>
      <c r="M771" s="298"/>
      <c r="N771" s="298"/>
      <c r="O771" s="298"/>
      <c r="P771" s="298"/>
      <c r="Q771" s="298"/>
      <c r="R771" s="298"/>
      <c r="S771" s="298"/>
      <c r="T771" s="298"/>
      <c r="U771" s="298"/>
      <c r="V771" s="298"/>
      <c r="W771" s="298"/>
      <c r="X771" s="298"/>
      <c r="Y771" s="298"/>
      <c r="Z771" s="298"/>
    </row>
    <row r="772" spans="1:26" ht="20.25" customHeight="1" x14ac:dyDescent="0.8">
      <c r="A772" s="298"/>
      <c r="B772" s="298"/>
      <c r="C772" s="308"/>
      <c r="D772" s="298"/>
      <c r="E772" s="308"/>
      <c r="F772" s="308"/>
      <c r="G772" s="308"/>
      <c r="H772" s="308"/>
      <c r="I772" s="308"/>
      <c r="J772" s="377"/>
      <c r="K772" s="298"/>
      <c r="L772" s="298"/>
      <c r="M772" s="298"/>
      <c r="N772" s="298"/>
      <c r="O772" s="298"/>
      <c r="P772" s="298"/>
      <c r="Q772" s="298"/>
      <c r="R772" s="298"/>
      <c r="S772" s="298"/>
      <c r="T772" s="298"/>
      <c r="U772" s="298"/>
      <c r="V772" s="298"/>
      <c r="W772" s="298"/>
      <c r="X772" s="298"/>
      <c r="Y772" s="298"/>
      <c r="Z772" s="298"/>
    </row>
    <row r="773" spans="1:26" ht="20.25" customHeight="1" x14ac:dyDescent="0.8">
      <c r="A773" s="298"/>
      <c r="B773" s="298"/>
      <c r="C773" s="308"/>
      <c r="D773" s="298"/>
      <c r="E773" s="308"/>
      <c r="F773" s="308"/>
      <c r="G773" s="308"/>
      <c r="H773" s="308"/>
      <c r="I773" s="308"/>
      <c r="J773" s="377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</row>
    <row r="774" spans="1:26" ht="20.25" customHeight="1" x14ac:dyDescent="0.8">
      <c r="A774" s="298"/>
      <c r="B774" s="298"/>
      <c r="C774" s="308"/>
      <c r="D774" s="298"/>
      <c r="E774" s="308"/>
      <c r="F774" s="308"/>
      <c r="G774" s="308"/>
      <c r="H774" s="308"/>
      <c r="I774" s="308"/>
      <c r="J774" s="377"/>
      <c r="K774" s="298"/>
      <c r="L774" s="298"/>
      <c r="M774" s="298"/>
      <c r="N774" s="298"/>
      <c r="O774" s="298"/>
      <c r="P774" s="298"/>
      <c r="Q774" s="298"/>
      <c r="R774" s="298"/>
      <c r="S774" s="298"/>
      <c r="T774" s="298"/>
      <c r="U774" s="298"/>
      <c r="V774" s="298"/>
      <c r="W774" s="298"/>
      <c r="X774" s="298"/>
      <c r="Y774" s="298"/>
      <c r="Z774" s="298"/>
    </row>
    <row r="775" spans="1:26" ht="20.25" customHeight="1" x14ac:dyDescent="0.8">
      <c r="A775" s="298"/>
      <c r="B775" s="298"/>
      <c r="C775" s="308"/>
      <c r="D775" s="298"/>
      <c r="E775" s="308"/>
      <c r="F775" s="308"/>
      <c r="G775" s="308"/>
      <c r="H775" s="308"/>
      <c r="I775" s="308"/>
      <c r="J775" s="377"/>
      <c r="K775" s="298"/>
      <c r="L775" s="298"/>
      <c r="M775" s="298"/>
      <c r="N775" s="298"/>
      <c r="O775" s="298"/>
      <c r="P775" s="298"/>
      <c r="Q775" s="298"/>
      <c r="R775" s="298"/>
      <c r="S775" s="298"/>
      <c r="T775" s="298"/>
      <c r="U775" s="298"/>
      <c r="V775" s="298"/>
      <c r="W775" s="298"/>
      <c r="X775" s="298"/>
      <c r="Y775" s="298"/>
      <c r="Z775" s="298"/>
    </row>
    <row r="776" spans="1:26" ht="20.25" customHeight="1" x14ac:dyDescent="0.8">
      <c r="A776" s="298"/>
      <c r="B776" s="298"/>
      <c r="C776" s="308"/>
      <c r="D776" s="298"/>
      <c r="E776" s="308"/>
      <c r="F776" s="308"/>
      <c r="G776" s="308"/>
      <c r="H776" s="308"/>
      <c r="I776" s="308"/>
      <c r="J776" s="377"/>
      <c r="K776" s="298"/>
      <c r="L776" s="298"/>
      <c r="M776" s="298"/>
      <c r="N776" s="298"/>
      <c r="O776" s="298"/>
      <c r="P776" s="298"/>
      <c r="Q776" s="298"/>
      <c r="R776" s="298"/>
      <c r="S776" s="298"/>
      <c r="T776" s="298"/>
      <c r="U776" s="298"/>
      <c r="V776" s="298"/>
      <c r="W776" s="298"/>
      <c r="X776" s="298"/>
      <c r="Y776" s="298"/>
      <c r="Z776" s="298"/>
    </row>
    <row r="777" spans="1:26" ht="20.25" customHeight="1" x14ac:dyDescent="0.8">
      <c r="A777" s="298"/>
      <c r="B777" s="298"/>
      <c r="C777" s="308"/>
      <c r="D777" s="298"/>
      <c r="E777" s="308"/>
      <c r="F777" s="308"/>
      <c r="G777" s="308"/>
      <c r="H777" s="308"/>
      <c r="I777" s="308"/>
      <c r="J777" s="377"/>
      <c r="K777" s="298"/>
      <c r="L777" s="298"/>
      <c r="M777" s="298"/>
      <c r="N777" s="298"/>
      <c r="O777" s="298"/>
      <c r="P777" s="298"/>
      <c r="Q777" s="298"/>
      <c r="R777" s="298"/>
      <c r="S777" s="298"/>
      <c r="T777" s="298"/>
      <c r="U777" s="298"/>
      <c r="V777" s="298"/>
      <c r="W777" s="298"/>
      <c r="X777" s="298"/>
      <c r="Y777" s="298"/>
      <c r="Z777" s="298"/>
    </row>
    <row r="778" spans="1:26" ht="20.25" customHeight="1" x14ac:dyDescent="0.8">
      <c r="A778" s="298"/>
      <c r="B778" s="298"/>
      <c r="C778" s="308"/>
      <c r="D778" s="298"/>
      <c r="E778" s="308"/>
      <c r="F778" s="308"/>
      <c r="G778" s="308"/>
      <c r="H778" s="308"/>
      <c r="I778" s="308"/>
      <c r="J778" s="377"/>
      <c r="K778" s="298"/>
      <c r="L778" s="298"/>
      <c r="M778" s="298"/>
      <c r="N778" s="298"/>
      <c r="O778" s="298"/>
      <c r="P778" s="298"/>
      <c r="Q778" s="298"/>
      <c r="R778" s="298"/>
      <c r="S778" s="298"/>
      <c r="T778" s="298"/>
      <c r="U778" s="298"/>
      <c r="V778" s="298"/>
      <c r="W778" s="298"/>
      <c r="X778" s="298"/>
      <c r="Y778" s="298"/>
      <c r="Z778" s="298"/>
    </row>
    <row r="779" spans="1:26" ht="20.25" customHeight="1" x14ac:dyDescent="0.8">
      <c r="A779" s="298"/>
      <c r="B779" s="298"/>
      <c r="C779" s="308"/>
      <c r="D779" s="298"/>
      <c r="E779" s="308"/>
      <c r="F779" s="308"/>
      <c r="G779" s="308"/>
      <c r="H779" s="308"/>
      <c r="I779" s="308"/>
      <c r="J779" s="377"/>
      <c r="K779" s="298"/>
      <c r="L779" s="298"/>
      <c r="M779" s="298"/>
      <c r="N779" s="298"/>
      <c r="O779" s="298"/>
      <c r="P779" s="298"/>
      <c r="Q779" s="298"/>
      <c r="R779" s="298"/>
      <c r="S779" s="298"/>
      <c r="T779" s="298"/>
      <c r="U779" s="298"/>
      <c r="V779" s="298"/>
      <c r="W779" s="298"/>
      <c r="X779" s="298"/>
      <c r="Y779" s="298"/>
      <c r="Z779" s="298"/>
    </row>
    <row r="780" spans="1:26" ht="20.25" customHeight="1" x14ac:dyDescent="0.8">
      <c r="A780" s="298"/>
      <c r="B780" s="298"/>
      <c r="C780" s="308"/>
      <c r="D780" s="298"/>
      <c r="E780" s="308"/>
      <c r="F780" s="308"/>
      <c r="G780" s="308"/>
      <c r="H780" s="308"/>
      <c r="I780" s="308"/>
      <c r="J780" s="377"/>
      <c r="K780" s="298"/>
      <c r="L780" s="298"/>
      <c r="M780" s="298"/>
      <c r="N780" s="298"/>
      <c r="O780" s="298"/>
      <c r="P780" s="298"/>
      <c r="Q780" s="298"/>
      <c r="R780" s="298"/>
      <c r="S780" s="298"/>
      <c r="T780" s="298"/>
      <c r="U780" s="298"/>
      <c r="V780" s="298"/>
      <c r="W780" s="298"/>
      <c r="X780" s="298"/>
      <c r="Y780" s="298"/>
      <c r="Z780" s="298"/>
    </row>
    <row r="781" spans="1:26" ht="20.25" customHeight="1" x14ac:dyDescent="0.8">
      <c r="A781" s="298"/>
      <c r="B781" s="298"/>
      <c r="C781" s="308"/>
      <c r="D781" s="298"/>
      <c r="E781" s="308"/>
      <c r="F781" s="308"/>
      <c r="G781" s="308"/>
      <c r="H781" s="308"/>
      <c r="I781" s="308"/>
      <c r="J781" s="377"/>
      <c r="K781" s="298"/>
      <c r="L781" s="298"/>
      <c r="M781" s="298"/>
      <c r="N781" s="298"/>
      <c r="O781" s="298"/>
      <c r="P781" s="298"/>
      <c r="Q781" s="298"/>
      <c r="R781" s="298"/>
      <c r="S781" s="298"/>
      <c r="T781" s="298"/>
      <c r="U781" s="298"/>
      <c r="V781" s="298"/>
      <c r="W781" s="298"/>
      <c r="X781" s="298"/>
      <c r="Y781" s="298"/>
      <c r="Z781" s="298"/>
    </row>
    <row r="782" spans="1:26" ht="20.25" customHeight="1" x14ac:dyDescent="0.8">
      <c r="A782" s="298"/>
      <c r="B782" s="298"/>
      <c r="C782" s="308"/>
      <c r="D782" s="298"/>
      <c r="E782" s="308"/>
      <c r="F782" s="308"/>
      <c r="G782" s="308"/>
      <c r="H782" s="308"/>
      <c r="I782" s="308"/>
      <c r="J782" s="377"/>
      <c r="K782" s="298"/>
      <c r="L782" s="298"/>
      <c r="M782" s="298"/>
      <c r="N782" s="298"/>
      <c r="O782" s="298"/>
      <c r="P782" s="298"/>
      <c r="Q782" s="298"/>
      <c r="R782" s="298"/>
      <c r="S782" s="298"/>
      <c r="T782" s="298"/>
      <c r="U782" s="298"/>
      <c r="V782" s="298"/>
      <c r="W782" s="298"/>
      <c r="X782" s="298"/>
      <c r="Y782" s="298"/>
      <c r="Z782" s="298"/>
    </row>
    <row r="783" spans="1:26" ht="20.25" customHeight="1" x14ac:dyDescent="0.8">
      <c r="A783" s="298"/>
      <c r="B783" s="298"/>
      <c r="C783" s="308"/>
      <c r="D783" s="298"/>
      <c r="E783" s="308"/>
      <c r="F783" s="308"/>
      <c r="G783" s="308"/>
      <c r="H783" s="308"/>
      <c r="I783" s="308"/>
      <c r="J783" s="377"/>
      <c r="K783" s="298"/>
      <c r="L783" s="298"/>
      <c r="M783" s="298"/>
      <c r="N783" s="298"/>
      <c r="O783" s="298"/>
      <c r="P783" s="298"/>
      <c r="Q783" s="298"/>
      <c r="R783" s="298"/>
      <c r="S783" s="298"/>
      <c r="T783" s="298"/>
      <c r="U783" s="298"/>
      <c r="V783" s="298"/>
      <c r="W783" s="298"/>
      <c r="X783" s="298"/>
      <c r="Y783" s="298"/>
      <c r="Z783" s="298"/>
    </row>
    <row r="784" spans="1:26" ht="20.25" customHeight="1" x14ac:dyDescent="0.8">
      <c r="A784" s="298"/>
      <c r="B784" s="298"/>
      <c r="C784" s="308"/>
      <c r="D784" s="298"/>
      <c r="E784" s="308"/>
      <c r="F784" s="308"/>
      <c r="G784" s="308"/>
      <c r="H784" s="308"/>
      <c r="I784" s="308"/>
      <c r="J784" s="377"/>
      <c r="K784" s="298"/>
      <c r="L784" s="298"/>
      <c r="M784" s="298"/>
      <c r="N784" s="298"/>
      <c r="O784" s="298"/>
      <c r="P784" s="298"/>
      <c r="Q784" s="298"/>
      <c r="R784" s="298"/>
      <c r="S784" s="298"/>
      <c r="T784" s="298"/>
      <c r="U784" s="298"/>
      <c r="V784" s="298"/>
      <c r="W784" s="298"/>
      <c r="X784" s="298"/>
      <c r="Y784" s="298"/>
      <c r="Z784" s="298"/>
    </row>
    <row r="785" spans="1:26" ht="20.25" customHeight="1" x14ac:dyDescent="0.8">
      <c r="A785" s="298"/>
      <c r="B785" s="298"/>
      <c r="C785" s="308"/>
      <c r="D785" s="298"/>
      <c r="E785" s="308"/>
      <c r="F785" s="308"/>
      <c r="G785" s="308"/>
      <c r="H785" s="308"/>
      <c r="I785" s="308"/>
      <c r="J785" s="377"/>
      <c r="K785" s="298"/>
      <c r="L785" s="298"/>
      <c r="M785" s="298"/>
      <c r="N785" s="298"/>
      <c r="O785" s="298"/>
      <c r="P785" s="298"/>
      <c r="Q785" s="298"/>
      <c r="R785" s="298"/>
      <c r="S785" s="298"/>
      <c r="T785" s="298"/>
      <c r="U785" s="298"/>
      <c r="V785" s="298"/>
      <c r="W785" s="298"/>
      <c r="X785" s="298"/>
      <c r="Y785" s="298"/>
      <c r="Z785" s="298"/>
    </row>
    <row r="786" spans="1:26" ht="20.25" customHeight="1" x14ac:dyDescent="0.8">
      <c r="A786" s="298"/>
      <c r="B786" s="298"/>
      <c r="C786" s="308"/>
      <c r="D786" s="298"/>
      <c r="E786" s="308"/>
      <c r="F786" s="308"/>
      <c r="G786" s="308"/>
      <c r="H786" s="308"/>
      <c r="I786" s="308"/>
      <c r="J786" s="377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</row>
    <row r="787" spans="1:26" ht="20.25" customHeight="1" x14ac:dyDescent="0.8">
      <c r="A787" s="298"/>
      <c r="B787" s="298"/>
      <c r="C787" s="308"/>
      <c r="D787" s="298"/>
      <c r="E787" s="308"/>
      <c r="F787" s="308"/>
      <c r="G787" s="308"/>
      <c r="H787" s="308"/>
      <c r="I787" s="308"/>
      <c r="J787" s="377"/>
      <c r="K787" s="298"/>
      <c r="L787" s="298"/>
      <c r="M787" s="298"/>
      <c r="N787" s="298"/>
      <c r="O787" s="298"/>
      <c r="P787" s="298"/>
      <c r="Q787" s="298"/>
      <c r="R787" s="298"/>
      <c r="S787" s="298"/>
      <c r="T787" s="298"/>
      <c r="U787" s="298"/>
      <c r="V787" s="298"/>
      <c r="W787" s="298"/>
      <c r="X787" s="298"/>
      <c r="Y787" s="298"/>
      <c r="Z787" s="298"/>
    </row>
    <row r="788" spans="1:26" ht="20.25" customHeight="1" x14ac:dyDescent="0.8">
      <c r="A788" s="298"/>
      <c r="B788" s="298"/>
      <c r="C788" s="308"/>
      <c r="D788" s="298"/>
      <c r="E788" s="308"/>
      <c r="F788" s="308"/>
      <c r="G788" s="308"/>
      <c r="H788" s="308"/>
      <c r="I788" s="308"/>
      <c r="J788" s="377"/>
      <c r="K788" s="298"/>
      <c r="L788" s="298"/>
      <c r="M788" s="298"/>
      <c r="N788" s="298"/>
      <c r="O788" s="298"/>
      <c r="P788" s="298"/>
      <c r="Q788" s="298"/>
      <c r="R788" s="298"/>
      <c r="S788" s="298"/>
      <c r="T788" s="298"/>
      <c r="U788" s="298"/>
      <c r="V788" s="298"/>
      <c r="W788" s="298"/>
      <c r="X788" s="298"/>
      <c r="Y788" s="298"/>
      <c r="Z788" s="298"/>
    </row>
    <row r="789" spans="1:26" ht="20.25" customHeight="1" x14ac:dyDescent="0.8">
      <c r="A789" s="298"/>
      <c r="B789" s="298"/>
      <c r="C789" s="308"/>
      <c r="D789" s="298"/>
      <c r="E789" s="308"/>
      <c r="F789" s="308"/>
      <c r="G789" s="308"/>
      <c r="H789" s="308"/>
      <c r="I789" s="308"/>
      <c r="J789" s="377"/>
      <c r="K789" s="298"/>
      <c r="L789" s="298"/>
      <c r="M789" s="298"/>
      <c r="N789" s="298"/>
      <c r="O789" s="298"/>
      <c r="P789" s="298"/>
      <c r="Q789" s="298"/>
      <c r="R789" s="298"/>
      <c r="S789" s="298"/>
      <c r="T789" s="298"/>
      <c r="U789" s="298"/>
      <c r="V789" s="298"/>
      <c r="W789" s="298"/>
      <c r="X789" s="298"/>
      <c r="Y789" s="298"/>
      <c r="Z789" s="298"/>
    </row>
    <row r="790" spans="1:26" ht="20.25" customHeight="1" x14ac:dyDescent="0.8">
      <c r="A790" s="298"/>
      <c r="B790" s="298"/>
      <c r="C790" s="308"/>
      <c r="D790" s="298"/>
      <c r="E790" s="308"/>
      <c r="F790" s="308"/>
      <c r="G790" s="308"/>
      <c r="H790" s="308"/>
      <c r="I790" s="308"/>
      <c r="J790" s="377"/>
      <c r="K790" s="298"/>
      <c r="L790" s="298"/>
      <c r="M790" s="298"/>
      <c r="N790" s="298"/>
      <c r="O790" s="298"/>
      <c r="P790" s="298"/>
      <c r="Q790" s="298"/>
      <c r="R790" s="298"/>
      <c r="S790" s="298"/>
      <c r="T790" s="298"/>
      <c r="U790" s="298"/>
      <c r="V790" s="298"/>
      <c r="W790" s="298"/>
      <c r="X790" s="298"/>
      <c r="Y790" s="298"/>
      <c r="Z790" s="298"/>
    </row>
    <row r="791" spans="1:26" ht="20.25" customHeight="1" x14ac:dyDescent="0.8">
      <c r="A791" s="298"/>
      <c r="B791" s="298"/>
      <c r="C791" s="308"/>
      <c r="D791" s="298"/>
      <c r="E791" s="308"/>
      <c r="F791" s="308"/>
      <c r="G791" s="308"/>
      <c r="H791" s="308"/>
      <c r="I791" s="308"/>
      <c r="J791" s="377"/>
      <c r="K791" s="298"/>
      <c r="L791" s="298"/>
      <c r="M791" s="298"/>
      <c r="N791" s="298"/>
      <c r="O791" s="298"/>
      <c r="P791" s="298"/>
      <c r="Q791" s="298"/>
      <c r="R791" s="298"/>
      <c r="S791" s="298"/>
      <c r="T791" s="298"/>
      <c r="U791" s="298"/>
      <c r="V791" s="298"/>
      <c r="W791" s="298"/>
      <c r="X791" s="298"/>
      <c r="Y791" s="298"/>
      <c r="Z791" s="298"/>
    </row>
    <row r="792" spans="1:26" ht="20.25" customHeight="1" x14ac:dyDescent="0.8">
      <c r="A792" s="298"/>
      <c r="B792" s="298"/>
      <c r="C792" s="308"/>
      <c r="D792" s="298"/>
      <c r="E792" s="308"/>
      <c r="F792" s="308"/>
      <c r="G792" s="308"/>
      <c r="H792" s="308"/>
      <c r="I792" s="308"/>
      <c r="J792" s="377"/>
      <c r="K792" s="298"/>
      <c r="L792" s="298"/>
      <c r="M792" s="298"/>
      <c r="N792" s="298"/>
      <c r="O792" s="298"/>
      <c r="P792" s="298"/>
      <c r="Q792" s="298"/>
      <c r="R792" s="298"/>
      <c r="S792" s="298"/>
      <c r="T792" s="298"/>
      <c r="U792" s="298"/>
      <c r="V792" s="298"/>
      <c r="W792" s="298"/>
      <c r="X792" s="298"/>
      <c r="Y792" s="298"/>
      <c r="Z792" s="298"/>
    </row>
    <row r="793" spans="1:26" ht="20.25" customHeight="1" x14ac:dyDescent="0.8">
      <c r="A793" s="298"/>
      <c r="B793" s="298"/>
      <c r="C793" s="308"/>
      <c r="D793" s="298"/>
      <c r="E793" s="308"/>
      <c r="F793" s="308"/>
      <c r="G793" s="308"/>
      <c r="H793" s="308"/>
      <c r="I793" s="308"/>
      <c r="J793" s="377"/>
      <c r="K793" s="298"/>
      <c r="L793" s="298"/>
      <c r="M793" s="298"/>
      <c r="N793" s="298"/>
      <c r="O793" s="298"/>
      <c r="P793" s="298"/>
      <c r="Q793" s="298"/>
      <c r="R793" s="298"/>
      <c r="S793" s="298"/>
      <c r="T793" s="298"/>
      <c r="U793" s="298"/>
      <c r="V793" s="298"/>
      <c r="W793" s="298"/>
      <c r="X793" s="298"/>
      <c r="Y793" s="298"/>
      <c r="Z793" s="298"/>
    </row>
    <row r="794" spans="1:26" ht="20.25" customHeight="1" x14ac:dyDescent="0.8">
      <c r="A794" s="298"/>
      <c r="B794" s="298"/>
      <c r="C794" s="308"/>
      <c r="D794" s="298"/>
      <c r="E794" s="308"/>
      <c r="F794" s="308"/>
      <c r="G794" s="308"/>
      <c r="H794" s="308"/>
      <c r="I794" s="308"/>
      <c r="J794" s="377"/>
      <c r="K794" s="298"/>
      <c r="L794" s="298"/>
      <c r="M794" s="298"/>
      <c r="N794" s="298"/>
      <c r="O794" s="298"/>
      <c r="P794" s="298"/>
      <c r="Q794" s="298"/>
      <c r="R794" s="298"/>
      <c r="S794" s="298"/>
      <c r="T794" s="298"/>
      <c r="U794" s="298"/>
      <c r="V794" s="298"/>
      <c r="W794" s="298"/>
      <c r="X794" s="298"/>
      <c r="Y794" s="298"/>
      <c r="Z794" s="298"/>
    </row>
    <row r="795" spans="1:26" ht="20.25" customHeight="1" x14ac:dyDescent="0.8">
      <c r="A795" s="298"/>
      <c r="B795" s="298"/>
      <c r="C795" s="308"/>
      <c r="D795" s="298"/>
      <c r="E795" s="308"/>
      <c r="F795" s="308"/>
      <c r="G795" s="308"/>
      <c r="H795" s="308"/>
      <c r="I795" s="308"/>
      <c r="J795" s="377"/>
      <c r="K795" s="298"/>
      <c r="L795" s="298"/>
      <c r="M795" s="298"/>
      <c r="N795" s="298"/>
      <c r="O795" s="298"/>
      <c r="P795" s="298"/>
      <c r="Q795" s="298"/>
      <c r="R795" s="298"/>
      <c r="S795" s="298"/>
      <c r="T795" s="298"/>
      <c r="U795" s="298"/>
      <c r="V795" s="298"/>
      <c r="W795" s="298"/>
      <c r="X795" s="298"/>
      <c r="Y795" s="298"/>
      <c r="Z795" s="298"/>
    </row>
    <row r="796" spans="1:26" ht="20.25" customHeight="1" x14ac:dyDescent="0.8">
      <c r="A796" s="298"/>
      <c r="B796" s="298"/>
      <c r="C796" s="308"/>
      <c r="D796" s="298"/>
      <c r="E796" s="308"/>
      <c r="F796" s="308"/>
      <c r="G796" s="308"/>
      <c r="H796" s="308"/>
      <c r="I796" s="308"/>
      <c r="J796" s="377"/>
      <c r="K796" s="298"/>
      <c r="L796" s="298"/>
      <c r="M796" s="298"/>
      <c r="N796" s="298"/>
      <c r="O796" s="298"/>
      <c r="P796" s="298"/>
      <c r="Q796" s="298"/>
      <c r="R796" s="298"/>
      <c r="S796" s="298"/>
      <c r="T796" s="298"/>
      <c r="U796" s="298"/>
      <c r="V796" s="298"/>
      <c r="W796" s="298"/>
      <c r="X796" s="298"/>
      <c r="Y796" s="298"/>
      <c r="Z796" s="298"/>
    </row>
    <row r="797" spans="1:26" ht="20.25" customHeight="1" x14ac:dyDescent="0.8">
      <c r="A797" s="298"/>
      <c r="B797" s="298"/>
      <c r="C797" s="308"/>
      <c r="D797" s="298"/>
      <c r="E797" s="308"/>
      <c r="F797" s="308"/>
      <c r="G797" s="308"/>
      <c r="H797" s="308"/>
      <c r="I797" s="308"/>
      <c r="J797" s="377"/>
      <c r="K797" s="298"/>
      <c r="L797" s="298"/>
      <c r="M797" s="298"/>
      <c r="N797" s="298"/>
      <c r="O797" s="298"/>
      <c r="P797" s="298"/>
      <c r="Q797" s="298"/>
      <c r="R797" s="298"/>
      <c r="S797" s="298"/>
      <c r="T797" s="298"/>
      <c r="U797" s="298"/>
      <c r="V797" s="298"/>
      <c r="W797" s="298"/>
      <c r="X797" s="298"/>
      <c r="Y797" s="298"/>
      <c r="Z797" s="298"/>
    </row>
    <row r="798" spans="1:26" ht="20.25" customHeight="1" x14ac:dyDescent="0.8">
      <c r="A798" s="298"/>
      <c r="B798" s="298"/>
      <c r="C798" s="308"/>
      <c r="D798" s="298"/>
      <c r="E798" s="308"/>
      <c r="F798" s="308"/>
      <c r="G798" s="308"/>
      <c r="H798" s="308"/>
      <c r="I798" s="308"/>
      <c r="J798" s="377"/>
      <c r="K798" s="298"/>
      <c r="L798" s="298"/>
      <c r="M798" s="298"/>
      <c r="N798" s="298"/>
      <c r="O798" s="298"/>
      <c r="P798" s="298"/>
      <c r="Q798" s="298"/>
      <c r="R798" s="298"/>
      <c r="S798" s="298"/>
      <c r="T798" s="298"/>
      <c r="U798" s="298"/>
      <c r="V798" s="298"/>
      <c r="W798" s="298"/>
      <c r="X798" s="298"/>
      <c r="Y798" s="298"/>
      <c r="Z798" s="298"/>
    </row>
    <row r="799" spans="1:26" ht="20.25" customHeight="1" x14ac:dyDescent="0.8">
      <c r="A799" s="298"/>
      <c r="B799" s="298"/>
      <c r="C799" s="308"/>
      <c r="D799" s="298"/>
      <c r="E799" s="308"/>
      <c r="F799" s="308"/>
      <c r="G799" s="308"/>
      <c r="H799" s="308"/>
      <c r="I799" s="308"/>
      <c r="J799" s="377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</row>
    <row r="800" spans="1:26" ht="20.25" customHeight="1" x14ac:dyDescent="0.8">
      <c r="A800" s="298"/>
      <c r="B800" s="298"/>
      <c r="C800" s="308"/>
      <c r="D800" s="298"/>
      <c r="E800" s="308"/>
      <c r="F800" s="308"/>
      <c r="G800" s="308"/>
      <c r="H800" s="308"/>
      <c r="I800" s="308"/>
      <c r="J800" s="377"/>
      <c r="K800" s="298"/>
      <c r="L800" s="298"/>
      <c r="M800" s="298"/>
      <c r="N800" s="298"/>
      <c r="O800" s="298"/>
      <c r="P800" s="298"/>
      <c r="Q800" s="298"/>
      <c r="R800" s="298"/>
      <c r="S800" s="298"/>
      <c r="T800" s="298"/>
      <c r="U800" s="298"/>
      <c r="V800" s="298"/>
      <c r="W800" s="298"/>
      <c r="X800" s="298"/>
      <c r="Y800" s="298"/>
      <c r="Z800" s="298"/>
    </row>
    <row r="801" spans="1:26" ht="20.25" customHeight="1" x14ac:dyDescent="0.8">
      <c r="A801" s="298"/>
      <c r="B801" s="298"/>
      <c r="C801" s="308"/>
      <c r="D801" s="298"/>
      <c r="E801" s="308"/>
      <c r="F801" s="308"/>
      <c r="G801" s="308"/>
      <c r="H801" s="308"/>
      <c r="I801" s="308"/>
      <c r="J801" s="377"/>
      <c r="K801" s="298"/>
      <c r="L801" s="298"/>
      <c r="M801" s="298"/>
      <c r="N801" s="298"/>
      <c r="O801" s="298"/>
      <c r="P801" s="298"/>
      <c r="Q801" s="298"/>
      <c r="R801" s="298"/>
      <c r="S801" s="298"/>
      <c r="T801" s="298"/>
      <c r="U801" s="298"/>
      <c r="V801" s="298"/>
      <c r="W801" s="298"/>
      <c r="X801" s="298"/>
      <c r="Y801" s="298"/>
      <c r="Z801" s="298"/>
    </row>
    <row r="802" spans="1:26" ht="20.25" customHeight="1" x14ac:dyDescent="0.8">
      <c r="A802" s="298"/>
      <c r="B802" s="298"/>
      <c r="C802" s="308"/>
      <c r="D802" s="298"/>
      <c r="E802" s="308"/>
      <c r="F802" s="308"/>
      <c r="G802" s="308"/>
      <c r="H802" s="308"/>
      <c r="I802" s="308"/>
      <c r="J802" s="377"/>
      <c r="K802" s="298"/>
      <c r="L802" s="298"/>
      <c r="M802" s="298"/>
      <c r="N802" s="298"/>
      <c r="O802" s="298"/>
      <c r="P802" s="298"/>
      <c r="Q802" s="298"/>
      <c r="R802" s="298"/>
      <c r="S802" s="298"/>
      <c r="T802" s="298"/>
      <c r="U802" s="298"/>
      <c r="V802" s="298"/>
      <c r="W802" s="298"/>
      <c r="X802" s="298"/>
      <c r="Y802" s="298"/>
      <c r="Z802" s="298"/>
    </row>
    <row r="803" spans="1:26" ht="20.25" customHeight="1" x14ac:dyDescent="0.8">
      <c r="A803" s="298"/>
      <c r="B803" s="298"/>
      <c r="C803" s="308"/>
      <c r="D803" s="298"/>
      <c r="E803" s="308"/>
      <c r="F803" s="308"/>
      <c r="G803" s="308"/>
      <c r="H803" s="308"/>
      <c r="I803" s="308"/>
      <c r="J803" s="377"/>
      <c r="K803" s="298"/>
      <c r="L803" s="298"/>
      <c r="M803" s="298"/>
      <c r="N803" s="298"/>
      <c r="O803" s="298"/>
      <c r="P803" s="298"/>
      <c r="Q803" s="298"/>
      <c r="R803" s="298"/>
      <c r="S803" s="298"/>
      <c r="T803" s="298"/>
      <c r="U803" s="298"/>
      <c r="V803" s="298"/>
      <c r="W803" s="298"/>
      <c r="X803" s="298"/>
      <c r="Y803" s="298"/>
      <c r="Z803" s="298"/>
    </row>
    <row r="804" spans="1:26" ht="20.25" customHeight="1" x14ac:dyDescent="0.8">
      <c r="A804" s="298"/>
      <c r="B804" s="298"/>
      <c r="C804" s="308"/>
      <c r="D804" s="298"/>
      <c r="E804" s="308"/>
      <c r="F804" s="308"/>
      <c r="G804" s="308"/>
      <c r="H804" s="308"/>
      <c r="I804" s="308"/>
      <c r="J804" s="377"/>
      <c r="K804" s="298"/>
      <c r="L804" s="298"/>
      <c r="M804" s="298"/>
      <c r="N804" s="298"/>
      <c r="O804" s="298"/>
      <c r="P804" s="298"/>
      <c r="Q804" s="298"/>
      <c r="R804" s="298"/>
      <c r="S804" s="298"/>
      <c r="T804" s="298"/>
      <c r="U804" s="298"/>
      <c r="V804" s="298"/>
      <c r="W804" s="298"/>
      <c r="X804" s="298"/>
      <c r="Y804" s="298"/>
      <c r="Z804" s="298"/>
    </row>
    <row r="805" spans="1:26" ht="20.25" customHeight="1" x14ac:dyDescent="0.8">
      <c r="A805" s="298"/>
      <c r="B805" s="298"/>
      <c r="C805" s="308"/>
      <c r="D805" s="298"/>
      <c r="E805" s="308"/>
      <c r="F805" s="308"/>
      <c r="G805" s="308"/>
      <c r="H805" s="308"/>
      <c r="I805" s="308"/>
      <c r="J805" s="377"/>
      <c r="K805" s="298"/>
      <c r="L805" s="298"/>
      <c r="M805" s="298"/>
      <c r="N805" s="298"/>
      <c r="O805" s="298"/>
      <c r="P805" s="298"/>
      <c r="Q805" s="298"/>
      <c r="R805" s="298"/>
      <c r="S805" s="298"/>
      <c r="T805" s="298"/>
      <c r="U805" s="298"/>
      <c r="V805" s="298"/>
      <c r="W805" s="298"/>
      <c r="X805" s="298"/>
      <c r="Y805" s="298"/>
      <c r="Z805" s="298"/>
    </row>
    <row r="806" spans="1:26" ht="20.25" customHeight="1" x14ac:dyDescent="0.8">
      <c r="A806" s="298"/>
      <c r="B806" s="298"/>
      <c r="C806" s="308"/>
      <c r="D806" s="298"/>
      <c r="E806" s="308"/>
      <c r="F806" s="308"/>
      <c r="G806" s="308"/>
      <c r="H806" s="308"/>
      <c r="I806" s="308"/>
      <c r="J806" s="377"/>
      <c r="K806" s="298"/>
      <c r="L806" s="298"/>
      <c r="M806" s="298"/>
      <c r="N806" s="298"/>
      <c r="O806" s="298"/>
      <c r="P806" s="298"/>
      <c r="Q806" s="298"/>
      <c r="R806" s="298"/>
      <c r="S806" s="298"/>
      <c r="T806" s="298"/>
      <c r="U806" s="298"/>
      <c r="V806" s="298"/>
      <c r="W806" s="298"/>
      <c r="X806" s="298"/>
      <c r="Y806" s="298"/>
      <c r="Z806" s="298"/>
    </row>
    <row r="807" spans="1:26" ht="20.25" customHeight="1" x14ac:dyDescent="0.8">
      <c r="A807" s="298"/>
      <c r="B807" s="298"/>
      <c r="C807" s="308"/>
      <c r="D807" s="298"/>
      <c r="E807" s="308"/>
      <c r="F807" s="308"/>
      <c r="G807" s="308"/>
      <c r="H807" s="308"/>
      <c r="I807" s="308"/>
      <c r="J807" s="377"/>
      <c r="K807" s="298"/>
      <c r="L807" s="298"/>
      <c r="M807" s="298"/>
      <c r="N807" s="298"/>
      <c r="O807" s="298"/>
      <c r="P807" s="298"/>
      <c r="Q807" s="298"/>
      <c r="R807" s="298"/>
      <c r="S807" s="298"/>
      <c r="T807" s="298"/>
      <c r="U807" s="298"/>
      <c r="V807" s="298"/>
      <c r="W807" s="298"/>
      <c r="X807" s="298"/>
      <c r="Y807" s="298"/>
      <c r="Z807" s="298"/>
    </row>
    <row r="808" spans="1:26" ht="20.25" customHeight="1" x14ac:dyDescent="0.8">
      <c r="A808" s="298"/>
      <c r="B808" s="298"/>
      <c r="C808" s="308"/>
      <c r="D808" s="298"/>
      <c r="E808" s="308"/>
      <c r="F808" s="308"/>
      <c r="G808" s="308"/>
      <c r="H808" s="308"/>
      <c r="I808" s="308"/>
      <c r="J808" s="377"/>
      <c r="K808" s="298"/>
      <c r="L808" s="298"/>
      <c r="M808" s="298"/>
      <c r="N808" s="298"/>
      <c r="O808" s="298"/>
      <c r="P808" s="298"/>
      <c r="Q808" s="298"/>
      <c r="R808" s="298"/>
      <c r="S808" s="298"/>
      <c r="T808" s="298"/>
      <c r="U808" s="298"/>
      <c r="V808" s="298"/>
      <c r="W808" s="298"/>
      <c r="X808" s="298"/>
      <c r="Y808" s="298"/>
      <c r="Z808" s="298"/>
    </row>
    <row r="809" spans="1:26" ht="20.25" customHeight="1" x14ac:dyDescent="0.8">
      <c r="A809" s="298"/>
      <c r="B809" s="298"/>
      <c r="C809" s="308"/>
      <c r="D809" s="298"/>
      <c r="E809" s="308"/>
      <c r="F809" s="308"/>
      <c r="G809" s="308"/>
      <c r="H809" s="308"/>
      <c r="I809" s="308"/>
      <c r="J809" s="377"/>
      <c r="K809" s="298"/>
      <c r="L809" s="298"/>
      <c r="M809" s="298"/>
      <c r="N809" s="298"/>
      <c r="O809" s="298"/>
      <c r="P809" s="298"/>
      <c r="Q809" s="298"/>
      <c r="R809" s="298"/>
      <c r="S809" s="298"/>
      <c r="T809" s="298"/>
      <c r="U809" s="298"/>
      <c r="V809" s="298"/>
      <c r="W809" s="298"/>
      <c r="X809" s="298"/>
      <c r="Y809" s="298"/>
      <c r="Z809" s="298"/>
    </row>
    <row r="810" spans="1:26" ht="20.25" customHeight="1" x14ac:dyDescent="0.8">
      <c r="A810" s="298"/>
      <c r="B810" s="298"/>
      <c r="C810" s="308"/>
      <c r="D810" s="298"/>
      <c r="E810" s="308"/>
      <c r="F810" s="308"/>
      <c r="G810" s="308"/>
      <c r="H810" s="308"/>
      <c r="I810" s="308"/>
      <c r="J810" s="377"/>
      <c r="K810" s="298"/>
      <c r="L810" s="298"/>
      <c r="M810" s="298"/>
      <c r="N810" s="298"/>
      <c r="O810" s="298"/>
      <c r="P810" s="298"/>
      <c r="Q810" s="298"/>
      <c r="R810" s="298"/>
      <c r="S810" s="298"/>
      <c r="T810" s="298"/>
      <c r="U810" s="298"/>
      <c r="V810" s="298"/>
      <c r="W810" s="298"/>
      <c r="X810" s="298"/>
      <c r="Y810" s="298"/>
      <c r="Z810" s="298"/>
    </row>
    <row r="811" spans="1:26" ht="20.25" customHeight="1" x14ac:dyDescent="0.8">
      <c r="A811" s="298"/>
      <c r="B811" s="298"/>
      <c r="C811" s="308"/>
      <c r="D811" s="298"/>
      <c r="E811" s="308"/>
      <c r="F811" s="308"/>
      <c r="G811" s="308"/>
      <c r="H811" s="308"/>
      <c r="I811" s="308"/>
      <c r="J811" s="377"/>
      <c r="K811" s="298"/>
      <c r="L811" s="298"/>
      <c r="M811" s="298"/>
      <c r="N811" s="298"/>
      <c r="O811" s="298"/>
      <c r="P811" s="298"/>
      <c r="Q811" s="298"/>
      <c r="R811" s="298"/>
      <c r="S811" s="298"/>
      <c r="T811" s="298"/>
      <c r="U811" s="298"/>
      <c r="V811" s="298"/>
      <c r="W811" s="298"/>
      <c r="X811" s="298"/>
      <c r="Y811" s="298"/>
      <c r="Z811" s="298"/>
    </row>
    <row r="812" spans="1:26" ht="20.25" customHeight="1" x14ac:dyDescent="0.8">
      <c r="A812" s="298"/>
      <c r="B812" s="298"/>
      <c r="C812" s="308"/>
      <c r="D812" s="298"/>
      <c r="E812" s="308"/>
      <c r="F812" s="308"/>
      <c r="G812" s="308"/>
      <c r="H812" s="308"/>
      <c r="I812" s="308"/>
      <c r="J812" s="377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</row>
    <row r="813" spans="1:26" ht="20.25" customHeight="1" x14ac:dyDescent="0.8">
      <c r="A813" s="298"/>
      <c r="B813" s="298"/>
      <c r="C813" s="308"/>
      <c r="D813" s="298"/>
      <c r="E813" s="308"/>
      <c r="F813" s="308"/>
      <c r="G813" s="308"/>
      <c r="H813" s="308"/>
      <c r="I813" s="308"/>
      <c r="J813" s="377"/>
      <c r="K813" s="298"/>
      <c r="L813" s="298"/>
      <c r="M813" s="298"/>
      <c r="N813" s="298"/>
      <c r="O813" s="298"/>
      <c r="P813" s="298"/>
      <c r="Q813" s="298"/>
      <c r="R813" s="298"/>
      <c r="S813" s="298"/>
      <c r="T813" s="298"/>
      <c r="U813" s="298"/>
      <c r="V813" s="298"/>
      <c r="W813" s="298"/>
      <c r="X813" s="298"/>
      <c r="Y813" s="298"/>
      <c r="Z813" s="298"/>
    </row>
    <row r="814" spans="1:26" ht="20.25" customHeight="1" x14ac:dyDescent="0.8">
      <c r="A814" s="298"/>
      <c r="B814" s="298"/>
      <c r="C814" s="308"/>
      <c r="D814" s="298"/>
      <c r="E814" s="308"/>
      <c r="F814" s="308"/>
      <c r="G814" s="308"/>
      <c r="H814" s="308"/>
      <c r="I814" s="308"/>
      <c r="J814" s="377"/>
      <c r="K814" s="298"/>
      <c r="L814" s="298"/>
      <c r="M814" s="298"/>
      <c r="N814" s="298"/>
      <c r="O814" s="298"/>
      <c r="P814" s="298"/>
      <c r="Q814" s="298"/>
      <c r="R814" s="298"/>
      <c r="S814" s="298"/>
      <c r="T814" s="298"/>
      <c r="U814" s="298"/>
      <c r="V814" s="298"/>
      <c r="W814" s="298"/>
      <c r="X814" s="298"/>
      <c r="Y814" s="298"/>
      <c r="Z814" s="298"/>
    </row>
    <row r="815" spans="1:26" ht="20.25" customHeight="1" x14ac:dyDescent="0.8">
      <c r="A815" s="298"/>
      <c r="B815" s="298"/>
      <c r="C815" s="308"/>
      <c r="D815" s="298"/>
      <c r="E815" s="308"/>
      <c r="F815" s="308"/>
      <c r="G815" s="308"/>
      <c r="H815" s="308"/>
      <c r="I815" s="308"/>
      <c r="J815" s="377"/>
      <c r="K815" s="298"/>
      <c r="L815" s="298"/>
      <c r="M815" s="298"/>
      <c r="N815" s="298"/>
      <c r="O815" s="298"/>
      <c r="P815" s="298"/>
      <c r="Q815" s="298"/>
      <c r="R815" s="298"/>
      <c r="S815" s="298"/>
      <c r="T815" s="298"/>
      <c r="U815" s="298"/>
      <c r="V815" s="298"/>
      <c r="W815" s="298"/>
      <c r="X815" s="298"/>
      <c r="Y815" s="298"/>
      <c r="Z815" s="298"/>
    </row>
    <row r="816" spans="1:26" ht="20.25" customHeight="1" x14ac:dyDescent="0.8">
      <c r="A816" s="298"/>
      <c r="B816" s="298"/>
      <c r="C816" s="308"/>
      <c r="D816" s="298"/>
      <c r="E816" s="308"/>
      <c r="F816" s="308"/>
      <c r="G816" s="308"/>
      <c r="H816" s="308"/>
      <c r="I816" s="308"/>
      <c r="J816" s="377"/>
      <c r="K816" s="298"/>
      <c r="L816" s="298"/>
      <c r="M816" s="298"/>
      <c r="N816" s="298"/>
      <c r="O816" s="298"/>
      <c r="P816" s="298"/>
      <c r="Q816" s="298"/>
      <c r="R816" s="298"/>
      <c r="S816" s="298"/>
      <c r="T816" s="298"/>
      <c r="U816" s="298"/>
      <c r="V816" s="298"/>
      <c r="W816" s="298"/>
      <c r="X816" s="298"/>
      <c r="Y816" s="298"/>
      <c r="Z816" s="298"/>
    </row>
    <row r="817" spans="1:26" ht="20.25" customHeight="1" x14ac:dyDescent="0.8">
      <c r="A817" s="298"/>
      <c r="B817" s="298"/>
      <c r="C817" s="308"/>
      <c r="D817" s="298"/>
      <c r="E817" s="308"/>
      <c r="F817" s="308"/>
      <c r="G817" s="308"/>
      <c r="H817" s="308"/>
      <c r="I817" s="308"/>
      <c r="J817" s="377"/>
      <c r="K817" s="298"/>
      <c r="L817" s="298"/>
      <c r="M817" s="298"/>
      <c r="N817" s="298"/>
      <c r="O817" s="298"/>
      <c r="P817" s="298"/>
      <c r="Q817" s="298"/>
      <c r="R817" s="298"/>
      <c r="S817" s="298"/>
      <c r="T817" s="298"/>
      <c r="U817" s="298"/>
      <c r="V817" s="298"/>
      <c r="W817" s="298"/>
      <c r="X817" s="298"/>
      <c r="Y817" s="298"/>
      <c r="Z817" s="298"/>
    </row>
    <row r="818" spans="1:26" ht="20.25" customHeight="1" x14ac:dyDescent="0.8">
      <c r="A818" s="298"/>
      <c r="B818" s="298"/>
      <c r="C818" s="308"/>
      <c r="D818" s="298"/>
      <c r="E818" s="308"/>
      <c r="F818" s="308"/>
      <c r="G818" s="308"/>
      <c r="H818" s="308"/>
      <c r="I818" s="308"/>
      <c r="J818" s="377"/>
      <c r="K818" s="298"/>
      <c r="L818" s="298"/>
      <c r="M818" s="298"/>
      <c r="N818" s="298"/>
      <c r="O818" s="298"/>
      <c r="P818" s="298"/>
      <c r="Q818" s="298"/>
      <c r="R818" s="298"/>
      <c r="S818" s="298"/>
      <c r="T818" s="298"/>
      <c r="U818" s="298"/>
      <c r="V818" s="298"/>
      <c r="W818" s="298"/>
      <c r="X818" s="298"/>
      <c r="Y818" s="298"/>
      <c r="Z818" s="298"/>
    </row>
    <row r="819" spans="1:26" ht="20.25" customHeight="1" x14ac:dyDescent="0.8">
      <c r="A819" s="298"/>
      <c r="B819" s="298"/>
      <c r="C819" s="308"/>
      <c r="D819" s="298"/>
      <c r="E819" s="308"/>
      <c r="F819" s="308"/>
      <c r="G819" s="308"/>
      <c r="H819" s="308"/>
      <c r="I819" s="308"/>
      <c r="J819" s="377"/>
      <c r="K819" s="298"/>
      <c r="L819" s="298"/>
      <c r="M819" s="298"/>
      <c r="N819" s="298"/>
      <c r="O819" s="298"/>
      <c r="P819" s="298"/>
      <c r="Q819" s="298"/>
      <c r="R819" s="298"/>
      <c r="S819" s="298"/>
      <c r="T819" s="298"/>
      <c r="U819" s="298"/>
      <c r="V819" s="298"/>
      <c r="W819" s="298"/>
      <c r="X819" s="298"/>
      <c r="Y819" s="298"/>
      <c r="Z819" s="298"/>
    </row>
    <row r="820" spans="1:26" ht="20.25" customHeight="1" x14ac:dyDescent="0.8">
      <c r="A820" s="298"/>
      <c r="B820" s="298"/>
      <c r="C820" s="308"/>
      <c r="D820" s="298"/>
      <c r="E820" s="308"/>
      <c r="F820" s="308"/>
      <c r="G820" s="308"/>
      <c r="H820" s="308"/>
      <c r="I820" s="308"/>
      <c r="J820" s="377"/>
      <c r="K820" s="298"/>
      <c r="L820" s="298"/>
      <c r="M820" s="298"/>
      <c r="N820" s="298"/>
      <c r="O820" s="298"/>
      <c r="P820" s="298"/>
      <c r="Q820" s="298"/>
      <c r="R820" s="298"/>
      <c r="S820" s="298"/>
      <c r="T820" s="298"/>
      <c r="U820" s="298"/>
      <c r="V820" s="298"/>
      <c r="W820" s="298"/>
      <c r="X820" s="298"/>
      <c r="Y820" s="298"/>
      <c r="Z820" s="298"/>
    </row>
    <row r="821" spans="1:26" ht="20.25" customHeight="1" x14ac:dyDescent="0.8">
      <c r="A821" s="298"/>
      <c r="B821" s="298"/>
      <c r="C821" s="308"/>
      <c r="D821" s="298"/>
      <c r="E821" s="308"/>
      <c r="F821" s="308"/>
      <c r="G821" s="308"/>
      <c r="H821" s="308"/>
      <c r="I821" s="308"/>
      <c r="J821" s="377"/>
      <c r="K821" s="298"/>
      <c r="L821" s="298"/>
      <c r="M821" s="298"/>
      <c r="N821" s="298"/>
      <c r="O821" s="298"/>
      <c r="P821" s="298"/>
      <c r="Q821" s="298"/>
      <c r="R821" s="298"/>
      <c r="S821" s="298"/>
      <c r="T821" s="298"/>
      <c r="U821" s="298"/>
      <c r="V821" s="298"/>
      <c r="W821" s="298"/>
      <c r="X821" s="298"/>
      <c r="Y821" s="298"/>
      <c r="Z821" s="298"/>
    </row>
    <row r="822" spans="1:26" ht="20.25" customHeight="1" x14ac:dyDescent="0.8">
      <c r="A822" s="298"/>
      <c r="B822" s="298"/>
      <c r="C822" s="308"/>
      <c r="D822" s="298"/>
      <c r="E822" s="308"/>
      <c r="F822" s="308"/>
      <c r="G822" s="308"/>
      <c r="H822" s="308"/>
      <c r="I822" s="308"/>
      <c r="J822" s="377"/>
      <c r="K822" s="298"/>
      <c r="L822" s="298"/>
      <c r="M822" s="298"/>
      <c r="N822" s="298"/>
      <c r="O822" s="298"/>
      <c r="P822" s="298"/>
      <c r="Q822" s="298"/>
      <c r="R822" s="298"/>
      <c r="S822" s="298"/>
      <c r="T822" s="298"/>
      <c r="U822" s="298"/>
      <c r="V822" s="298"/>
      <c r="W822" s="298"/>
      <c r="X822" s="298"/>
      <c r="Y822" s="298"/>
      <c r="Z822" s="298"/>
    </row>
    <row r="823" spans="1:26" ht="20.25" customHeight="1" x14ac:dyDescent="0.8">
      <c r="A823" s="298"/>
      <c r="B823" s="298"/>
      <c r="C823" s="308"/>
      <c r="D823" s="298"/>
      <c r="E823" s="308"/>
      <c r="F823" s="308"/>
      <c r="G823" s="308"/>
      <c r="H823" s="308"/>
      <c r="I823" s="308"/>
      <c r="J823" s="377"/>
      <c r="K823" s="298"/>
      <c r="L823" s="298"/>
      <c r="M823" s="298"/>
      <c r="N823" s="298"/>
      <c r="O823" s="298"/>
      <c r="P823" s="298"/>
      <c r="Q823" s="298"/>
      <c r="R823" s="298"/>
      <c r="S823" s="298"/>
      <c r="T823" s="298"/>
      <c r="U823" s="298"/>
      <c r="V823" s="298"/>
      <c r="W823" s="298"/>
      <c r="X823" s="298"/>
      <c r="Y823" s="298"/>
      <c r="Z823" s="298"/>
    </row>
    <row r="824" spans="1:26" ht="20.25" customHeight="1" x14ac:dyDescent="0.8">
      <c r="A824" s="298"/>
      <c r="B824" s="298"/>
      <c r="C824" s="308"/>
      <c r="D824" s="298"/>
      <c r="E824" s="308"/>
      <c r="F824" s="308"/>
      <c r="G824" s="308"/>
      <c r="H824" s="308"/>
      <c r="I824" s="308"/>
      <c r="J824" s="377"/>
      <c r="K824" s="298"/>
      <c r="L824" s="298"/>
      <c r="M824" s="298"/>
      <c r="N824" s="298"/>
      <c r="O824" s="298"/>
      <c r="P824" s="298"/>
      <c r="Q824" s="298"/>
      <c r="R824" s="298"/>
      <c r="S824" s="298"/>
      <c r="T824" s="298"/>
      <c r="U824" s="298"/>
      <c r="V824" s="298"/>
      <c r="W824" s="298"/>
      <c r="X824" s="298"/>
      <c r="Y824" s="298"/>
      <c r="Z824" s="298"/>
    </row>
    <row r="825" spans="1:26" ht="20.25" customHeight="1" x14ac:dyDescent="0.8">
      <c r="A825" s="298"/>
      <c r="B825" s="298"/>
      <c r="C825" s="308"/>
      <c r="D825" s="298"/>
      <c r="E825" s="308"/>
      <c r="F825" s="308"/>
      <c r="G825" s="308"/>
      <c r="H825" s="308"/>
      <c r="I825" s="308"/>
      <c r="J825" s="377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</row>
    <row r="826" spans="1:26" ht="20.25" customHeight="1" x14ac:dyDescent="0.8">
      <c r="A826" s="298"/>
      <c r="B826" s="298"/>
      <c r="C826" s="308"/>
      <c r="D826" s="298"/>
      <c r="E826" s="308"/>
      <c r="F826" s="308"/>
      <c r="G826" s="308"/>
      <c r="H826" s="308"/>
      <c r="I826" s="308"/>
      <c r="J826" s="377"/>
      <c r="K826" s="298"/>
      <c r="L826" s="298"/>
      <c r="M826" s="298"/>
      <c r="N826" s="298"/>
      <c r="O826" s="298"/>
      <c r="P826" s="298"/>
      <c r="Q826" s="298"/>
      <c r="R826" s="298"/>
      <c r="S826" s="298"/>
      <c r="T826" s="298"/>
      <c r="U826" s="298"/>
      <c r="V826" s="298"/>
      <c r="W826" s="298"/>
      <c r="X826" s="298"/>
      <c r="Y826" s="298"/>
      <c r="Z826" s="298"/>
    </row>
    <row r="827" spans="1:26" ht="20.25" customHeight="1" x14ac:dyDescent="0.8">
      <c r="A827" s="298"/>
      <c r="B827" s="298"/>
      <c r="C827" s="308"/>
      <c r="D827" s="298"/>
      <c r="E827" s="308"/>
      <c r="F827" s="308"/>
      <c r="G827" s="308"/>
      <c r="H827" s="308"/>
      <c r="I827" s="308"/>
      <c r="J827" s="377"/>
      <c r="K827" s="298"/>
      <c r="L827" s="298"/>
      <c r="M827" s="298"/>
      <c r="N827" s="298"/>
      <c r="O827" s="298"/>
      <c r="P827" s="298"/>
      <c r="Q827" s="298"/>
      <c r="R827" s="298"/>
      <c r="S827" s="298"/>
      <c r="T827" s="298"/>
      <c r="U827" s="298"/>
      <c r="V827" s="298"/>
      <c r="W827" s="298"/>
      <c r="X827" s="298"/>
      <c r="Y827" s="298"/>
      <c r="Z827" s="298"/>
    </row>
    <row r="828" spans="1:26" ht="20.25" customHeight="1" x14ac:dyDescent="0.8">
      <c r="A828" s="298"/>
      <c r="B828" s="298"/>
      <c r="C828" s="308"/>
      <c r="D828" s="298"/>
      <c r="E828" s="308"/>
      <c r="F828" s="308"/>
      <c r="G828" s="308"/>
      <c r="H828" s="308"/>
      <c r="I828" s="308"/>
      <c r="J828" s="377"/>
      <c r="K828" s="298"/>
      <c r="L828" s="298"/>
      <c r="M828" s="298"/>
      <c r="N828" s="298"/>
      <c r="O828" s="298"/>
      <c r="P828" s="298"/>
      <c r="Q828" s="298"/>
      <c r="R828" s="298"/>
      <c r="S828" s="298"/>
      <c r="T828" s="298"/>
      <c r="U828" s="298"/>
      <c r="V828" s="298"/>
      <c r="W828" s="298"/>
      <c r="X828" s="298"/>
      <c r="Y828" s="298"/>
      <c r="Z828" s="298"/>
    </row>
    <row r="829" spans="1:26" ht="20.25" customHeight="1" x14ac:dyDescent="0.8">
      <c r="A829" s="298"/>
      <c r="B829" s="298"/>
      <c r="C829" s="308"/>
      <c r="D829" s="298"/>
      <c r="E829" s="308"/>
      <c r="F829" s="308"/>
      <c r="G829" s="308"/>
      <c r="H829" s="308"/>
      <c r="I829" s="308"/>
      <c r="J829" s="377"/>
      <c r="K829" s="298"/>
      <c r="L829" s="298"/>
      <c r="M829" s="298"/>
      <c r="N829" s="298"/>
      <c r="O829" s="298"/>
      <c r="P829" s="298"/>
      <c r="Q829" s="298"/>
      <c r="R829" s="298"/>
      <c r="S829" s="298"/>
      <c r="T829" s="298"/>
      <c r="U829" s="298"/>
      <c r="V829" s="298"/>
      <c r="W829" s="298"/>
      <c r="X829" s="298"/>
      <c r="Y829" s="298"/>
      <c r="Z829" s="298"/>
    </row>
    <row r="830" spans="1:26" ht="20.25" customHeight="1" x14ac:dyDescent="0.8">
      <c r="A830" s="298"/>
      <c r="B830" s="298"/>
      <c r="C830" s="308"/>
      <c r="D830" s="298"/>
      <c r="E830" s="308"/>
      <c r="F830" s="308"/>
      <c r="G830" s="308"/>
      <c r="H830" s="308"/>
      <c r="I830" s="308"/>
      <c r="J830" s="377"/>
      <c r="K830" s="298"/>
      <c r="L830" s="298"/>
      <c r="M830" s="298"/>
      <c r="N830" s="298"/>
      <c r="O830" s="298"/>
      <c r="P830" s="298"/>
      <c r="Q830" s="298"/>
      <c r="R830" s="298"/>
      <c r="S830" s="298"/>
      <c r="T830" s="298"/>
      <c r="U830" s="298"/>
      <c r="V830" s="298"/>
      <c r="W830" s="298"/>
      <c r="X830" s="298"/>
      <c r="Y830" s="298"/>
      <c r="Z830" s="298"/>
    </row>
    <row r="831" spans="1:26" ht="20.25" customHeight="1" x14ac:dyDescent="0.8">
      <c r="A831" s="298"/>
      <c r="B831" s="298"/>
      <c r="C831" s="308"/>
      <c r="D831" s="298"/>
      <c r="E831" s="308"/>
      <c r="F831" s="308"/>
      <c r="G831" s="308"/>
      <c r="H831" s="308"/>
      <c r="I831" s="308"/>
      <c r="J831" s="377"/>
      <c r="K831" s="298"/>
      <c r="L831" s="298"/>
      <c r="M831" s="298"/>
      <c r="N831" s="298"/>
      <c r="O831" s="298"/>
      <c r="P831" s="298"/>
      <c r="Q831" s="298"/>
      <c r="R831" s="298"/>
      <c r="S831" s="298"/>
      <c r="T831" s="298"/>
      <c r="U831" s="298"/>
      <c r="V831" s="298"/>
      <c r="W831" s="298"/>
      <c r="X831" s="298"/>
      <c r="Y831" s="298"/>
      <c r="Z831" s="298"/>
    </row>
    <row r="832" spans="1:26" ht="20.25" customHeight="1" x14ac:dyDescent="0.8">
      <c r="A832" s="298"/>
      <c r="B832" s="298"/>
      <c r="C832" s="308"/>
      <c r="D832" s="298"/>
      <c r="E832" s="308"/>
      <c r="F832" s="308"/>
      <c r="G832" s="308"/>
      <c r="H832" s="308"/>
      <c r="I832" s="308"/>
      <c r="J832" s="377"/>
      <c r="K832" s="298"/>
      <c r="L832" s="298"/>
      <c r="M832" s="298"/>
      <c r="N832" s="298"/>
      <c r="O832" s="298"/>
      <c r="P832" s="298"/>
      <c r="Q832" s="298"/>
      <c r="R832" s="298"/>
      <c r="S832" s="298"/>
      <c r="T832" s="298"/>
      <c r="U832" s="298"/>
      <c r="V832" s="298"/>
      <c r="W832" s="298"/>
      <c r="X832" s="298"/>
      <c r="Y832" s="298"/>
      <c r="Z832" s="298"/>
    </row>
    <row r="833" spans="1:26" ht="20.25" customHeight="1" x14ac:dyDescent="0.8">
      <c r="A833" s="298"/>
      <c r="B833" s="298"/>
      <c r="C833" s="308"/>
      <c r="D833" s="298"/>
      <c r="E833" s="308"/>
      <c r="F833" s="308"/>
      <c r="G833" s="308"/>
      <c r="H833" s="308"/>
      <c r="I833" s="308"/>
      <c r="J833" s="377"/>
      <c r="K833" s="298"/>
      <c r="L833" s="298"/>
      <c r="M833" s="298"/>
      <c r="N833" s="298"/>
      <c r="O833" s="298"/>
      <c r="P833" s="298"/>
      <c r="Q833" s="298"/>
      <c r="R833" s="298"/>
      <c r="S833" s="298"/>
      <c r="T833" s="298"/>
      <c r="U833" s="298"/>
      <c r="V833" s="298"/>
      <c r="W833" s="298"/>
      <c r="X833" s="298"/>
      <c r="Y833" s="298"/>
      <c r="Z833" s="298"/>
    </row>
    <row r="834" spans="1:26" ht="20.25" customHeight="1" x14ac:dyDescent="0.8">
      <c r="A834" s="298"/>
      <c r="B834" s="298"/>
      <c r="C834" s="308"/>
      <c r="D834" s="298"/>
      <c r="E834" s="308"/>
      <c r="F834" s="308"/>
      <c r="G834" s="308"/>
      <c r="H834" s="308"/>
      <c r="I834" s="308"/>
      <c r="J834" s="377"/>
      <c r="K834" s="298"/>
      <c r="L834" s="298"/>
      <c r="M834" s="298"/>
      <c r="N834" s="298"/>
      <c r="O834" s="298"/>
      <c r="P834" s="298"/>
      <c r="Q834" s="298"/>
      <c r="R834" s="298"/>
      <c r="S834" s="298"/>
      <c r="T834" s="298"/>
      <c r="U834" s="298"/>
      <c r="V834" s="298"/>
      <c r="W834" s="298"/>
      <c r="X834" s="298"/>
      <c r="Y834" s="298"/>
      <c r="Z834" s="298"/>
    </row>
    <row r="835" spans="1:26" ht="20.25" customHeight="1" x14ac:dyDescent="0.8">
      <c r="A835" s="298"/>
      <c r="B835" s="298"/>
      <c r="C835" s="308"/>
      <c r="D835" s="298"/>
      <c r="E835" s="308"/>
      <c r="F835" s="308"/>
      <c r="G835" s="308"/>
      <c r="H835" s="308"/>
      <c r="I835" s="308"/>
      <c r="J835" s="377"/>
      <c r="K835" s="298"/>
      <c r="L835" s="298"/>
      <c r="M835" s="298"/>
      <c r="N835" s="298"/>
      <c r="O835" s="298"/>
      <c r="P835" s="298"/>
      <c r="Q835" s="298"/>
      <c r="R835" s="298"/>
      <c r="S835" s="298"/>
      <c r="T835" s="298"/>
      <c r="U835" s="298"/>
      <c r="V835" s="298"/>
      <c r="W835" s="298"/>
      <c r="X835" s="298"/>
      <c r="Y835" s="298"/>
      <c r="Z835" s="298"/>
    </row>
    <row r="836" spans="1:26" ht="20.25" customHeight="1" x14ac:dyDescent="0.8">
      <c r="A836" s="298"/>
      <c r="B836" s="298"/>
      <c r="C836" s="308"/>
      <c r="D836" s="298"/>
      <c r="E836" s="308"/>
      <c r="F836" s="308"/>
      <c r="G836" s="308"/>
      <c r="H836" s="308"/>
      <c r="I836" s="308"/>
      <c r="J836" s="377"/>
      <c r="K836" s="298"/>
      <c r="L836" s="298"/>
      <c r="M836" s="298"/>
      <c r="N836" s="298"/>
      <c r="O836" s="298"/>
      <c r="P836" s="298"/>
      <c r="Q836" s="298"/>
      <c r="R836" s="298"/>
      <c r="S836" s="298"/>
      <c r="T836" s="298"/>
      <c r="U836" s="298"/>
      <c r="V836" s="298"/>
      <c r="W836" s="298"/>
      <c r="X836" s="298"/>
      <c r="Y836" s="298"/>
      <c r="Z836" s="298"/>
    </row>
    <row r="837" spans="1:26" ht="20.25" customHeight="1" x14ac:dyDescent="0.8">
      <c r="A837" s="298"/>
      <c r="B837" s="298"/>
      <c r="C837" s="308"/>
      <c r="D837" s="298"/>
      <c r="E837" s="308"/>
      <c r="F837" s="308"/>
      <c r="G837" s="308"/>
      <c r="H837" s="308"/>
      <c r="I837" s="308"/>
      <c r="J837" s="377"/>
      <c r="K837" s="298"/>
      <c r="L837" s="298"/>
      <c r="M837" s="298"/>
      <c r="N837" s="298"/>
      <c r="O837" s="298"/>
      <c r="P837" s="298"/>
      <c r="Q837" s="298"/>
      <c r="R837" s="298"/>
      <c r="S837" s="298"/>
      <c r="T837" s="298"/>
      <c r="U837" s="298"/>
      <c r="V837" s="298"/>
      <c r="W837" s="298"/>
      <c r="X837" s="298"/>
      <c r="Y837" s="298"/>
      <c r="Z837" s="298"/>
    </row>
    <row r="838" spans="1:26" ht="20.25" customHeight="1" x14ac:dyDescent="0.8">
      <c r="A838" s="298"/>
      <c r="B838" s="298"/>
      <c r="C838" s="308"/>
      <c r="D838" s="298"/>
      <c r="E838" s="308"/>
      <c r="F838" s="308"/>
      <c r="G838" s="308"/>
      <c r="H838" s="308"/>
      <c r="I838" s="308"/>
      <c r="J838" s="377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</row>
    <row r="839" spans="1:26" ht="20.25" customHeight="1" x14ac:dyDescent="0.8">
      <c r="A839" s="298"/>
      <c r="B839" s="298"/>
      <c r="C839" s="308"/>
      <c r="D839" s="298"/>
      <c r="E839" s="308"/>
      <c r="F839" s="308"/>
      <c r="G839" s="308"/>
      <c r="H839" s="308"/>
      <c r="I839" s="308"/>
      <c r="J839" s="377"/>
      <c r="K839" s="298"/>
      <c r="L839" s="298"/>
      <c r="M839" s="298"/>
      <c r="N839" s="298"/>
      <c r="O839" s="298"/>
      <c r="P839" s="298"/>
      <c r="Q839" s="298"/>
      <c r="R839" s="298"/>
      <c r="S839" s="298"/>
      <c r="T839" s="298"/>
      <c r="U839" s="298"/>
      <c r="V839" s="298"/>
      <c r="W839" s="298"/>
      <c r="X839" s="298"/>
      <c r="Y839" s="298"/>
      <c r="Z839" s="298"/>
    </row>
    <row r="840" spans="1:26" ht="20.25" customHeight="1" x14ac:dyDescent="0.8">
      <c r="A840" s="298"/>
      <c r="B840" s="298"/>
      <c r="C840" s="308"/>
      <c r="D840" s="298"/>
      <c r="E840" s="308"/>
      <c r="F840" s="308"/>
      <c r="G840" s="308"/>
      <c r="H840" s="308"/>
      <c r="I840" s="308"/>
      <c r="J840" s="377"/>
      <c r="K840" s="298"/>
      <c r="L840" s="298"/>
      <c r="M840" s="298"/>
      <c r="N840" s="298"/>
      <c r="O840" s="298"/>
      <c r="P840" s="298"/>
      <c r="Q840" s="298"/>
      <c r="R840" s="298"/>
      <c r="S840" s="298"/>
      <c r="T840" s="298"/>
      <c r="U840" s="298"/>
      <c r="V840" s="298"/>
      <c r="W840" s="298"/>
      <c r="X840" s="298"/>
      <c r="Y840" s="298"/>
      <c r="Z840" s="298"/>
    </row>
    <row r="841" spans="1:26" ht="20.25" customHeight="1" x14ac:dyDescent="0.8">
      <c r="A841" s="298"/>
      <c r="B841" s="298"/>
      <c r="C841" s="308"/>
      <c r="D841" s="298"/>
      <c r="E841" s="308"/>
      <c r="F841" s="308"/>
      <c r="G841" s="308"/>
      <c r="H841" s="308"/>
      <c r="I841" s="308"/>
      <c r="J841" s="377"/>
      <c r="K841" s="298"/>
      <c r="L841" s="298"/>
      <c r="M841" s="298"/>
      <c r="N841" s="298"/>
      <c r="O841" s="298"/>
      <c r="P841" s="298"/>
      <c r="Q841" s="298"/>
      <c r="R841" s="298"/>
      <c r="S841" s="298"/>
      <c r="T841" s="298"/>
      <c r="U841" s="298"/>
      <c r="V841" s="298"/>
      <c r="W841" s="298"/>
      <c r="X841" s="298"/>
      <c r="Y841" s="298"/>
      <c r="Z841" s="298"/>
    </row>
    <row r="842" spans="1:26" ht="20.25" customHeight="1" x14ac:dyDescent="0.8">
      <c r="A842" s="298"/>
      <c r="B842" s="298"/>
      <c r="C842" s="308"/>
      <c r="D842" s="298"/>
      <c r="E842" s="308"/>
      <c r="F842" s="308"/>
      <c r="G842" s="308"/>
      <c r="H842" s="308"/>
      <c r="I842" s="308"/>
      <c r="J842" s="377"/>
      <c r="K842" s="298"/>
      <c r="L842" s="298"/>
      <c r="M842" s="298"/>
      <c r="N842" s="298"/>
      <c r="O842" s="298"/>
      <c r="P842" s="298"/>
      <c r="Q842" s="298"/>
      <c r="R842" s="298"/>
      <c r="S842" s="298"/>
      <c r="T842" s="298"/>
      <c r="U842" s="298"/>
      <c r="V842" s="298"/>
      <c r="W842" s="298"/>
      <c r="X842" s="298"/>
      <c r="Y842" s="298"/>
      <c r="Z842" s="298"/>
    </row>
    <row r="843" spans="1:26" ht="20.25" customHeight="1" x14ac:dyDescent="0.8">
      <c r="A843" s="298"/>
      <c r="B843" s="298"/>
      <c r="C843" s="308"/>
      <c r="D843" s="298"/>
      <c r="E843" s="308"/>
      <c r="F843" s="308"/>
      <c r="G843" s="308"/>
      <c r="H843" s="308"/>
      <c r="I843" s="308"/>
      <c r="J843" s="377"/>
      <c r="K843" s="298"/>
      <c r="L843" s="298"/>
      <c r="M843" s="298"/>
      <c r="N843" s="298"/>
      <c r="O843" s="298"/>
      <c r="P843" s="298"/>
      <c r="Q843" s="298"/>
      <c r="R843" s="298"/>
      <c r="S843" s="298"/>
      <c r="T843" s="298"/>
      <c r="U843" s="298"/>
      <c r="V843" s="298"/>
      <c r="W843" s="298"/>
      <c r="X843" s="298"/>
      <c r="Y843" s="298"/>
      <c r="Z843" s="298"/>
    </row>
    <row r="844" spans="1:26" ht="20.25" customHeight="1" x14ac:dyDescent="0.8">
      <c r="A844" s="298"/>
      <c r="B844" s="298"/>
      <c r="C844" s="308"/>
      <c r="D844" s="298"/>
      <c r="E844" s="308"/>
      <c r="F844" s="308"/>
      <c r="G844" s="308"/>
      <c r="H844" s="308"/>
      <c r="I844" s="308"/>
      <c r="J844" s="377"/>
      <c r="K844" s="298"/>
      <c r="L844" s="298"/>
      <c r="M844" s="298"/>
      <c r="N844" s="298"/>
      <c r="O844" s="298"/>
      <c r="P844" s="298"/>
      <c r="Q844" s="298"/>
      <c r="R844" s="298"/>
      <c r="S844" s="298"/>
      <c r="T844" s="298"/>
      <c r="U844" s="298"/>
      <c r="V844" s="298"/>
      <c r="W844" s="298"/>
      <c r="X844" s="298"/>
      <c r="Y844" s="298"/>
      <c r="Z844" s="298"/>
    </row>
    <row r="845" spans="1:26" ht="20.25" customHeight="1" x14ac:dyDescent="0.8">
      <c r="A845" s="298"/>
      <c r="B845" s="298"/>
      <c r="C845" s="308"/>
      <c r="D845" s="298"/>
      <c r="E845" s="308"/>
      <c r="F845" s="308"/>
      <c r="G845" s="308"/>
      <c r="H845" s="308"/>
      <c r="I845" s="308"/>
      <c r="J845" s="377"/>
      <c r="K845" s="298"/>
      <c r="L845" s="298"/>
      <c r="M845" s="298"/>
      <c r="N845" s="298"/>
      <c r="O845" s="298"/>
      <c r="P845" s="298"/>
      <c r="Q845" s="298"/>
      <c r="R845" s="298"/>
      <c r="S845" s="298"/>
      <c r="T845" s="298"/>
      <c r="U845" s="298"/>
      <c r="V845" s="298"/>
      <c r="W845" s="298"/>
      <c r="X845" s="298"/>
      <c r="Y845" s="298"/>
      <c r="Z845" s="298"/>
    </row>
    <row r="846" spans="1:26" ht="20.25" customHeight="1" x14ac:dyDescent="0.8">
      <c r="A846" s="298"/>
      <c r="B846" s="298"/>
      <c r="C846" s="308"/>
      <c r="D846" s="298"/>
      <c r="E846" s="308"/>
      <c r="F846" s="308"/>
      <c r="G846" s="308"/>
      <c r="H846" s="308"/>
      <c r="I846" s="308"/>
      <c r="J846" s="377"/>
      <c r="K846" s="298"/>
      <c r="L846" s="298"/>
      <c r="M846" s="298"/>
      <c r="N846" s="298"/>
      <c r="O846" s="298"/>
      <c r="P846" s="298"/>
      <c r="Q846" s="298"/>
      <c r="R846" s="298"/>
      <c r="S846" s="298"/>
      <c r="T846" s="298"/>
      <c r="U846" s="298"/>
      <c r="V846" s="298"/>
      <c r="W846" s="298"/>
      <c r="X846" s="298"/>
      <c r="Y846" s="298"/>
      <c r="Z846" s="298"/>
    </row>
    <row r="847" spans="1:26" ht="20.25" customHeight="1" x14ac:dyDescent="0.8">
      <c r="A847" s="298"/>
      <c r="B847" s="298"/>
      <c r="C847" s="308"/>
      <c r="D847" s="298"/>
      <c r="E847" s="308"/>
      <c r="F847" s="308"/>
      <c r="G847" s="308"/>
      <c r="H847" s="308"/>
      <c r="I847" s="308"/>
      <c r="J847" s="377"/>
      <c r="K847" s="298"/>
      <c r="L847" s="298"/>
      <c r="M847" s="298"/>
      <c r="N847" s="298"/>
      <c r="O847" s="298"/>
      <c r="P847" s="298"/>
      <c r="Q847" s="298"/>
      <c r="R847" s="298"/>
      <c r="S847" s="298"/>
      <c r="T847" s="298"/>
      <c r="U847" s="298"/>
      <c r="V847" s="298"/>
      <c r="W847" s="298"/>
      <c r="X847" s="298"/>
      <c r="Y847" s="298"/>
      <c r="Z847" s="298"/>
    </row>
    <row r="848" spans="1:26" ht="20.25" customHeight="1" x14ac:dyDescent="0.8">
      <c r="A848" s="298"/>
      <c r="B848" s="298"/>
      <c r="C848" s="308"/>
      <c r="D848" s="298"/>
      <c r="E848" s="308"/>
      <c r="F848" s="308"/>
      <c r="G848" s="308"/>
      <c r="H848" s="308"/>
      <c r="I848" s="308"/>
      <c r="J848" s="377"/>
      <c r="K848" s="298"/>
      <c r="L848" s="298"/>
      <c r="M848" s="298"/>
      <c r="N848" s="298"/>
      <c r="O848" s="298"/>
      <c r="P848" s="298"/>
      <c r="Q848" s="298"/>
      <c r="R848" s="298"/>
      <c r="S848" s="298"/>
      <c r="T848" s="298"/>
      <c r="U848" s="298"/>
      <c r="V848" s="298"/>
      <c r="W848" s="298"/>
      <c r="X848" s="298"/>
      <c r="Y848" s="298"/>
      <c r="Z848" s="298"/>
    </row>
    <row r="849" spans="1:26" ht="20.25" customHeight="1" x14ac:dyDescent="0.8">
      <c r="A849" s="298"/>
      <c r="B849" s="298"/>
      <c r="C849" s="308"/>
      <c r="D849" s="298"/>
      <c r="E849" s="308"/>
      <c r="F849" s="308"/>
      <c r="G849" s="308"/>
      <c r="H849" s="308"/>
      <c r="I849" s="308"/>
      <c r="J849" s="377"/>
      <c r="K849" s="298"/>
      <c r="L849" s="298"/>
      <c r="M849" s="298"/>
      <c r="N849" s="298"/>
      <c r="O849" s="298"/>
      <c r="P849" s="298"/>
      <c r="Q849" s="298"/>
      <c r="R849" s="298"/>
      <c r="S849" s="298"/>
      <c r="T849" s="298"/>
      <c r="U849" s="298"/>
      <c r="V849" s="298"/>
      <c r="W849" s="298"/>
      <c r="X849" s="298"/>
      <c r="Y849" s="298"/>
      <c r="Z849" s="298"/>
    </row>
    <row r="850" spans="1:26" ht="20.25" customHeight="1" x14ac:dyDescent="0.8">
      <c r="A850" s="298"/>
      <c r="B850" s="298"/>
      <c r="C850" s="308"/>
      <c r="D850" s="298"/>
      <c r="E850" s="308"/>
      <c r="F850" s="308"/>
      <c r="G850" s="308"/>
      <c r="H850" s="308"/>
      <c r="I850" s="308"/>
      <c r="J850" s="377"/>
      <c r="K850" s="298"/>
      <c r="L850" s="298"/>
      <c r="M850" s="298"/>
      <c r="N850" s="298"/>
      <c r="O850" s="298"/>
      <c r="P850" s="298"/>
      <c r="Q850" s="298"/>
      <c r="R850" s="298"/>
      <c r="S850" s="298"/>
      <c r="T850" s="298"/>
      <c r="U850" s="298"/>
      <c r="V850" s="298"/>
      <c r="W850" s="298"/>
      <c r="X850" s="298"/>
      <c r="Y850" s="298"/>
      <c r="Z850" s="298"/>
    </row>
    <row r="851" spans="1:26" ht="20.25" customHeight="1" x14ac:dyDescent="0.8">
      <c r="A851" s="298"/>
      <c r="B851" s="298"/>
      <c r="C851" s="308"/>
      <c r="D851" s="298"/>
      <c r="E851" s="308"/>
      <c r="F851" s="308"/>
      <c r="G851" s="308"/>
      <c r="H851" s="308"/>
      <c r="I851" s="308"/>
      <c r="J851" s="377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</row>
    <row r="852" spans="1:26" ht="20.25" customHeight="1" x14ac:dyDescent="0.8">
      <c r="A852" s="298"/>
      <c r="B852" s="298"/>
      <c r="C852" s="308"/>
      <c r="D852" s="298"/>
      <c r="E852" s="308"/>
      <c r="F852" s="308"/>
      <c r="G852" s="308"/>
      <c r="H852" s="308"/>
      <c r="I852" s="308"/>
      <c r="J852" s="377"/>
      <c r="K852" s="298"/>
      <c r="L852" s="298"/>
      <c r="M852" s="298"/>
      <c r="N852" s="298"/>
      <c r="O852" s="298"/>
      <c r="P852" s="298"/>
      <c r="Q852" s="298"/>
      <c r="R852" s="298"/>
      <c r="S852" s="298"/>
      <c r="T852" s="298"/>
      <c r="U852" s="298"/>
      <c r="V852" s="298"/>
      <c r="W852" s="298"/>
      <c r="X852" s="298"/>
      <c r="Y852" s="298"/>
      <c r="Z852" s="298"/>
    </row>
    <row r="853" spans="1:26" ht="20.25" customHeight="1" x14ac:dyDescent="0.8">
      <c r="A853" s="298"/>
      <c r="B853" s="298"/>
      <c r="C853" s="308"/>
      <c r="D853" s="298"/>
      <c r="E853" s="308"/>
      <c r="F853" s="308"/>
      <c r="G853" s="308"/>
      <c r="H853" s="308"/>
      <c r="I853" s="308"/>
      <c r="J853" s="377"/>
      <c r="K853" s="298"/>
      <c r="L853" s="298"/>
      <c r="M853" s="298"/>
      <c r="N853" s="298"/>
      <c r="O853" s="298"/>
      <c r="P853" s="298"/>
      <c r="Q853" s="298"/>
      <c r="R853" s="298"/>
      <c r="S853" s="298"/>
      <c r="T853" s="298"/>
      <c r="U853" s="298"/>
      <c r="V853" s="298"/>
      <c r="W853" s="298"/>
      <c r="X853" s="298"/>
      <c r="Y853" s="298"/>
      <c r="Z853" s="298"/>
    </row>
    <row r="854" spans="1:26" ht="20.25" customHeight="1" x14ac:dyDescent="0.8">
      <c r="A854" s="298"/>
      <c r="B854" s="298"/>
      <c r="C854" s="308"/>
      <c r="D854" s="298"/>
      <c r="E854" s="308"/>
      <c r="F854" s="308"/>
      <c r="G854" s="308"/>
      <c r="H854" s="308"/>
      <c r="I854" s="308"/>
      <c r="J854" s="377"/>
      <c r="K854" s="298"/>
      <c r="L854" s="298"/>
      <c r="M854" s="298"/>
      <c r="N854" s="298"/>
      <c r="O854" s="298"/>
      <c r="P854" s="298"/>
      <c r="Q854" s="298"/>
      <c r="R854" s="298"/>
      <c r="S854" s="298"/>
      <c r="T854" s="298"/>
      <c r="U854" s="298"/>
      <c r="V854" s="298"/>
      <c r="W854" s="298"/>
      <c r="X854" s="298"/>
      <c r="Y854" s="298"/>
      <c r="Z854" s="298"/>
    </row>
    <row r="855" spans="1:26" ht="20.25" customHeight="1" x14ac:dyDescent="0.8">
      <c r="A855" s="298"/>
      <c r="B855" s="298"/>
      <c r="C855" s="308"/>
      <c r="D855" s="298"/>
      <c r="E855" s="308"/>
      <c r="F855" s="308"/>
      <c r="G855" s="308"/>
      <c r="H855" s="308"/>
      <c r="I855" s="308"/>
      <c r="J855" s="377"/>
      <c r="K855" s="298"/>
      <c r="L855" s="298"/>
      <c r="M855" s="298"/>
      <c r="N855" s="298"/>
      <c r="O855" s="298"/>
      <c r="P855" s="298"/>
      <c r="Q855" s="298"/>
      <c r="R855" s="298"/>
      <c r="S855" s="298"/>
      <c r="T855" s="298"/>
      <c r="U855" s="298"/>
      <c r="V855" s="298"/>
      <c r="W855" s="298"/>
      <c r="X855" s="298"/>
      <c r="Y855" s="298"/>
      <c r="Z855" s="298"/>
    </row>
    <row r="856" spans="1:26" ht="20.25" customHeight="1" x14ac:dyDescent="0.8">
      <c r="A856" s="298"/>
      <c r="B856" s="298"/>
      <c r="C856" s="308"/>
      <c r="D856" s="298"/>
      <c r="E856" s="308"/>
      <c r="F856" s="308"/>
      <c r="G856" s="308"/>
      <c r="H856" s="308"/>
      <c r="I856" s="308"/>
      <c r="J856" s="377"/>
      <c r="K856" s="298"/>
      <c r="L856" s="298"/>
      <c r="M856" s="298"/>
      <c r="N856" s="298"/>
      <c r="O856" s="298"/>
      <c r="P856" s="298"/>
      <c r="Q856" s="298"/>
      <c r="R856" s="298"/>
      <c r="S856" s="298"/>
      <c r="T856" s="298"/>
      <c r="U856" s="298"/>
      <c r="V856" s="298"/>
      <c r="W856" s="298"/>
      <c r="X856" s="298"/>
      <c r="Y856" s="298"/>
      <c r="Z856" s="298"/>
    </row>
    <row r="857" spans="1:26" ht="20.25" customHeight="1" x14ac:dyDescent="0.8">
      <c r="A857" s="298"/>
      <c r="B857" s="298"/>
      <c r="C857" s="308"/>
      <c r="D857" s="298"/>
      <c r="E857" s="308"/>
      <c r="F857" s="308"/>
      <c r="G857" s="308"/>
      <c r="H857" s="308"/>
      <c r="I857" s="308"/>
      <c r="J857" s="377"/>
      <c r="K857" s="298"/>
      <c r="L857" s="298"/>
      <c r="M857" s="298"/>
      <c r="N857" s="298"/>
      <c r="O857" s="298"/>
      <c r="P857" s="298"/>
      <c r="Q857" s="298"/>
      <c r="R857" s="298"/>
      <c r="S857" s="298"/>
      <c r="T857" s="298"/>
      <c r="U857" s="298"/>
      <c r="V857" s="298"/>
      <c r="W857" s="298"/>
      <c r="X857" s="298"/>
      <c r="Y857" s="298"/>
      <c r="Z857" s="298"/>
    </row>
    <row r="858" spans="1:26" ht="20.25" customHeight="1" x14ac:dyDescent="0.8">
      <c r="A858" s="298"/>
      <c r="B858" s="298"/>
      <c r="C858" s="308"/>
      <c r="D858" s="298"/>
      <c r="E858" s="308"/>
      <c r="F858" s="308"/>
      <c r="G858" s="308"/>
      <c r="H858" s="308"/>
      <c r="I858" s="308"/>
      <c r="J858" s="377"/>
      <c r="K858" s="298"/>
      <c r="L858" s="298"/>
      <c r="M858" s="298"/>
      <c r="N858" s="298"/>
      <c r="O858" s="298"/>
      <c r="P858" s="298"/>
      <c r="Q858" s="298"/>
      <c r="R858" s="298"/>
      <c r="S858" s="298"/>
      <c r="T858" s="298"/>
      <c r="U858" s="298"/>
      <c r="V858" s="298"/>
      <c r="W858" s="298"/>
      <c r="X858" s="298"/>
      <c r="Y858" s="298"/>
      <c r="Z858" s="298"/>
    </row>
    <row r="859" spans="1:26" ht="20.25" customHeight="1" x14ac:dyDescent="0.8">
      <c r="A859" s="298"/>
      <c r="B859" s="298"/>
      <c r="C859" s="308"/>
      <c r="D859" s="298"/>
      <c r="E859" s="308"/>
      <c r="F859" s="308"/>
      <c r="G859" s="308"/>
      <c r="H859" s="308"/>
      <c r="I859" s="308"/>
      <c r="J859" s="377"/>
      <c r="K859" s="298"/>
      <c r="L859" s="298"/>
      <c r="M859" s="298"/>
      <c r="N859" s="298"/>
      <c r="O859" s="298"/>
      <c r="P859" s="298"/>
      <c r="Q859" s="298"/>
      <c r="R859" s="298"/>
      <c r="S859" s="298"/>
      <c r="T859" s="298"/>
      <c r="U859" s="298"/>
      <c r="V859" s="298"/>
      <c r="W859" s="298"/>
      <c r="X859" s="298"/>
      <c r="Y859" s="298"/>
      <c r="Z859" s="298"/>
    </row>
    <row r="860" spans="1:26" ht="20.25" customHeight="1" x14ac:dyDescent="0.8">
      <c r="A860" s="298"/>
      <c r="B860" s="298"/>
      <c r="C860" s="308"/>
      <c r="D860" s="298"/>
      <c r="E860" s="308"/>
      <c r="F860" s="308"/>
      <c r="G860" s="308"/>
      <c r="H860" s="308"/>
      <c r="I860" s="308"/>
      <c r="J860" s="377"/>
      <c r="K860" s="298"/>
      <c r="L860" s="298"/>
      <c r="M860" s="298"/>
      <c r="N860" s="298"/>
      <c r="O860" s="298"/>
      <c r="P860" s="298"/>
      <c r="Q860" s="298"/>
      <c r="R860" s="298"/>
      <c r="S860" s="298"/>
      <c r="T860" s="298"/>
      <c r="U860" s="298"/>
      <c r="V860" s="298"/>
      <c r="W860" s="298"/>
      <c r="X860" s="298"/>
      <c r="Y860" s="298"/>
      <c r="Z860" s="298"/>
    </row>
    <row r="861" spans="1:26" ht="20.25" customHeight="1" x14ac:dyDescent="0.8">
      <c r="A861" s="298"/>
      <c r="B861" s="298"/>
      <c r="C861" s="308"/>
      <c r="D861" s="298"/>
      <c r="E861" s="308"/>
      <c r="F861" s="308"/>
      <c r="G861" s="308"/>
      <c r="H861" s="308"/>
      <c r="I861" s="308"/>
      <c r="J861" s="377"/>
      <c r="K861" s="298"/>
      <c r="L861" s="298"/>
      <c r="M861" s="298"/>
      <c r="N861" s="298"/>
      <c r="O861" s="298"/>
      <c r="P861" s="298"/>
      <c r="Q861" s="298"/>
      <c r="R861" s="298"/>
      <c r="S861" s="298"/>
      <c r="T861" s="298"/>
      <c r="U861" s="298"/>
      <c r="V861" s="298"/>
      <c r="W861" s="298"/>
      <c r="X861" s="298"/>
      <c r="Y861" s="298"/>
      <c r="Z861" s="298"/>
    </row>
    <row r="862" spans="1:26" ht="20.25" customHeight="1" x14ac:dyDescent="0.8">
      <c r="A862" s="298"/>
      <c r="B862" s="298"/>
      <c r="C862" s="308"/>
      <c r="D862" s="298"/>
      <c r="E862" s="308"/>
      <c r="F862" s="308"/>
      <c r="G862" s="308"/>
      <c r="H862" s="308"/>
      <c r="I862" s="308"/>
      <c r="J862" s="377"/>
      <c r="K862" s="298"/>
      <c r="L862" s="298"/>
      <c r="M862" s="298"/>
      <c r="N862" s="298"/>
      <c r="O862" s="298"/>
      <c r="P862" s="298"/>
      <c r="Q862" s="298"/>
      <c r="R862" s="298"/>
      <c r="S862" s="298"/>
      <c r="T862" s="298"/>
      <c r="U862" s="298"/>
      <c r="V862" s="298"/>
      <c r="W862" s="298"/>
      <c r="X862" s="298"/>
      <c r="Y862" s="298"/>
      <c r="Z862" s="298"/>
    </row>
    <row r="863" spans="1:26" ht="20.25" customHeight="1" x14ac:dyDescent="0.8">
      <c r="A863" s="298"/>
      <c r="B863" s="298"/>
      <c r="C863" s="308"/>
      <c r="D863" s="298"/>
      <c r="E863" s="308"/>
      <c r="F863" s="308"/>
      <c r="G863" s="308"/>
      <c r="H863" s="308"/>
      <c r="I863" s="308"/>
      <c r="J863" s="377"/>
      <c r="K863" s="298"/>
      <c r="L863" s="298"/>
      <c r="M863" s="298"/>
      <c r="N863" s="298"/>
      <c r="O863" s="298"/>
      <c r="P863" s="298"/>
      <c r="Q863" s="298"/>
      <c r="R863" s="298"/>
      <c r="S863" s="298"/>
      <c r="T863" s="298"/>
      <c r="U863" s="298"/>
      <c r="V863" s="298"/>
      <c r="W863" s="298"/>
      <c r="X863" s="298"/>
      <c r="Y863" s="298"/>
      <c r="Z863" s="298"/>
    </row>
    <row r="864" spans="1:26" ht="20.25" customHeight="1" x14ac:dyDescent="0.8">
      <c r="A864" s="298"/>
      <c r="B864" s="298"/>
      <c r="C864" s="308"/>
      <c r="D864" s="298"/>
      <c r="E864" s="308"/>
      <c r="F864" s="308"/>
      <c r="G864" s="308"/>
      <c r="H864" s="308"/>
      <c r="I864" s="308"/>
      <c r="J864" s="377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</row>
    <row r="865" spans="1:26" ht="20.25" customHeight="1" x14ac:dyDescent="0.8">
      <c r="A865" s="298"/>
      <c r="B865" s="298"/>
      <c r="C865" s="308"/>
      <c r="D865" s="298"/>
      <c r="E865" s="308"/>
      <c r="F865" s="308"/>
      <c r="G865" s="308"/>
      <c r="H865" s="308"/>
      <c r="I865" s="308"/>
      <c r="J865" s="377"/>
      <c r="K865" s="298"/>
      <c r="L865" s="298"/>
      <c r="M865" s="298"/>
      <c r="N865" s="298"/>
      <c r="O865" s="298"/>
      <c r="P865" s="298"/>
      <c r="Q865" s="298"/>
      <c r="R865" s="298"/>
      <c r="S865" s="298"/>
      <c r="T865" s="298"/>
      <c r="U865" s="298"/>
      <c r="V865" s="298"/>
      <c r="W865" s="298"/>
      <c r="X865" s="298"/>
      <c r="Y865" s="298"/>
      <c r="Z865" s="298"/>
    </row>
    <row r="866" spans="1:26" ht="20.25" customHeight="1" x14ac:dyDescent="0.8">
      <c r="A866" s="298"/>
      <c r="B866" s="298"/>
      <c r="C866" s="308"/>
      <c r="D866" s="298"/>
      <c r="E866" s="308"/>
      <c r="F866" s="308"/>
      <c r="G866" s="308"/>
      <c r="H866" s="308"/>
      <c r="I866" s="308"/>
      <c r="J866" s="377"/>
      <c r="K866" s="298"/>
      <c r="L866" s="298"/>
      <c r="M866" s="298"/>
      <c r="N866" s="298"/>
      <c r="O866" s="298"/>
      <c r="P866" s="298"/>
      <c r="Q866" s="298"/>
      <c r="R866" s="298"/>
      <c r="S866" s="298"/>
      <c r="T866" s="298"/>
      <c r="U866" s="298"/>
      <c r="V866" s="298"/>
      <c r="W866" s="298"/>
      <c r="X866" s="298"/>
      <c r="Y866" s="298"/>
      <c r="Z866" s="298"/>
    </row>
    <row r="867" spans="1:26" ht="20.25" customHeight="1" x14ac:dyDescent="0.8">
      <c r="A867" s="298"/>
      <c r="B867" s="298"/>
      <c r="C867" s="308"/>
      <c r="D867" s="298"/>
      <c r="E867" s="308"/>
      <c r="F867" s="308"/>
      <c r="G867" s="308"/>
      <c r="H867" s="308"/>
      <c r="I867" s="308"/>
      <c r="J867" s="377"/>
      <c r="K867" s="298"/>
      <c r="L867" s="298"/>
      <c r="M867" s="298"/>
      <c r="N867" s="298"/>
      <c r="O867" s="298"/>
      <c r="P867" s="298"/>
      <c r="Q867" s="298"/>
      <c r="R867" s="298"/>
      <c r="S867" s="298"/>
      <c r="T867" s="298"/>
      <c r="U867" s="298"/>
      <c r="V867" s="298"/>
      <c r="W867" s="298"/>
      <c r="X867" s="298"/>
      <c r="Y867" s="298"/>
      <c r="Z867" s="298"/>
    </row>
    <row r="868" spans="1:26" ht="20.25" customHeight="1" x14ac:dyDescent="0.8">
      <c r="A868" s="298"/>
      <c r="B868" s="298"/>
      <c r="C868" s="308"/>
      <c r="D868" s="298"/>
      <c r="E868" s="308"/>
      <c r="F868" s="308"/>
      <c r="G868" s="308"/>
      <c r="H868" s="308"/>
      <c r="I868" s="308"/>
      <c r="J868" s="377"/>
      <c r="K868" s="298"/>
      <c r="L868" s="298"/>
      <c r="M868" s="298"/>
      <c r="N868" s="298"/>
      <c r="O868" s="298"/>
      <c r="P868" s="298"/>
      <c r="Q868" s="298"/>
      <c r="R868" s="298"/>
      <c r="S868" s="298"/>
      <c r="T868" s="298"/>
      <c r="U868" s="298"/>
      <c r="V868" s="298"/>
      <c r="W868" s="298"/>
      <c r="X868" s="298"/>
      <c r="Y868" s="298"/>
      <c r="Z868" s="298"/>
    </row>
    <row r="869" spans="1:26" ht="20.25" customHeight="1" x14ac:dyDescent="0.8">
      <c r="A869" s="298"/>
      <c r="B869" s="298"/>
      <c r="C869" s="308"/>
      <c r="D869" s="298"/>
      <c r="E869" s="308"/>
      <c r="F869" s="308"/>
      <c r="G869" s="308"/>
      <c r="H869" s="308"/>
      <c r="I869" s="308"/>
      <c r="J869" s="377"/>
      <c r="K869" s="298"/>
      <c r="L869" s="298"/>
      <c r="M869" s="298"/>
      <c r="N869" s="298"/>
      <c r="O869" s="298"/>
      <c r="P869" s="298"/>
      <c r="Q869" s="298"/>
      <c r="R869" s="298"/>
      <c r="S869" s="298"/>
      <c r="T869" s="298"/>
      <c r="U869" s="298"/>
      <c r="V869" s="298"/>
      <c r="W869" s="298"/>
      <c r="X869" s="298"/>
      <c r="Y869" s="298"/>
      <c r="Z869" s="298"/>
    </row>
    <row r="870" spans="1:26" ht="20.25" customHeight="1" x14ac:dyDescent="0.8">
      <c r="A870" s="298"/>
      <c r="B870" s="298"/>
      <c r="C870" s="308"/>
      <c r="D870" s="298"/>
      <c r="E870" s="308"/>
      <c r="F870" s="308"/>
      <c r="G870" s="308"/>
      <c r="H870" s="308"/>
      <c r="I870" s="308"/>
      <c r="J870" s="377"/>
      <c r="K870" s="298"/>
      <c r="L870" s="298"/>
      <c r="M870" s="298"/>
      <c r="N870" s="298"/>
      <c r="O870" s="298"/>
      <c r="P870" s="298"/>
      <c r="Q870" s="298"/>
      <c r="R870" s="298"/>
      <c r="S870" s="298"/>
      <c r="T870" s="298"/>
      <c r="U870" s="298"/>
      <c r="V870" s="298"/>
      <c r="W870" s="298"/>
      <c r="X870" s="298"/>
      <c r="Y870" s="298"/>
      <c r="Z870" s="298"/>
    </row>
    <row r="871" spans="1:26" ht="20.25" customHeight="1" x14ac:dyDescent="0.8">
      <c r="A871" s="298"/>
      <c r="B871" s="298"/>
      <c r="C871" s="308"/>
      <c r="D871" s="298"/>
      <c r="E871" s="308"/>
      <c r="F871" s="308"/>
      <c r="G871" s="308"/>
      <c r="H871" s="308"/>
      <c r="I871" s="308"/>
      <c r="J871" s="377"/>
      <c r="K871" s="298"/>
      <c r="L871" s="298"/>
      <c r="M871" s="298"/>
      <c r="N871" s="298"/>
      <c r="O871" s="298"/>
      <c r="P871" s="298"/>
      <c r="Q871" s="298"/>
      <c r="R871" s="298"/>
      <c r="S871" s="298"/>
      <c r="T871" s="298"/>
      <c r="U871" s="298"/>
      <c r="V871" s="298"/>
      <c r="W871" s="298"/>
      <c r="X871" s="298"/>
      <c r="Y871" s="298"/>
      <c r="Z871" s="298"/>
    </row>
    <row r="872" spans="1:26" ht="20.25" customHeight="1" x14ac:dyDescent="0.8">
      <c r="A872" s="298"/>
      <c r="B872" s="298"/>
      <c r="C872" s="308"/>
      <c r="D872" s="298"/>
      <c r="E872" s="308"/>
      <c r="F872" s="308"/>
      <c r="G872" s="308"/>
      <c r="H872" s="308"/>
      <c r="I872" s="308"/>
      <c r="J872" s="377"/>
      <c r="K872" s="298"/>
      <c r="L872" s="298"/>
      <c r="M872" s="298"/>
      <c r="N872" s="298"/>
      <c r="O872" s="298"/>
      <c r="P872" s="298"/>
      <c r="Q872" s="298"/>
      <c r="R872" s="298"/>
      <c r="S872" s="298"/>
      <c r="T872" s="298"/>
      <c r="U872" s="298"/>
      <c r="V872" s="298"/>
      <c r="W872" s="298"/>
      <c r="X872" s="298"/>
      <c r="Y872" s="298"/>
      <c r="Z872" s="298"/>
    </row>
    <row r="873" spans="1:26" ht="20.25" customHeight="1" x14ac:dyDescent="0.8">
      <c r="A873" s="298"/>
      <c r="B873" s="298"/>
      <c r="C873" s="308"/>
      <c r="D873" s="298"/>
      <c r="E873" s="308"/>
      <c r="F873" s="308"/>
      <c r="G873" s="308"/>
      <c r="H873" s="308"/>
      <c r="I873" s="308"/>
      <c r="J873" s="377"/>
      <c r="K873" s="298"/>
      <c r="L873" s="298"/>
      <c r="M873" s="298"/>
      <c r="N873" s="298"/>
      <c r="O873" s="298"/>
      <c r="P873" s="298"/>
      <c r="Q873" s="298"/>
      <c r="R873" s="298"/>
      <c r="S873" s="298"/>
      <c r="T873" s="298"/>
      <c r="U873" s="298"/>
      <c r="V873" s="298"/>
      <c r="W873" s="298"/>
      <c r="X873" s="298"/>
      <c r="Y873" s="298"/>
      <c r="Z873" s="298"/>
    </row>
    <row r="874" spans="1:26" ht="20.25" customHeight="1" x14ac:dyDescent="0.8">
      <c r="A874" s="298"/>
      <c r="B874" s="298"/>
      <c r="C874" s="308"/>
      <c r="D874" s="298"/>
      <c r="E874" s="308"/>
      <c r="F874" s="308"/>
      <c r="G874" s="308"/>
      <c r="H874" s="308"/>
      <c r="I874" s="308"/>
      <c r="J874" s="377"/>
      <c r="K874" s="298"/>
      <c r="L874" s="298"/>
      <c r="M874" s="298"/>
      <c r="N874" s="298"/>
      <c r="O874" s="298"/>
      <c r="P874" s="298"/>
      <c r="Q874" s="298"/>
      <c r="R874" s="298"/>
      <c r="S874" s="298"/>
      <c r="T874" s="298"/>
      <c r="U874" s="298"/>
      <c r="V874" s="298"/>
      <c r="W874" s="298"/>
      <c r="X874" s="298"/>
      <c r="Y874" s="298"/>
      <c r="Z874" s="298"/>
    </row>
    <row r="875" spans="1:26" ht="20.25" customHeight="1" x14ac:dyDescent="0.8">
      <c r="A875" s="298"/>
      <c r="B875" s="298"/>
      <c r="C875" s="308"/>
      <c r="D875" s="298"/>
      <c r="E875" s="308"/>
      <c r="F875" s="308"/>
      <c r="G875" s="308"/>
      <c r="H875" s="308"/>
      <c r="I875" s="308"/>
      <c r="J875" s="377"/>
      <c r="K875" s="298"/>
      <c r="L875" s="298"/>
      <c r="M875" s="298"/>
      <c r="N875" s="298"/>
      <c r="O875" s="298"/>
      <c r="P875" s="298"/>
      <c r="Q875" s="298"/>
      <c r="R875" s="298"/>
      <c r="S875" s="298"/>
      <c r="T875" s="298"/>
      <c r="U875" s="298"/>
      <c r="V875" s="298"/>
      <c r="W875" s="298"/>
      <c r="X875" s="298"/>
      <c r="Y875" s="298"/>
      <c r="Z875" s="298"/>
    </row>
    <row r="876" spans="1:26" ht="20.25" customHeight="1" x14ac:dyDescent="0.8">
      <c r="A876" s="298"/>
      <c r="B876" s="298"/>
      <c r="C876" s="308"/>
      <c r="D876" s="298"/>
      <c r="E876" s="308"/>
      <c r="F876" s="308"/>
      <c r="G876" s="308"/>
      <c r="H876" s="308"/>
      <c r="I876" s="308"/>
      <c r="J876" s="377"/>
      <c r="K876" s="298"/>
      <c r="L876" s="298"/>
      <c r="M876" s="298"/>
      <c r="N876" s="298"/>
      <c r="O876" s="298"/>
      <c r="P876" s="298"/>
      <c r="Q876" s="298"/>
      <c r="R876" s="298"/>
      <c r="S876" s="298"/>
      <c r="T876" s="298"/>
      <c r="U876" s="298"/>
      <c r="V876" s="298"/>
      <c r="W876" s="298"/>
      <c r="X876" s="298"/>
      <c r="Y876" s="298"/>
      <c r="Z876" s="298"/>
    </row>
    <row r="877" spans="1:26" ht="20.25" customHeight="1" x14ac:dyDescent="0.8">
      <c r="A877" s="298"/>
      <c r="B877" s="298"/>
      <c r="C877" s="308"/>
      <c r="D877" s="298"/>
      <c r="E877" s="308"/>
      <c r="F877" s="308"/>
      <c r="G877" s="308"/>
      <c r="H877" s="308"/>
      <c r="I877" s="308"/>
      <c r="J877" s="377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</row>
    <row r="878" spans="1:26" ht="20.25" customHeight="1" x14ac:dyDescent="0.8">
      <c r="A878" s="298"/>
      <c r="B878" s="298"/>
      <c r="C878" s="308"/>
      <c r="D878" s="298"/>
      <c r="E878" s="308"/>
      <c r="F878" s="308"/>
      <c r="G878" s="308"/>
      <c r="H878" s="308"/>
      <c r="I878" s="308"/>
      <c r="J878" s="377"/>
      <c r="K878" s="298"/>
      <c r="L878" s="298"/>
      <c r="M878" s="298"/>
      <c r="N878" s="298"/>
      <c r="O878" s="298"/>
      <c r="P878" s="298"/>
      <c r="Q878" s="298"/>
      <c r="R878" s="298"/>
      <c r="S878" s="298"/>
      <c r="T878" s="298"/>
      <c r="U878" s="298"/>
      <c r="V878" s="298"/>
      <c r="W878" s="298"/>
      <c r="X878" s="298"/>
      <c r="Y878" s="298"/>
      <c r="Z878" s="298"/>
    </row>
    <row r="879" spans="1:26" ht="20.25" customHeight="1" x14ac:dyDescent="0.8">
      <c r="A879" s="298"/>
      <c r="B879" s="298"/>
      <c r="C879" s="308"/>
      <c r="D879" s="298"/>
      <c r="E879" s="308"/>
      <c r="F879" s="308"/>
      <c r="G879" s="308"/>
      <c r="H879" s="308"/>
      <c r="I879" s="308"/>
      <c r="J879" s="377"/>
      <c r="K879" s="298"/>
      <c r="L879" s="298"/>
      <c r="M879" s="298"/>
      <c r="N879" s="298"/>
      <c r="O879" s="298"/>
      <c r="P879" s="298"/>
      <c r="Q879" s="298"/>
      <c r="R879" s="298"/>
      <c r="S879" s="298"/>
      <c r="T879" s="298"/>
      <c r="U879" s="298"/>
      <c r="V879" s="298"/>
      <c r="W879" s="298"/>
      <c r="X879" s="298"/>
      <c r="Y879" s="298"/>
      <c r="Z879" s="298"/>
    </row>
    <row r="880" spans="1:26" ht="20.25" customHeight="1" x14ac:dyDescent="0.8">
      <c r="A880" s="298"/>
      <c r="B880" s="298"/>
      <c r="C880" s="308"/>
      <c r="D880" s="298"/>
      <c r="E880" s="308"/>
      <c r="F880" s="308"/>
      <c r="G880" s="308"/>
      <c r="H880" s="308"/>
      <c r="I880" s="308"/>
      <c r="J880" s="377"/>
      <c r="K880" s="298"/>
      <c r="L880" s="298"/>
      <c r="M880" s="298"/>
      <c r="N880" s="298"/>
      <c r="O880" s="298"/>
      <c r="P880" s="298"/>
      <c r="Q880" s="298"/>
      <c r="R880" s="298"/>
      <c r="S880" s="298"/>
      <c r="T880" s="298"/>
      <c r="U880" s="298"/>
      <c r="V880" s="298"/>
      <c r="W880" s="298"/>
      <c r="X880" s="298"/>
      <c r="Y880" s="298"/>
      <c r="Z880" s="298"/>
    </row>
    <row r="881" spans="1:26" ht="20.25" customHeight="1" x14ac:dyDescent="0.8">
      <c r="A881" s="298"/>
      <c r="B881" s="298"/>
      <c r="C881" s="308"/>
      <c r="D881" s="298"/>
      <c r="E881" s="308"/>
      <c r="F881" s="308"/>
      <c r="G881" s="308"/>
      <c r="H881" s="308"/>
      <c r="I881" s="308"/>
      <c r="J881" s="377"/>
      <c r="K881" s="298"/>
      <c r="L881" s="298"/>
      <c r="M881" s="298"/>
      <c r="N881" s="298"/>
      <c r="O881" s="298"/>
      <c r="P881" s="298"/>
      <c r="Q881" s="298"/>
      <c r="R881" s="298"/>
      <c r="S881" s="298"/>
      <c r="T881" s="298"/>
      <c r="U881" s="298"/>
      <c r="V881" s="298"/>
      <c r="W881" s="298"/>
      <c r="X881" s="298"/>
      <c r="Y881" s="298"/>
      <c r="Z881" s="298"/>
    </row>
    <row r="882" spans="1:26" ht="20.25" customHeight="1" x14ac:dyDescent="0.8">
      <c r="A882" s="298"/>
      <c r="B882" s="298"/>
      <c r="C882" s="308"/>
      <c r="D882" s="298"/>
      <c r="E882" s="308"/>
      <c r="F882" s="308"/>
      <c r="G882" s="308"/>
      <c r="H882" s="308"/>
      <c r="I882" s="308"/>
      <c r="J882" s="377"/>
      <c r="K882" s="298"/>
      <c r="L882" s="298"/>
      <c r="M882" s="298"/>
      <c r="N882" s="298"/>
      <c r="O882" s="298"/>
      <c r="P882" s="298"/>
      <c r="Q882" s="298"/>
      <c r="R882" s="298"/>
      <c r="S882" s="298"/>
      <c r="T882" s="298"/>
      <c r="U882" s="298"/>
      <c r="V882" s="298"/>
      <c r="W882" s="298"/>
      <c r="X882" s="298"/>
      <c r="Y882" s="298"/>
      <c r="Z882" s="298"/>
    </row>
    <row r="883" spans="1:26" ht="20.25" customHeight="1" x14ac:dyDescent="0.8">
      <c r="A883" s="298"/>
      <c r="B883" s="298"/>
      <c r="C883" s="308"/>
      <c r="D883" s="298"/>
      <c r="E883" s="308"/>
      <c r="F883" s="308"/>
      <c r="G883" s="308"/>
      <c r="H883" s="308"/>
      <c r="I883" s="308"/>
      <c r="J883" s="377"/>
      <c r="K883" s="298"/>
      <c r="L883" s="298"/>
      <c r="M883" s="298"/>
      <c r="N883" s="298"/>
      <c r="O883" s="298"/>
      <c r="P883" s="298"/>
      <c r="Q883" s="298"/>
      <c r="R883" s="298"/>
      <c r="S883" s="298"/>
      <c r="T883" s="298"/>
      <c r="U883" s="298"/>
      <c r="V883" s="298"/>
      <c r="W883" s="298"/>
      <c r="X883" s="298"/>
      <c r="Y883" s="298"/>
      <c r="Z883" s="298"/>
    </row>
    <row r="884" spans="1:26" ht="20.25" customHeight="1" x14ac:dyDescent="0.8">
      <c r="A884" s="298"/>
      <c r="B884" s="298"/>
      <c r="C884" s="308"/>
      <c r="D884" s="298"/>
      <c r="E884" s="308"/>
      <c r="F884" s="308"/>
      <c r="G884" s="308"/>
      <c r="H884" s="308"/>
      <c r="I884" s="308"/>
      <c r="J884" s="377"/>
      <c r="K884" s="298"/>
      <c r="L884" s="298"/>
      <c r="M884" s="298"/>
      <c r="N884" s="298"/>
      <c r="O884" s="298"/>
      <c r="P884" s="298"/>
      <c r="Q884" s="298"/>
      <c r="R884" s="298"/>
      <c r="S884" s="298"/>
      <c r="T884" s="298"/>
      <c r="U884" s="298"/>
      <c r="V884" s="298"/>
      <c r="W884" s="298"/>
      <c r="X884" s="298"/>
      <c r="Y884" s="298"/>
      <c r="Z884" s="298"/>
    </row>
    <row r="885" spans="1:26" ht="20.25" customHeight="1" x14ac:dyDescent="0.8">
      <c r="A885" s="298"/>
      <c r="B885" s="298"/>
      <c r="C885" s="308"/>
      <c r="D885" s="298"/>
      <c r="E885" s="308"/>
      <c r="F885" s="308"/>
      <c r="G885" s="308"/>
      <c r="H885" s="308"/>
      <c r="I885" s="308"/>
      <c r="J885" s="377"/>
      <c r="K885" s="298"/>
      <c r="L885" s="298"/>
      <c r="M885" s="298"/>
      <c r="N885" s="298"/>
      <c r="O885" s="298"/>
      <c r="P885" s="298"/>
      <c r="Q885" s="298"/>
      <c r="R885" s="298"/>
      <c r="S885" s="298"/>
      <c r="T885" s="298"/>
      <c r="U885" s="298"/>
      <c r="V885" s="298"/>
      <c r="W885" s="298"/>
      <c r="X885" s="298"/>
      <c r="Y885" s="298"/>
      <c r="Z885" s="298"/>
    </row>
    <row r="886" spans="1:26" ht="20.25" customHeight="1" x14ac:dyDescent="0.8">
      <c r="A886" s="298"/>
      <c r="B886" s="298"/>
      <c r="C886" s="308"/>
      <c r="D886" s="298"/>
      <c r="E886" s="308"/>
      <c r="F886" s="308"/>
      <c r="G886" s="308"/>
      <c r="H886" s="308"/>
      <c r="I886" s="308"/>
      <c r="J886" s="377"/>
      <c r="K886" s="298"/>
      <c r="L886" s="298"/>
      <c r="M886" s="298"/>
      <c r="N886" s="298"/>
      <c r="O886" s="298"/>
      <c r="P886" s="298"/>
      <c r="Q886" s="298"/>
      <c r="R886" s="298"/>
      <c r="S886" s="298"/>
      <c r="T886" s="298"/>
      <c r="U886" s="298"/>
      <c r="V886" s="298"/>
      <c r="W886" s="298"/>
      <c r="X886" s="298"/>
      <c r="Y886" s="298"/>
      <c r="Z886" s="298"/>
    </row>
    <row r="887" spans="1:26" ht="20.25" customHeight="1" x14ac:dyDescent="0.8">
      <c r="A887" s="298"/>
      <c r="B887" s="298"/>
      <c r="C887" s="308"/>
      <c r="D887" s="298"/>
      <c r="E887" s="308"/>
      <c r="F887" s="308"/>
      <c r="G887" s="308"/>
      <c r="H887" s="308"/>
      <c r="I887" s="308"/>
      <c r="J887" s="377"/>
      <c r="K887" s="298"/>
      <c r="L887" s="298"/>
      <c r="M887" s="298"/>
      <c r="N887" s="298"/>
      <c r="O887" s="298"/>
      <c r="P887" s="298"/>
      <c r="Q887" s="298"/>
      <c r="R887" s="298"/>
      <c r="S887" s="298"/>
      <c r="T887" s="298"/>
      <c r="U887" s="298"/>
      <c r="V887" s="298"/>
      <c r="W887" s="298"/>
      <c r="X887" s="298"/>
      <c r="Y887" s="298"/>
      <c r="Z887" s="298"/>
    </row>
    <row r="888" spans="1:26" ht="20.25" customHeight="1" x14ac:dyDescent="0.8">
      <c r="A888" s="298"/>
      <c r="B888" s="298"/>
      <c r="C888" s="308"/>
      <c r="D888" s="298"/>
      <c r="E888" s="308"/>
      <c r="F888" s="308"/>
      <c r="G888" s="308"/>
      <c r="H888" s="308"/>
      <c r="I888" s="308"/>
      <c r="J888" s="377"/>
      <c r="K888" s="298"/>
      <c r="L888" s="298"/>
      <c r="M888" s="298"/>
      <c r="N888" s="298"/>
      <c r="O888" s="298"/>
      <c r="P888" s="298"/>
      <c r="Q888" s="298"/>
      <c r="R888" s="298"/>
      <c r="S888" s="298"/>
      <c r="T888" s="298"/>
      <c r="U888" s="298"/>
      <c r="V888" s="298"/>
      <c r="W888" s="298"/>
      <c r="X888" s="298"/>
      <c r="Y888" s="298"/>
      <c r="Z888" s="298"/>
    </row>
    <row r="889" spans="1:26" ht="20.25" customHeight="1" x14ac:dyDescent="0.8">
      <c r="A889" s="298"/>
      <c r="B889" s="298"/>
      <c r="C889" s="308"/>
      <c r="D889" s="298"/>
      <c r="E889" s="308"/>
      <c r="F889" s="308"/>
      <c r="G889" s="308"/>
      <c r="H889" s="308"/>
      <c r="I889" s="308"/>
      <c r="J889" s="377"/>
      <c r="K889" s="298"/>
      <c r="L889" s="298"/>
      <c r="M889" s="298"/>
      <c r="N889" s="298"/>
      <c r="O889" s="298"/>
      <c r="P889" s="298"/>
      <c r="Q889" s="298"/>
      <c r="R889" s="298"/>
      <c r="S889" s="298"/>
      <c r="T889" s="298"/>
      <c r="U889" s="298"/>
      <c r="V889" s="298"/>
      <c r="W889" s="298"/>
      <c r="X889" s="298"/>
      <c r="Y889" s="298"/>
      <c r="Z889" s="298"/>
    </row>
    <row r="890" spans="1:26" ht="20.25" customHeight="1" x14ac:dyDescent="0.8">
      <c r="A890" s="298"/>
      <c r="B890" s="298"/>
      <c r="C890" s="308"/>
      <c r="D890" s="298"/>
      <c r="E890" s="308"/>
      <c r="F890" s="308"/>
      <c r="G890" s="308"/>
      <c r="H890" s="308"/>
      <c r="I890" s="308"/>
      <c r="J890" s="377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</row>
    <row r="891" spans="1:26" ht="20.25" customHeight="1" x14ac:dyDescent="0.8">
      <c r="A891" s="298"/>
      <c r="B891" s="298"/>
      <c r="C891" s="308"/>
      <c r="D891" s="298"/>
      <c r="E891" s="308"/>
      <c r="F891" s="308"/>
      <c r="G891" s="308"/>
      <c r="H891" s="308"/>
      <c r="I891" s="308"/>
      <c r="J891" s="377"/>
      <c r="K891" s="298"/>
      <c r="L891" s="298"/>
      <c r="M891" s="298"/>
      <c r="N891" s="298"/>
      <c r="O891" s="298"/>
      <c r="P891" s="298"/>
      <c r="Q891" s="298"/>
      <c r="R891" s="298"/>
      <c r="S891" s="298"/>
      <c r="T891" s="298"/>
      <c r="U891" s="298"/>
      <c r="V891" s="298"/>
      <c r="W891" s="298"/>
      <c r="X891" s="298"/>
      <c r="Y891" s="298"/>
      <c r="Z891" s="298"/>
    </row>
    <row r="892" spans="1:26" ht="20.25" customHeight="1" x14ac:dyDescent="0.8">
      <c r="A892" s="298"/>
      <c r="B892" s="298"/>
      <c r="C892" s="308"/>
      <c r="D892" s="298"/>
      <c r="E892" s="308"/>
      <c r="F892" s="308"/>
      <c r="G892" s="308"/>
      <c r="H892" s="308"/>
      <c r="I892" s="308"/>
      <c r="J892" s="377"/>
      <c r="K892" s="298"/>
      <c r="L892" s="298"/>
      <c r="M892" s="298"/>
      <c r="N892" s="298"/>
      <c r="O892" s="298"/>
      <c r="P892" s="298"/>
      <c r="Q892" s="298"/>
      <c r="R892" s="298"/>
      <c r="S892" s="298"/>
      <c r="T892" s="298"/>
      <c r="U892" s="298"/>
      <c r="V892" s="298"/>
      <c r="W892" s="298"/>
      <c r="X892" s="298"/>
      <c r="Y892" s="298"/>
      <c r="Z892" s="298"/>
    </row>
    <row r="893" spans="1:26" ht="20.25" customHeight="1" x14ac:dyDescent="0.8">
      <c r="A893" s="298"/>
      <c r="B893" s="298"/>
      <c r="C893" s="308"/>
      <c r="D893" s="298"/>
      <c r="E893" s="308"/>
      <c r="F893" s="308"/>
      <c r="G893" s="308"/>
      <c r="H893" s="308"/>
      <c r="I893" s="308"/>
      <c r="J893" s="377"/>
      <c r="K893" s="298"/>
      <c r="L893" s="298"/>
      <c r="M893" s="298"/>
      <c r="N893" s="298"/>
      <c r="O893" s="298"/>
      <c r="P893" s="298"/>
      <c r="Q893" s="298"/>
      <c r="R893" s="298"/>
      <c r="S893" s="298"/>
      <c r="T893" s="298"/>
      <c r="U893" s="298"/>
      <c r="V893" s="298"/>
      <c r="W893" s="298"/>
      <c r="X893" s="298"/>
      <c r="Y893" s="298"/>
      <c r="Z893" s="298"/>
    </row>
    <row r="894" spans="1:26" ht="20.25" customHeight="1" x14ac:dyDescent="0.8">
      <c r="A894" s="298"/>
      <c r="B894" s="298"/>
      <c r="C894" s="308"/>
      <c r="D894" s="298"/>
      <c r="E894" s="308"/>
      <c r="F894" s="308"/>
      <c r="G894" s="308"/>
      <c r="H894" s="308"/>
      <c r="I894" s="308"/>
      <c r="J894" s="377"/>
      <c r="K894" s="298"/>
      <c r="L894" s="298"/>
      <c r="M894" s="298"/>
      <c r="N894" s="298"/>
      <c r="O894" s="298"/>
      <c r="P894" s="298"/>
      <c r="Q894" s="298"/>
      <c r="R894" s="298"/>
      <c r="S894" s="298"/>
      <c r="T894" s="298"/>
      <c r="U894" s="298"/>
      <c r="V894" s="298"/>
      <c r="W894" s="298"/>
      <c r="X894" s="298"/>
      <c r="Y894" s="298"/>
      <c r="Z894" s="298"/>
    </row>
    <row r="895" spans="1:26" ht="20.25" customHeight="1" x14ac:dyDescent="0.8">
      <c r="A895" s="298"/>
      <c r="B895" s="298"/>
      <c r="C895" s="308"/>
      <c r="D895" s="298"/>
      <c r="E895" s="308"/>
      <c r="F895" s="308"/>
      <c r="G895" s="308"/>
      <c r="H895" s="308"/>
      <c r="I895" s="308"/>
      <c r="J895" s="377"/>
      <c r="K895" s="298"/>
      <c r="L895" s="298"/>
      <c r="M895" s="298"/>
      <c r="N895" s="298"/>
      <c r="O895" s="298"/>
      <c r="P895" s="298"/>
      <c r="Q895" s="298"/>
      <c r="R895" s="298"/>
      <c r="S895" s="298"/>
      <c r="T895" s="298"/>
      <c r="U895" s="298"/>
      <c r="V895" s="298"/>
      <c r="W895" s="298"/>
      <c r="X895" s="298"/>
      <c r="Y895" s="298"/>
      <c r="Z895" s="298"/>
    </row>
    <row r="896" spans="1:26" ht="20.25" customHeight="1" x14ac:dyDescent="0.8">
      <c r="A896" s="298"/>
      <c r="B896" s="298"/>
      <c r="C896" s="308"/>
      <c r="D896" s="298"/>
      <c r="E896" s="308"/>
      <c r="F896" s="308"/>
      <c r="G896" s="308"/>
      <c r="H896" s="308"/>
      <c r="I896" s="308"/>
      <c r="J896" s="377"/>
      <c r="K896" s="298"/>
      <c r="L896" s="298"/>
      <c r="M896" s="298"/>
      <c r="N896" s="298"/>
      <c r="O896" s="298"/>
      <c r="P896" s="298"/>
      <c r="Q896" s="298"/>
      <c r="R896" s="298"/>
      <c r="S896" s="298"/>
      <c r="T896" s="298"/>
      <c r="U896" s="298"/>
      <c r="V896" s="298"/>
      <c r="W896" s="298"/>
      <c r="X896" s="298"/>
      <c r="Y896" s="298"/>
      <c r="Z896" s="298"/>
    </row>
    <row r="897" spans="1:26" ht="20.25" customHeight="1" x14ac:dyDescent="0.8">
      <c r="A897" s="298"/>
      <c r="B897" s="298"/>
      <c r="C897" s="308"/>
      <c r="D897" s="298"/>
      <c r="E897" s="308"/>
      <c r="F897" s="308"/>
      <c r="G897" s="308"/>
      <c r="H897" s="308"/>
      <c r="I897" s="308"/>
      <c r="J897" s="377"/>
      <c r="K897" s="298"/>
      <c r="L897" s="298"/>
      <c r="M897" s="298"/>
      <c r="N897" s="298"/>
      <c r="O897" s="298"/>
      <c r="P897" s="298"/>
      <c r="Q897" s="298"/>
      <c r="R897" s="298"/>
      <c r="S897" s="298"/>
      <c r="T897" s="298"/>
      <c r="U897" s="298"/>
      <c r="V897" s="298"/>
      <c r="W897" s="298"/>
      <c r="X897" s="298"/>
      <c r="Y897" s="298"/>
      <c r="Z897" s="298"/>
    </row>
    <row r="898" spans="1:26" ht="20.25" customHeight="1" x14ac:dyDescent="0.8">
      <c r="A898" s="298"/>
      <c r="B898" s="298"/>
      <c r="C898" s="308"/>
      <c r="D898" s="298"/>
      <c r="E898" s="308"/>
      <c r="F898" s="308"/>
      <c r="G898" s="308"/>
      <c r="H898" s="308"/>
      <c r="I898" s="308"/>
      <c r="J898" s="377"/>
      <c r="K898" s="298"/>
      <c r="L898" s="298"/>
      <c r="M898" s="298"/>
      <c r="N898" s="298"/>
      <c r="O898" s="298"/>
      <c r="P898" s="298"/>
      <c r="Q898" s="298"/>
      <c r="R898" s="298"/>
      <c r="S898" s="298"/>
      <c r="T898" s="298"/>
      <c r="U898" s="298"/>
      <c r="V898" s="298"/>
      <c r="W898" s="298"/>
      <c r="X898" s="298"/>
      <c r="Y898" s="298"/>
      <c r="Z898" s="298"/>
    </row>
    <row r="899" spans="1:26" ht="20.25" customHeight="1" x14ac:dyDescent="0.8">
      <c r="A899" s="298"/>
      <c r="B899" s="298"/>
      <c r="C899" s="308"/>
      <c r="D899" s="298"/>
      <c r="E899" s="308"/>
      <c r="F899" s="308"/>
      <c r="G899" s="308"/>
      <c r="H899" s="308"/>
      <c r="I899" s="308"/>
      <c r="J899" s="377"/>
      <c r="K899" s="298"/>
      <c r="L899" s="298"/>
      <c r="M899" s="298"/>
      <c r="N899" s="298"/>
      <c r="O899" s="298"/>
      <c r="P899" s="298"/>
      <c r="Q899" s="298"/>
      <c r="R899" s="298"/>
      <c r="S899" s="298"/>
      <c r="T899" s="298"/>
      <c r="U899" s="298"/>
      <c r="V899" s="298"/>
      <c r="W899" s="298"/>
      <c r="X899" s="298"/>
      <c r="Y899" s="298"/>
      <c r="Z899" s="298"/>
    </row>
    <row r="900" spans="1:26" ht="20.25" customHeight="1" x14ac:dyDescent="0.8">
      <c r="A900" s="298"/>
      <c r="B900" s="298"/>
      <c r="C900" s="308"/>
      <c r="D900" s="298"/>
      <c r="E900" s="308"/>
      <c r="F900" s="308"/>
      <c r="G900" s="308"/>
      <c r="H900" s="308"/>
      <c r="I900" s="308"/>
      <c r="J900" s="377"/>
      <c r="K900" s="298"/>
      <c r="L900" s="298"/>
      <c r="M900" s="298"/>
      <c r="N900" s="298"/>
      <c r="O900" s="298"/>
      <c r="P900" s="298"/>
      <c r="Q900" s="298"/>
      <c r="R900" s="298"/>
      <c r="S900" s="298"/>
      <c r="T900" s="298"/>
      <c r="U900" s="298"/>
      <c r="V900" s="298"/>
      <c r="W900" s="298"/>
      <c r="X900" s="298"/>
      <c r="Y900" s="298"/>
      <c r="Z900" s="298"/>
    </row>
    <row r="901" spans="1:26" ht="20.25" customHeight="1" x14ac:dyDescent="0.8">
      <c r="A901" s="298"/>
      <c r="B901" s="298"/>
      <c r="C901" s="308"/>
      <c r="D901" s="298"/>
      <c r="E901" s="308"/>
      <c r="F901" s="308"/>
      <c r="G901" s="308"/>
      <c r="H901" s="308"/>
      <c r="I901" s="308"/>
      <c r="J901" s="377"/>
      <c r="K901" s="298"/>
      <c r="L901" s="298"/>
      <c r="M901" s="298"/>
      <c r="N901" s="298"/>
      <c r="O901" s="298"/>
      <c r="P901" s="298"/>
      <c r="Q901" s="298"/>
      <c r="R901" s="298"/>
      <c r="S901" s="298"/>
      <c r="T901" s="298"/>
      <c r="U901" s="298"/>
      <c r="V901" s="298"/>
      <c r="W901" s="298"/>
      <c r="X901" s="298"/>
      <c r="Y901" s="298"/>
      <c r="Z901" s="298"/>
    </row>
    <row r="902" spans="1:26" ht="20.25" customHeight="1" x14ac:dyDescent="0.8">
      <c r="A902" s="298"/>
      <c r="B902" s="298"/>
      <c r="C902" s="308"/>
      <c r="D902" s="298"/>
      <c r="E902" s="308"/>
      <c r="F902" s="308"/>
      <c r="G902" s="308"/>
      <c r="H902" s="308"/>
      <c r="I902" s="308"/>
      <c r="J902" s="377"/>
      <c r="K902" s="298"/>
      <c r="L902" s="298"/>
      <c r="M902" s="298"/>
      <c r="N902" s="298"/>
      <c r="O902" s="298"/>
      <c r="P902" s="298"/>
      <c r="Q902" s="298"/>
      <c r="R902" s="298"/>
      <c r="S902" s="298"/>
      <c r="T902" s="298"/>
      <c r="U902" s="298"/>
      <c r="V902" s="298"/>
      <c r="W902" s="298"/>
      <c r="X902" s="298"/>
      <c r="Y902" s="298"/>
      <c r="Z902" s="298"/>
    </row>
    <row r="903" spans="1:26" ht="20.25" customHeight="1" x14ac:dyDescent="0.8">
      <c r="A903" s="298"/>
      <c r="B903" s="298"/>
      <c r="C903" s="308"/>
      <c r="D903" s="298"/>
      <c r="E903" s="308"/>
      <c r="F903" s="308"/>
      <c r="G903" s="308"/>
      <c r="H903" s="308"/>
      <c r="I903" s="308"/>
      <c r="J903" s="377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</row>
    <row r="904" spans="1:26" ht="20.25" customHeight="1" x14ac:dyDescent="0.8">
      <c r="A904" s="298"/>
      <c r="B904" s="298"/>
      <c r="C904" s="308"/>
      <c r="D904" s="298"/>
      <c r="E904" s="308"/>
      <c r="F904" s="308"/>
      <c r="G904" s="308"/>
      <c r="H904" s="308"/>
      <c r="I904" s="308"/>
      <c r="J904" s="377"/>
      <c r="K904" s="298"/>
      <c r="L904" s="298"/>
      <c r="M904" s="298"/>
      <c r="N904" s="298"/>
      <c r="O904" s="298"/>
      <c r="P904" s="298"/>
      <c r="Q904" s="298"/>
      <c r="R904" s="298"/>
      <c r="S904" s="298"/>
      <c r="T904" s="298"/>
      <c r="U904" s="298"/>
      <c r="V904" s="298"/>
      <c r="W904" s="298"/>
      <c r="X904" s="298"/>
      <c r="Y904" s="298"/>
      <c r="Z904" s="298"/>
    </row>
    <row r="905" spans="1:26" ht="20.25" customHeight="1" x14ac:dyDescent="0.8">
      <c r="A905" s="298"/>
      <c r="B905" s="298"/>
      <c r="C905" s="308"/>
      <c r="D905" s="298"/>
      <c r="E905" s="308"/>
      <c r="F905" s="308"/>
      <c r="G905" s="308"/>
      <c r="H905" s="308"/>
      <c r="I905" s="308"/>
      <c r="J905" s="377"/>
      <c r="K905" s="298"/>
      <c r="L905" s="298"/>
      <c r="M905" s="298"/>
      <c r="N905" s="298"/>
      <c r="O905" s="298"/>
      <c r="P905" s="298"/>
      <c r="Q905" s="298"/>
      <c r="R905" s="298"/>
      <c r="S905" s="298"/>
      <c r="T905" s="298"/>
      <c r="U905" s="298"/>
      <c r="V905" s="298"/>
      <c r="W905" s="298"/>
      <c r="X905" s="298"/>
      <c r="Y905" s="298"/>
      <c r="Z905" s="298"/>
    </row>
    <row r="906" spans="1:26" ht="20.25" customHeight="1" x14ac:dyDescent="0.8">
      <c r="A906" s="298"/>
      <c r="B906" s="298"/>
      <c r="C906" s="308"/>
      <c r="D906" s="298"/>
      <c r="E906" s="308"/>
      <c r="F906" s="308"/>
      <c r="G906" s="308"/>
      <c r="H906" s="308"/>
      <c r="I906" s="308"/>
      <c r="J906" s="377"/>
      <c r="K906" s="298"/>
      <c r="L906" s="298"/>
      <c r="M906" s="298"/>
      <c r="N906" s="298"/>
      <c r="O906" s="298"/>
      <c r="P906" s="298"/>
      <c r="Q906" s="298"/>
      <c r="R906" s="298"/>
      <c r="S906" s="298"/>
      <c r="T906" s="298"/>
      <c r="U906" s="298"/>
      <c r="V906" s="298"/>
      <c r="W906" s="298"/>
      <c r="X906" s="298"/>
      <c r="Y906" s="298"/>
      <c r="Z906" s="298"/>
    </row>
    <row r="907" spans="1:26" ht="20.25" customHeight="1" x14ac:dyDescent="0.8">
      <c r="A907" s="298"/>
      <c r="B907" s="298"/>
      <c r="C907" s="308"/>
      <c r="D907" s="298"/>
      <c r="E907" s="308"/>
      <c r="F907" s="308"/>
      <c r="G907" s="308"/>
      <c r="H907" s="308"/>
      <c r="I907" s="308"/>
      <c r="J907" s="377"/>
      <c r="K907" s="298"/>
      <c r="L907" s="298"/>
      <c r="M907" s="298"/>
      <c r="N907" s="298"/>
      <c r="O907" s="298"/>
      <c r="P907" s="298"/>
      <c r="Q907" s="298"/>
      <c r="R907" s="298"/>
      <c r="S907" s="298"/>
      <c r="T907" s="298"/>
      <c r="U907" s="298"/>
      <c r="V907" s="298"/>
      <c r="W907" s="298"/>
      <c r="X907" s="298"/>
      <c r="Y907" s="298"/>
      <c r="Z907" s="298"/>
    </row>
    <row r="908" spans="1:26" ht="20.25" customHeight="1" x14ac:dyDescent="0.8">
      <c r="A908" s="298"/>
      <c r="B908" s="298"/>
      <c r="C908" s="308"/>
      <c r="D908" s="298"/>
      <c r="E908" s="308"/>
      <c r="F908" s="308"/>
      <c r="G908" s="308"/>
      <c r="H908" s="308"/>
      <c r="I908" s="308"/>
      <c r="J908" s="377"/>
      <c r="K908" s="298"/>
      <c r="L908" s="298"/>
      <c r="M908" s="298"/>
      <c r="N908" s="298"/>
      <c r="O908" s="298"/>
      <c r="P908" s="298"/>
      <c r="Q908" s="298"/>
      <c r="R908" s="298"/>
      <c r="S908" s="298"/>
      <c r="T908" s="298"/>
      <c r="U908" s="298"/>
      <c r="V908" s="298"/>
      <c r="W908" s="298"/>
      <c r="X908" s="298"/>
      <c r="Y908" s="298"/>
      <c r="Z908" s="298"/>
    </row>
    <row r="909" spans="1:26" ht="20.25" customHeight="1" x14ac:dyDescent="0.8">
      <c r="A909" s="298"/>
      <c r="B909" s="298"/>
      <c r="C909" s="308"/>
      <c r="D909" s="298"/>
      <c r="E909" s="308"/>
      <c r="F909" s="308"/>
      <c r="G909" s="308"/>
      <c r="H909" s="308"/>
      <c r="I909" s="308"/>
      <c r="J909" s="377"/>
      <c r="K909" s="298"/>
      <c r="L909" s="298"/>
      <c r="M909" s="298"/>
      <c r="N909" s="298"/>
      <c r="O909" s="298"/>
      <c r="P909" s="298"/>
      <c r="Q909" s="298"/>
      <c r="R909" s="298"/>
      <c r="S909" s="298"/>
      <c r="T909" s="298"/>
      <c r="U909" s="298"/>
      <c r="V909" s="298"/>
      <c r="W909" s="298"/>
      <c r="X909" s="298"/>
      <c r="Y909" s="298"/>
      <c r="Z909" s="298"/>
    </row>
    <row r="910" spans="1:26" ht="20.25" customHeight="1" x14ac:dyDescent="0.8">
      <c r="A910" s="298"/>
      <c r="B910" s="298"/>
      <c r="C910" s="308"/>
      <c r="D910" s="298"/>
      <c r="E910" s="308"/>
      <c r="F910" s="308"/>
      <c r="G910" s="308"/>
      <c r="H910" s="308"/>
      <c r="I910" s="308"/>
      <c r="J910" s="377"/>
      <c r="K910" s="298"/>
      <c r="L910" s="298"/>
      <c r="M910" s="298"/>
      <c r="N910" s="298"/>
      <c r="O910" s="298"/>
      <c r="P910" s="298"/>
      <c r="Q910" s="298"/>
      <c r="R910" s="298"/>
      <c r="S910" s="298"/>
      <c r="T910" s="298"/>
      <c r="U910" s="298"/>
      <c r="V910" s="298"/>
      <c r="W910" s="298"/>
      <c r="X910" s="298"/>
      <c r="Y910" s="298"/>
      <c r="Z910" s="298"/>
    </row>
    <row r="911" spans="1:26" ht="20.25" customHeight="1" x14ac:dyDescent="0.8">
      <c r="A911" s="298"/>
      <c r="B911" s="298"/>
      <c r="C911" s="308"/>
      <c r="D911" s="298"/>
      <c r="E911" s="308"/>
      <c r="F911" s="308"/>
      <c r="G911" s="308"/>
      <c r="H911" s="308"/>
      <c r="I911" s="308"/>
      <c r="J911" s="377"/>
      <c r="K911" s="298"/>
      <c r="L911" s="298"/>
      <c r="M911" s="298"/>
      <c r="N911" s="298"/>
      <c r="O911" s="298"/>
      <c r="P911" s="298"/>
      <c r="Q911" s="298"/>
      <c r="R911" s="298"/>
      <c r="S911" s="298"/>
      <c r="T911" s="298"/>
      <c r="U911" s="298"/>
      <c r="V911" s="298"/>
      <c r="W911" s="298"/>
      <c r="X911" s="298"/>
      <c r="Y911" s="298"/>
      <c r="Z911" s="298"/>
    </row>
    <row r="912" spans="1:26" ht="20.25" customHeight="1" x14ac:dyDescent="0.8">
      <c r="A912" s="298"/>
      <c r="B912" s="298"/>
      <c r="C912" s="308"/>
      <c r="D912" s="298"/>
      <c r="E912" s="308"/>
      <c r="F912" s="308"/>
      <c r="G912" s="308"/>
      <c r="H912" s="308"/>
      <c r="I912" s="308"/>
      <c r="J912" s="377"/>
      <c r="K912" s="298"/>
      <c r="L912" s="298"/>
      <c r="M912" s="298"/>
      <c r="N912" s="298"/>
      <c r="O912" s="298"/>
      <c r="P912" s="298"/>
      <c r="Q912" s="298"/>
      <c r="R912" s="298"/>
      <c r="S912" s="298"/>
      <c r="T912" s="298"/>
      <c r="U912" s="298"/>
      <c r="V912" s="298"/>
      <c r="W912" s="298"/>
      <c r="X912" s="298"/>
      <c r="Y912" s="298"/>
      <c r="Z912" s="298"/>
    </row>
    <row r="913" spans="1:26" ht="20.25" customHeight="1" x14ac:dyDescent="0.8">
      <c r="A913" s="298"/>
      <c r="B913" s="298"/>
      <c r="C913" s="308"/>
      <c r="D913" s="298"/>
      <c r="E913" s="308"/>
      <c r="F913" s="308"/>
      <c r="G913" s="308"/>
      <c r="H913" s="308"/>
      <c r="I913" s="308"/>
      <c r="J913" s="377"/>
      <c r="K913" s="298"/>
      <c r="L913" s="298"/>
      <c r="M913" s="298"/>
      <c r="N913" s="298"/>
      <c r="O913" s="298"/>
      <c r="P913" s="298"/>
      <c r="Q913" s="298"/>
      <c r="R913" s="298"/>
      <c r="S913" s="298"/>
      <c r="T913" s="298"/>
      <c r="U913" s="298"/>
      <c r="V913" s="298"/>
      <c r="W913" s="298"/>
      <c r="X913" s="298"/>
      <c r="Y913" s="298"/>
      <c r="Z913" s="298"/>
    </row>
    <row r="914" spans="1:26" ht="20.25" customHeight="1" x14ac:dyDescent="0.8">
      <c r="A914" s="298"/>
      <c r="B914" s="298"/>
      <c r="C914" s="308"/>
      <c r="D914" s="298"/>
      <c r="E914" s="308"/>
      <c r="F914" s="308"/>
      <c r="G914" s="308"/>
      <c r="H914" s="308"/>
      <c r="I914" s="308"/>
      <c r="J914" s="377"/>
      <c r="K914" s="298"/>
      <c r="L914" s="298"/>
      <c r="M914" s="298"/>
      <c r="N914" s="298"/>
      <c r="O914" s="298"/>
      <c r="P914" s="298"/>
      <c r="Q914" s="298"/>
      <c r="R914" s="298"/>
      <c r="S914" s="298"/>
      <c r="T914" s="298"/>
      <c r="U914" s="298"/>
      <c r="V914" s="298"/>
      <c r="W914" s="298"/>
      <c r="X914" s="298"/>
      <c r="Y914" s="298"/>
      <c r="Z914" s="298"/>
    </row>
    <row r="915" spans="1:26" ht="20.25" customHeight="1" x14ac:dyDescent="0.8">
      <c r="A915" s="298"/>
      <c r="B915" s="298"/>
      <c r="C915" s="308"/>
      <c r="D915" s="298"/>
      <c r="E915" s="308"/>
      <c r="F915" s="308"/>
      <c r="G915" s="308"/>
      <c r="H915" s="308"/>
      <c r="I915" s="308"/>
      <c r="J915" s="377"/>
      <c r="K915" s="298"/>
      <c r="L915" s="298"/>
      <c r="M915" s="298"/>
      <c r="N915" s="298"/>
      <c r="O915" s="298"/>
      <c r="P915" s="298"/>
      <c r="Q915" s="298"/>
      <c r="R915" s="298"/>
      <c r="S915" s="298"/>
      <c r="T915" s="298"/>
      <c r="U915" s="298"/>
      <c r="V915" s="298"/>
      <c r="W915" s="298"/>
      <c r="X915" s="298"/>
      <c r="Y915" s="298"/>
      <c r="Z915" s="298"/>
    </row>
    <row r="916" spans="1:26" ht="20.25" customHeight="1" x14ac:dyDescent="0.8">
      <c r="A916" s="298"/>
      <c r="B916" s="298"/>
      <c r="C916" s="308"/>
      <c r="D916" s="298"/>
      <c r="E916" s="308"/>
      <c r="F916" s="308"/>
      <c r="G916" s="308"/>
      <c r="H916" s="308"/>
      <c r="I916" s="308"/>
      <c r="J916" s="377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</row>
    <row r="917" spans="1:26" ht="20.25" customHeight="1" x14ac:dyDescent="0.8">
      <c r="A917" s="298"/>
      <c r="B917" s="298"/>
      <c r="C917" s="308"/>
      <c r="D917" s="298"/>
      <c r="E917" s="308"/>
      <c r="F917" s="308"/>
      <c r="G917" s="308"/>
      <c r="H917" s="308"/>
      <c r="I917" s="308"/>
      <c r="J917" s="377"/>
      <c r="K917" s="298"/>
      <c r="L917" s="298"/>
      <c r="M917" s="298"/>
      <c r="N917" s="298"/>
      <c r="O917" s="298"/>
      <c r="P917" s="298"/>
      <c r="Q917" s="298"/>
      <c r="R917" s="298"/>
      <c r="S917" s="298"/>
      <c r="T917" s="298"/>
      <c r="U917" s="298"/>
      <c r="V917" s="298"/>
      <c r="W917" s="298"/>
      <c r="X917" s="298"/>
      <c r="Y917" s="298"/>
      <c r="Z917" s="298"/>
    </row>
    <row r="918" spans="1:26" ht="20.25" customHeight="1" x14ac:dyDescent="0.8">
      <c r="A918" s="298"/>
      <c r="B918" s="298"/>
      <c r="C918" s="308"/>
      <c r="D918" s="298"/>
      <c r="E918" s="308"/>
      <c r="F918" s="308"/>
      <c r="G918" s="308"/>
      <c r="H918" s="308"/>
      <c r="I918" s="308"/>
      <c r="J918" s="377"/>
      <c r="K918" s="298"/>
      <c r="L918" s="298"/>
      <c r="M918" s="298"/>
      <c r="N918" s="298"/>
      <c r="O918" s="298"/>
      <c r="P918" s="298"/>
      <c r="Q918" s="298"/>
      <c r="R918" s="298"/>
      <c r="S918" s="298"/>
      <c r="T918" s="298"/>
      <c r="U918" s="298"/>
      <c r="V918" s="298"/>
      <c r="W918" s="298"/>
      <c r="X918" s="298"/>
      <c r="Y918" s="298"/>
      <c r="Z918" s="298"/>
    </row>
    <row r="919" spans="1:26" ht="20.25" customHeight="1" x14ac:dyDescent="0.8">
      <c r="A919" s="298"/>
      <c r="B919" s="298"/>
      <c r="C919" s="308"/>
      <c r="D919" s="298"/>
      <c r="E919" s="308"/>
      <c r="F919" s="308"/>
      <c r="G919" s="308"/>
      <c r="H919" s="308"/>
      <c r="I919" s="308"/>
      <c r="J919" s="377"/>
      <c r="K919" s="298"/>
      <c r="L919" s="298"/>
      <c r="M919" s="298"/>
      <c r="N919" s="298"/>
      <c r="O919" s="298"/>
      <c r="P919" s="298"/>
      <c r="Q919" s="298"/>
      <c r="R919" s="298"/>
      <c r="S919" s="298"/>
      <c r="T919" s="298"/>
      <c r="U919" s="298"/>
      <c r="V919" s="298"/>
      <c r="W919" s="298"/>
      <c r="X919" s="298"/>
      <c r="Y919" s="298"/>
      <c r="Z919" s="298"/>
    </row>
    <row r="920" spans="1:26" ht="20.25" customHeight="1" x14ac:dyDescent="0.8">
      <c r="A920" s="298"/>
      <c r="B920" s="298"/>
      <c r="C920" s="308"/>
      <c r="D920" s="298"/>
      <c r="E920" s="308"/>
      <c r="F920" s="308"/>
      <c r="G920" s="308"/>
      <c r="H920" s="308"/>
      <c r="I920" s="308"/>
      <c r="J920" s="377"/>
      <c r="K920" s="298"/>
      <c r="L920" s="298"/>
      <c r="M920" s="298"/>
      <c r="N920" s="298"/>
      <c r="O920" s="298"/>
      <c r="P920" s="298"/>
      <c r="Q920" s="298"/>
      <c r="R920" s="298"/>
      <c r="S920" s="298"/>
      <c r="T920" s="298"/>
      <c r="U920" s="298"/>
      <c r="V920" s="298"/>
      <c r="W920" s="298"/>
      <c r="X920" s="298"/>
      <c r="Y920" s="298"/>
      <c r="Z920" s="298"/>
    </row>
    <row r="921" spans="1:26" ht="20.25" customHeight="1" x14ac:dyDescent="0.8">
      <c r="A921" s="298"/>
      <c r="B921" s="298"/>
      <c r="C921" s="308"/>
      <c r="D921" s="298"/>
      <c r="E921" s="308"/>
      <c r="F921" s="308"/>
      <c r="G921" s="308"/>
      <c r="H921" s="308"/>
      <c r="I921" s="308"/>
      <c r="J921" s="377"/>
      <c r="K921" s="298"/>
      <c r="L921" s="298"/>
      <c r="M921" s="298"/>
      <c r="N921" s="298"/>
      <c r="O921" s="298"/>
      <c r="P921" s="298"/>
      <c r="Q921" s="298"/>
      <c r="R921" s="298"/>
      <c r="S921" s="298"/>
      <c r="T921" s="298"/>
      <c r="U921" s="298"/>
      <c r="V921" s="298"/>
      <c r="W921" s="298"/>
      <c r="X921" s="298"/>
      <c r="Y921" s="298"/>
      <c r="Z921" s="298"/>
    </row>
    <row r="922" spans="1:26" ht="20.25" customHeight="1" x14ac:dyDescent="0.8">
      <c r="A922" s="298"/>
      <c r="B922" s="298"/>
      <c r="C922" s="308"/>
      <c r="D922" s="298"/>
      <c r="E922" s="308"/>
      <c r="F922" s="308"/>
      <c r="G922" s="308"/>
      <c r="H922" s="308"/>
      <c r="I922" s="308"/>
      <c r="J922" s="377"/>
      <c r="K922" s="298"/>
      <c r="L922" s="298"/>
      <c r="M922" s="298"/>
      <c r="N922" s="298"/>
      <c r="O922" s="298"/>
      <c r="P922" s="298"/>
      <c r="Q922" s="298"/>
      <c r="R922" s="298"/>
      <c r="S922" s="298"/>
      <c r="T922" s="298"/>
      <c r="U922" s="298"/>
      <c r="V922" s="298"/>
      <c r="W922" s="298"/>
      <c r="X922" s="298"/>
      <c r="Y922" s="298"/>
      <c r="Z922" s="298"/>
    </row>
    <row r="923" spans="1:26" ht="20.25" customHeight="1" x14ac:dyDescent="0.8">
      <c r="A923" s="298"/>
      <c r="B923" s="298"/>
      <c r="C923" s="308"/>
      <c r="D923" s="298"/>
      <c r="E923" s="308"/>
      <c r="F923" s="308"/>
      <c r="G923" s="308"/>
      <c r="H923" s="308"/>
      <c r="I923" s="308"/>
      <c r="J923" s="377"/>
      <c r="K923" s="298"/>
      <c r="L923" s="298"/>
      <c r="M923" s="298"/>
      <c r="N923" s="298"/>
      <c r="O923" s="298"/>
      <c r="P923" s="298"/>
      <c r="Q923" s="298"/>
      <c r="R923" s="298"/>
      <c r="S923" s="298"/>
      <c r="T923" s="298"/>
      <c r="U923" s="298"/>
      <c r="V923" s="298"/>
      <c r="W923" s="298"/>
      <c r="X923" s="298"/>
      <c r="Y923" s="298"/>
      <c r="Z923" s="298"/>
    </row>
    <row r="924" spans="1:26" ht="20.25" customHeight="1" x14ac:dyDescent="0.8">
      <c r="A924" s="298"/>
      <c r="B924" s="298"/>
      <c r="C924" s="308"/>
      <c r="D924" s="298"/>
      <c r="E924" s="308"/>
      <c r="F924" s="308"/>
      <c r="G924" s="308"/>
      <c r="H924" s="308"/>
      <c r="I924" s="308"/>
      <c r="J924" s="377"/>
      <c r="K924" s="298"/>
      <c r="L924" s="298"/>
      <c r="M924" s="298"/>
      <c r="N924" s="298"/>
      <c r="O924" s="298"/>
      <c r="P924" s="298"/>
      <c r="Q924" s="298"/>
      <c r="R924" s="298"/>
      <c r="S924" s="298"/>
      <c r="T924" s="298"/>
      <c r="U924" s="298"/>
      <c r="V924" s="298"/>
      <c r="W924" s="298"/>
      <c r="X924" s="298"/>
      <c r="Y924" s="298"/>
      <c r="Z924" s="298"/>
    </row>
    <row r="925" spans="1:26" ht="20.25" customHeight="1" x14ac:dyDescent="0.8">
      <c r="A925" s="298"/>
      <c r="B925" s="298"/>
      <c r="C925" s="308"/>
      <c r="D925" s="298"/>
      <c r="E925" s="308"/>
      <c r="F925" s="308"/>
      <c r="G925" s="308"/>
      <c r="H925" s="308"/>
      <c r="I925" s="308"/>
      <c r="J925" s="377"/>
      <c r="K925" s="298"/>
      <c r="L925" s="298"/>
      <c r="M925" s="298"/>
      <c r="N925" s="298"/>
      <c r="O925" s="298"/>
      <c r="P925" s="298"/>
      <c r="Q925" s="298"/>
      <c r="R925" s="298"/>
      <c r="S925" s="298"/>
      <c r="T925" s="298"/>
      <c r="U925" s="298"/>
      <c r="V925" s="298"/>
      <c r="W925" s="298"/>
      <c r="X925" s="298"/>
      <c r="Y925" s="298"/>
      <c r="Z925" s="298"/>
    </row>
    <row r="926" spans="1:26" ht="20.25" customHeight="1" x14ac:dyDescent="0.8">
      <c r="A926" s="298"/>
      <c r="B926" s="298"/>
      <c r="C926" s="308"/>
      <c r="D926" s="298"/>
      <c r="E926" s="308"/>
      <c r="F926" s="308"/>
      <c r="G926" s="308"/>
      <c r="H926" s="308"/>
      <c r="I926" s="308"/>
      <c r="J926" s="377"/>
      <c r="K926" s="298"/>
      <c r="L926" s="298"/>
      <c r="M926" s="298"/>
      <c r="N926" s="298"/>
      <c r="O926" s="298"/>
      <c r="P926" s="298"/>
      <c r="Q926" s="298"/>
      <c r="R926" s="298"/>
      <c r="S926" s="298"/>
      <c r="T926" s="298"/>
      <c r="U926" s="298"/>
      <c r="V926" s="298"/>
      <c r="W926" s="298"/>
      <c r="X926" s="298"/>
      <c r="Y926" s="298"/>
      <c r="Z926" s="298"/>
    </row>
    <row r="927" spans="1:26" ht="20.25" customHeight="1" x14ac:dyDescent="0.8">
      <c r="A927" s="298"/>
      <c r="B927" s="298"/>
      <c r="C927" s="308"/>
      <c r="D927" s="298"/>
      <c r="E927" s="308"/>
      <c r="F927" s="308"/>
      <c r="G927" s="308"/>
      <c r="H927" s="308"/>
      <c r="I927" s="308"/>
      <c r="J927" s="377"/>
      <c r="K927" s="298"/>
      <c r="L927" s="298"/>
      <c r="M927" s="298"/>
      <c r="N927" s="298"/>
      <c r="O927" s="298"/>
      <c r="P927" s="298"/>
      <c r="Q927" s="298"/>
      <c r="R927" s="298"/>
      <c r="S927" s="298"/>
      <c r="T927" s="298"/>
      <c r="U927" s="298"/>
      <c r="V927" s="298"/>
      <c r="W927" s="298"/>
      <c r="X927" s="298"/>
      <c r="Y927" s="298"/>
      <c r="Z927" s="298"/>
    </row>
    <row r="928" spans="1:26" ht="20.25" customHeight="1" x14ac:dyDescent="0.8">
      <c r="A928" s="298"/>
      <c r="B928" s="298"/>
      <c r="C928" s="308"/>
      <c r="D928" s="298"/>
      <c r="E928" s="308"/>
      <c r="F928" s="308"/>
      <c r="G928" s="308"/>
      <c r="H928" s="308"/>
      <c r="I928" s="308"/>
      <c r="J928" s="377"/>
      <c r="K928" s="298"/>
      <c r="L928" s="298"/>
      <c r="M928" s="298"/>
      <c r="N928" s="298"/>
      <c r="O928" s="298"/>
      <c r="P928" s="298"/>
      <c r="Q928" s="298"/>
      <c r="R928" s="298"/>
      <c r="S928" s="298"/>
      <c r="T928" s="298"/>
      <c r="U928" s="298"/>
      <c r="V928" s="298"/>
      <c r="W928" s="298"/>
      <c r="X928" s="298"/>
      <c r="Y928" s="298"/>
      <c r="Z928" s="298"/>
    </row>
    <row r="929" spans="1:26" ht="20.25" customHeight="1" x14ac:dyDescent="0.8">
      <c r="A929" s="298"/>
      <c r="B929" s="298"/>
      <c r="C929" s="308"/>
      <c r="D929" s="298"/>
      <c r="E929" s="308"/>
      <c r="F929" s="308"/>
      <c r="G929" s="308"/>
      <c r="H929" s="308"/>
      <c r="I929" s="308"/>
      <c r="J929" s="377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</row>
    <row r="930" spans="1:26" ht="20.25" customHeight="1" x14ac:dyDescent="0.8">
      <c r="A930" s="298"/>
      <c r="B930" s="298"/>
      <c r="C930" s="308"/>
      <c r="D930" s="298"/>
      <c r="E930" s="308"/>
      <c r="F930" s="308"/>
      <c r="G930" s="308"/>
      <c r="H930" s="308"/>
      <c r="I930" s="308"/>
      <c r="J930" s="377"/>
      <c r="K930" s="298"/>
      <c r="L930" s="298"/>
      <c r="M930" s="298"/>
      <c r="N930" s="298"/>
      <c r="O930" s="298"/>
      <c r="P930" s="298"/>
      <c r="Q930" s="298"/>
      <c r="R930" s="298"/>
      <c r="S930" s="298"/>
      <c r="T930" s="298"/>
      <c r="U930" s="298"/>
      <c r="V930" s="298"/>
      <c r="W930" s="298"/>
      <c r="X930" s="298"/>
      <c r="Y930" s="298"/>
      <c r="Z930" s="298"/>
    </row>
    <row r="931" spans="1:26" ht="20.25" customHeight="1" x14ac:dyDescent="0.8">
      <c r="A931" s="298"/>
      <c r="B931" s="298"/>
      <c r="C931" s="308"/>
      <c r="D931" s="298"/>
      <c r="E931" s="308"/>
      <c r="F931" s="308"/>
      <c r="G931" s="308"/>
      <c r="H931" s="308"/>
      <c r="I931" s="308"/>
      <c r="J931" s="377"/>
      <c r="K931" s="298"/>
      <c r="L931" s="298"/>
      <c r="M931" s="298"/>
      <c r="N931" s="298"/>
      <c r="O931" s="298"/>
      <c r="P931" s="298"/>
      <c r="Q931" s="298"/>
      <c r="R931" s="298"/>
      <c r="S931" s="298"/>
      <c r="T931" s="298"/>
      <c r="U931" s="298"/>
      <c r="V931" s="298"/>
      <c r="W931" s="298"/>
      <c r="X931" s="298"/>
      <c r="Y931" s="298"/>
      <c r="Z931" s="298"/>
    </row>
    <row r="932" spans="1:26" ht="20.25" customHeight="1" x14ac:dyDescent="0.8">
      <c r="A932" s="298"/>
      <c r="B932" s="298"/>
      <c r="C932" s="308"/>
      <c r="D932" s="298"/>
      <c r="E932" s="308"/>
      <c r="F932" s="308"/>
      <c r="G932" s="308"/>
      <c r="H932" s="308"/>
      <c r="I932" s="308"/>
      <c r="J932" s="377"/>
      <c r="K932" s="298"/>
      <c r="L932" s="298"/>
      <c r="M932" s="298"/>
      <c r="N932" s="298"/>
      <c r="O932" s="298"/>
      <c r="P932" s="298"/>
      <c r="Q932" s="298"/>
      <c r="R932" s="298"/>
      <c r="S932" s="298"/>
      <c r="T932" s="298"/>
      <c r="U932" s="298"/>
      <c r="V932" s="298"/>
      <c r="W932" s="298"/>
      <c r="X932" s="298"/>
      <c r="Y932" s="298"/>
      <c r="Z932" s="298"/>
    </row>
    <row r="933" spans="1:26" ht="20.25" customHeight="1" x14ac:dyDescent="0.8">
      <c r="A933" s="298"/>
      <c r="B933" s="298"/>
      <c r="C933" s="308"/>
      <c r="D933" s="298"/>
      <c r="E933" s="308"/>
      <c r="F933" s="308"/>
      <c r="G933" s="308"/>
      <c r="H933" s="308"/>
      <c r="I933" s="308"/>
      <c r="J933" s="377"/>
      <c r="K933" s="298"/>
      <c r="L933" s="298"/>
      <c r="M933" s="298"/>
      <c r="N933" s="298"/>
      <c r="O933" s="298"/>
      <c r="P933" s="298"/>
      <c r="Q933" s="298"/>
      <c r="R933" s="298"/>
      <c r="S933" s="298"/>
      <c r="T933" s="298"/>
      <c r="U933" s="298"/>
      <c r="V933" s="298"/>
      <c r="W933" s="298"/>
      <c r="X933" s="298"/>
      <c r="Y933" s="298"/>
      <c r="Z933" s="298"/>
    </row>
    <row r="934" spans="1:26" ht="20.25" customHeight="1" x14ac:dyDescent="0.8">
      <c r="A934" s="298"/>
      <c r="B934" s="298"/>
      <c r="C934" s="308"/>
      <c r="D934" s="298"/>
      <c r="E934" s="308"/>
      <c r="F934" s="308"/>
      <c r="G934" s="308"/>
      <c r="H934" s="308"/>
      <c r="I934" s="308"/>
      <c r="J934" s="377"/>
      <c r="K934" s="298"/>
      <c r="L934" s="298"/>
      <c r="M934" s="298"/>
      <c r="N934" s="298"/>
      <c r="O934" s="298"/>
      <c r="P934" s="298"/>
      <c r="Q934" s="298"/>
      <c r="R934" s="298"/>
      <c r="S934" s="298"/>
      <c r="T934" s="298"/>
      <c r="U934" s="298"/>
      <c r="V934" s="298"/>
      <c r="W934" s="298"/>
      <c r="X934" s="298"/>
      <c r="Y934" s="298"/>
      <c r="Z934" s="298"/>
    </row>
    <row r="935" spans="1:26" ht="20.25" customHeight="1" x14ac:dyDescent="0.8">
      <c r="A935" s="298"/>
      <c r="B935" s="298"/>
      <c r="C935" s="308"/>
      <c r="D935" s="298"/>
      <c r="E935" s="308"/>
      <c r="F935" s="308"/>
      <c r="G935" s="308"/>
      <c r="H935" s="308"/>
      <c r="I935" s="308"/>
      <c r="J935" s="377"/>
      <c r="K935" s="298"/>
      <c r="L935" s="298"/>
      <c r="M935" s="298"/>
      <c r="N935" s="298"/>
      <c r="O935" s="298"/>
      <c r="P935" s="298"/>
      <c r="Q935" s="298"/>
      <c r="R935" s="298"/>
      <c r="S935" s="298"/>
      <c r="T935" s="298"/>
      <c r="U935" s="298"/>
      <c r="V935" s="298"/>
      <c r="W935" s="298"/>
      <c r="X935" s="298"/>
      <c r="Y935" s="298"/>
      <c r="Z935" s="298"/>
    </row>
    <row r="936" spans="1:26" ht="20.25" customHeight="1" x14ac:dyDescent="0.8">
      <c r="A936" s="298"/>
      <c r="B936" s="298"/>
      <c r="C936" s="308"/>
      <c r="D936" s="298"/>
      <c r="E936" s="308"/>
      <c r="F936" s="308"/>
      <c r="G936" s="308"/>
      <c r="H936" s="308"/>
      <c r="I936" s="308"/>
      <c r="J936" s="377"/>
      <c r="K936" s="298"/>
      <c r="L936" s="298"/>
      <c r="M936" s="298"/>
      <c r="N936" s="298"/>
      <c r="O936" s="298"/>
      <c r="P936" s="298"/>
      <c r="Q936" s="298"/>
      <c r="R936" s="298"/>
      <c r="S936" s="298"/>
      <c r="T936" s="298"/>
      <c r="U936" s="298"/>
      <c r="V936" s="298"/>
      <c r="W936" s="298"/>
      <c r="X936" s="298"/>
      <c r="Y936" s="298"/>
      <c r="Z936" s="298"/>
    </row>
    <row r="937" spans="1:26" ht="20.25" customHeight="1" x14ac:dyDescent="0.8">
      <c r="A937" s="298"/>
      <c r="B937" s="298"/>
      <c r="C937" s="308"/>
      <c r="D937" s="298"/>
      <c r="E937" s="308"/>
      <c r="F937" s="308"/>
      <c r="G937" s="308"/>
      <c r="H937" s="308"/>
      <c r="I937" s="308"/>
      <c r="J937" s="377"/>
      <c r="K937" s="298"/>
      <c r="L937" s="298"/>
      <c r="M937" s="298"/>
      <c r="N937" s="298"/>
      <c r="O937" s="298"/>
      <c r="P937" s="298"/>
      <c r="Q937" s="298"/>
      <c r="R937" s="298"/>
      <c r="S937" s="298"/>
      <c r="T937" s="298"/>
      <c r="U937" s="298"/>
      <c r="V937" s="298"/>
      <c r="W937" s="298"/>
      <c r="X937" s="298"/>
      <c r="Y937" s="298"/>
      <c r="Z937" s="298"/>
    </row>
    <row r="938" spans="1:26" ht="20.25" customHeight="1" x14ac:dyDescent="0.8">
      <c r="A938" s="298"/>
      <c r="B938" s="298"/>
      <c r="C938" s="308"/>
      <c r="D938" s="298"/>
      <c r="E938" s="308"/>
      <c r="F938" s="308"/>
      <c r="G938" s="308"/>
      <c r="H938" s="308"/>
      <c r="I938" s="308"/>
      <c r="J938" s="377"/>
      <c r="K938" s="298"/>
      <c r="L938" s="298"/>
      <c r="M938" s="298"/>
      <c r="N938" s="298"/>
      <c r="O938" s="298"/>
      <c r="P938" s="298"/>
      <c r="Q938" s="298"/>
      <c r="R938" s="298"/>
      <c r="S938" s="298"/>
      <c r="T938" s="298"/>
      <c r="U938" s="298"/>
      <c r="V938" s="298"/>
      <c r="W938" s="298"/>
      <c r="X938" s="298"/>
      <c r="Y938" s="298"/>
      <c r="Z938" s="298"/>
    </row>
    <row r="939" spans="1:26" ht="20.25" customHeight="1" x14ac:dyDescent="0.8">
      <c r="A939" s="298"/>
      <c r="B939" s="298"/>
      <c r="C939" s="308"/>
      <c r="D939" s="298"/>
      <c r="E939" s="308"/>
      <c r="F939" s="308"/>
      <c r="G939" s="308"/>
      <c r="H939" s="308"/>
      <c r="I939" s="308"/>
      <c r="J939" s="377"/>
      <c r="K939" s="298"/>
      <c r="L939" s="298"/>
      <c r="M939" s="298"/>
      <c r="N939" s="298"/>
      <c r="O939" s="298"/>
      <c r="P939" s="298"/>
      <c r="Q939" s="298"/>
      <c r="R939" s="298"/>
      <c r="S939" s="298"/>
      <c r="T939" s="298"/>
      <c r="U939" s="298"/>
      <c r="V939" s="298"/>
      <c r="W939" s="298"/>
      <c r="X939" s="298"/>
      <c r="Y939" s="298"/>
      <c r="Z939" s="298"/>
    </row>
    <row r="940" spans="1:26" ht="20.25" customHeight="1" x14ac:dyDescent="0.8">
      <c r="A940" s="298"/>
      <c r="B940" s="298"/>
      <c r="C940" s="308"/>
      <c r="D940" s="298"/>
      <c r="E940" s="308"/>
      <c r="F940" s="308"/>
      <c r="G940" s="308"/>
      <c r="H940" s="308"/>
      <c r="I940" s="308"/>
      <c r="J940" s="377"/>
      <c r="K940" s="298"/>
      <c r="L940" s="298"/>
      <c r="M940" s="298"/>
      <c r="N940" s="298"/>
      <c r="O940" s="298"/>
      <c r="P940" s="298"/>
      <c r="Q940" s="298"/>
      <c r="R940" s="298"/>
      <c r="S940" s="298"/>
      <c r="T940" s="298"/>
      <c r="U940" s="298"/>
      <c r="V940" s="298"/>
      <c r="W940" s="298"/>
      <c r="X940" s="298"/>
      <c r="Y940" s="298"/>
      <c r="Z940" s="298"/>
    </row>
    <row r="941" spans="1:26" ht="20.25" customHeight="1" x14ac:dyDescent="0.8">
      <c r="A941" s="298"/>
      <c r="B941" s="298"/>
      <c r="C941" s="308"/>
      <c r="D941" s="298"/>
      <c r="E941" s="308"/>
      <c r="F941" s="308"/>
      <c r="G941" s="308"/>
      <c r="H941" s="308"/>
      <c r="I941" s="308"/>
      <c r="J941" s="377"/>
      <c r="K941" s="298"/>
      <c r="L941" s="298"/>
      <c r="M941" s="298"/>
      <c r="N941" s="298"/>
      <c r="O941" s="298"/>
      <c r="P941" s="298"/>
      <c r="Q941" s="298"/>
      <c r="R941" s="298"/>
      <c r="S941" s="298"/>
      <c r="T941" s="298"/>
      <c r="U941" s="298"/>
      <c r="V941" s="298"/>
      <c r="W941" s="298"/>
      <c r="X941" s="298"/>
      <c r="Y941" s="298"/>
      <c r="Z941" s="298"/>
    </row>
    <row r="942" spans="1:26" ht="20.25" customHeight="1" x14ac:dyDescent="0.8">
      <c r="A942" s="298"/>
      <c r="B942" s="298"/>
      <c r="C942" s="308"/>
      <c r="D942" s="298"/>
      <c r="E942" s="308"/>
      <c r="F942" s="308"/>
      <c r="G942" s="308"/>
      <c r="H942" s="308"/>
      <c r="I942" s="308"/>
      <c r="J942" s="377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</row>
    <row r="943" spans="1:26" ht="20.25" customHeight="1" x14ac:dyDescent="0.8">
      <c r="A943" s="298"/>
      <c r="B943" s="298"/>
      <c r="C943" s="308"/>
      <c r="D943" s="298"/>
      <c r="E943" s="308"/>
      <c r="F943" s="308"/>
      <c r="G943" s="308"/>
      <c r="H943" s="308"/>
      <c r="I943" s="308"/>
      <c r="J943" s="377"/>
      <c r="K943" s="298"/>
      <c r="L943" s="298"/>
      <c r="M943" s="298"/>
      <c r="N943" s="298"/>
      <c r="O943" s="298"/>
      <c r="P943" s="298"/>
      <c r="Q943" s="298"/>
      <c r="R943" s="298"/>
      <c r="S943" s="298"/>
      <c r="T943" s="298"/>
      <c r="U943" s="298"/>
      <c r="V943" s="298"/>
      <c r="W943" s="298"/>
      <c r="X943" s="298"/>
      <c r="Y943" s="298"/>
      <c r="Z943" s="298"/>
    </row>
    <row r="944" spans="1:26" ht="20.25" customHeight="1" x14ac:dyDescent="0.8">
      <c r="A944" s="298"/>
      <c r="B944" s="298"/>
      <c r="C944" s="308"/>
      <c r="D944" s="298"/>
      <c r="E944" s="308"/>
      <c r="F944" s="308"/>
      <c r="G944" s="308"/>
      <c r="H944" s="308"/>
      <c r="I944" s="308"/>
      <c r="J944" s="377"/>
      <c r="K944" s="298"/>
      <c r="L944" s="298"/>
      <c r="M944" s="298"/>
      <c r="N944" s="298"/>
      <c r="O944" s="298"/>
      <c r="P944" s="298"/>
      <c r="Q944" s="298"/>
      <c r="R944" s="298"/>
      <c r="S944" s="298"/>
      <c r="T944" s="298"/>
      <c r="U944" s="298"/>
      <c r="V944" s="298"/>
      <c r="W944" s="298"/>
      <c r="X944" s="298"/>
      <c r="Y944" s="298"/>
      <c r="Z944" s="298"/>
    </row>
    <row r="945" spans="1:26" ht="20.25" customHeight="1" x14ac:dyDescent="0.8">
      <c r="A945" s="298"/>
      <c r="B945" s="298"/>
      <c r="C945" s="308"/>
      <c r="D945" s="298"/>
      <c r="E945" s="308"/>
      <c r="F945" s="308"/>
      <c r="G945" s="308"/>
      <c r="H945" s="308"/>
      <c r="I945" s="308"/>
      <c r="J945" s="377"/>
      <c r="K945" s="298"/>
      <c r="L945" s="298"/>
      <c r="M945" s="298"/>
      <c r="N945" s="298"/>
      <c r="O945" s="298"/>
      <c r="P945" s="298"/>
      <c r="Q945" s="298"/>
      <c r="R945" s="298"/>
      <c r="S945" s="298"/>
      <c r="T945" s="298"/>
      <c r="U945" s="298"/>
      <c r="V945" s="298"/>
      <c r="W945" s="298"/>
      <c r="X945" s="298"/>
      <c r="Y945" s="298"/>
      <c r="Z945" s="298"/>
    </row>
    <row r="946" spans="1:26" ht="20.25" customHeight="1" x14ac:dyDescent="0.8">
      <c r="A946" s="298"/>
      <c r="B946" s="298"/>
      <c r="C946" s="308"/>
      <c r="D946" s="298"/>
      <c r="E946" s="308"/>
      <c r="F946" s="308"/>
      <c r="G946" s="308"/>
      <c r="H946" s="308"/>
      <c r="I946" s="308"/>
      <c r="J946" s="377"/>
      <c r="K946" s="298"/>
      <c r="L946" s="298"/>
      <c r="M946" s="298"/>
      <c r="N946" s="298"/>
      <c r="O946" s="298"/>
      <c r="P946" s="298"/>
      <c r="Q946" s="298"/>
      <c r="R946" s="298"/>
      <c r="S946" s="298"/>
      <c r="T946" s="298"/>
      <c r="U946" s="298"/>
      <c r="V946" s="298"/>
      <c r="W946" s="298"/>
      <c r="X946" s="298"/>
      <c r="Y946" s="298"/>
      <c r="Z946" s="298"/>
    </row>
    <row r="947" spans="1:26" ht="20.25" customHeight="1" x14ac:dyDescent="0.8">
      <c r="A947" s="298"/>
      <c r="B947" s="298"/>
      <c r="C947" s="308"/>
      <c r="D947" s="298"/>
      <c r="E947" s="308"/>
      <c r="F947" s="308"/>
      <c r="G947" s="308"/>
      <c r="H947" s="308"/>
      <c r="I947" s="308"/>
      <c r="J947" s="377"/>
      <c r="K947" s="298"/>
      <c r="L947" s="298"/>
      <c r="M947" s="298"/>
      <c r="N947" s="298"/>
      <c r="O947" s="298"/>
      <c r="P947" s="298"/>
      <c r="Q947" s="298"/>
      <c r="R947" s="298"/>
      <c r="S947" s="298"/>
      <c r="T947" s="298"/>
      <c r="U947" s="298"/>
      <c r="V947" s="298"/>
      <c r="W947" s="298"/>
      <c r="X947" s="298"/>
      <c r="Y947" s="298"/>
      <c r="Z947" s="298"/>
    </row>
    <row r="948" spans="1:26" ht="20.25" customHeight="1" x14ac:dyDescent="0.8">
      <c r="A948" s="298"/>
      <c r="B948" s="298"/>
      <c r="C948" s="308"/>
      <c r="D948" s="298"/>
      <c r="E948" s="308"/>
      <c r="F948" s="308"/>
      <c r="G948" s="308"/>
      <c r="H948" s="308"/>
      <c r="I948" s="308"/>
      <c r="J948" s="377"/>
      <c r="K948" s="298"/>
      <c r="L948" s="298"/>
      <c r="M948" s="298"/>
      <c r="N948" s="298"/>
      <c r="O948" s="298"/>
      <c r="P948" s="298"/>
      <c r="Q948" s="298"/>
      <c r="R948" s="298"/>
      <c r="S948" s="298"/>
      <c r="T948" s="298"/>
      <c r="U948" s="298"/>
      <c r="V948" s="298"/>
      <c r="W948" s="298"/>
      <c r="X948" s="298"/>
      <c r="Y948" s="298"/>
      <c r="Z948" s="298"/>
    </row>
    <row r="949" spans="1:26" ht="20.25" customHeight="1" x14ac:dyDescent="0.8">
      <c r="A949" s="298"/>
      <c r="B949" s="298"/>
      <c r="C949" s="308"/>
      <c r="D949" s="298"/>
      <c r="E949" s="308"/>
      <c r="F949" s="308"/>
      <c r="G949" s="308"/>
      <c r="H949" s="308"/>
      <c r="I949" s="308"/>
      <c r="J949" s="377"/>
      <c r="K949" s="298"/>
      <c r="L949" s="298"/>
      <c r="M949" s="298"/>
      <c r="N949" s="298"/>
      <c r="O949" s="298"/>
      <c r="P949" s="298"/>
      <c r="Q949" s="298"/>
      <c r="R949" s="298"/>
      <c r="S949" s="298"/>
      <c r="T949" s="298"/>
      <c r="U949" s="298"/>
      <c r="V949" s="298"/>
      <c r="W949" s="298"/>
      <c r="X949" s="298"/>
      <c r="Y949" s="298"/>
      <c r="Z949" s="298"/>
    </row>
    <row r="950" spans="1:26" ht="20.25" customHeight="1" x14ac:dyDescent="0.8">
      <c r="A950" s="298"/>
      <c r="B950" s="298"/>
      <c r="C950" s="308"/>
      <c r="D950" s="298"/>
      <c r="E950" s="308"/>
      <c r="F950" s="308"/>
      <c r="G950" s="308"/>
      <c r="H950" s="308"/>
      <c r="I950" s="308"/>
      <c r="J950" s="377"/>
      <c r="K950" s="298"/>
      <c r="L950" s="298"/>
      <c r="M950" s="298"/>
      <c r="N950" s="298"/>
      <c r="O950" s="298"/>
      <c r="P950" s="298"/>
      <c r="Q950" s="298"/>
      <c r="R950" s="298"/>
      <c r="S950" s="298"/>
      <c r="T950" s="298"/>
      <c r="U950" s="298"/>
      <c r="V950" s="298"/>
      <c r="W950" s="298"/>
      <c r="X950" s="298"/>
      <c r="Y950" s="298"/>
      <c r="Z950" s="298"/>
    </row>
    <row r="951" spans="1:26" ht="20.25" customHeight="1" x14ac:dyDescent="0.8">
      <c r="A951" s="298"/>
      <c r="B951" s="298"/>
      <c r="C951" s="308"/>
      <c r="D951" s="298"/>
      <c r="E951" s="308"/>
      <c r="F951" s="308"/>
      <c r="G951" s="308"/>
      <c r="H951" s="308"/>
      <c r="I951" s="308"/>
      <c r="J951" s="377"/>
      <c r="K951" s="298"/>
      <c r="L951" s="298"/>
      <c r="M951" s="298"/>
      <c r="N951" s="298"/>
      <c r="O951" s="298"/>
      <c r="P951" s="298"/>
      <c r="Q951" s="298"/>
      <c r="R951" s="298"/>
      <c r="S951" s="298"/>
      <c r="T951" s="298"/>
      <c r="U951" s="298"/>
      <c r="V951" s="298"/>
      <c r="W951" s="298"/>
      <c r="X951" s="298"/>
      <c r="Y951" s="298"/>
      <c r="Z951" s="298"/>
    </row>
    <row r="952" spans="1:26" ht="20.25" customHeight="1" x14ac:dyDescent="0.8">
      <c r="A952" s="298"/>
      <c r="B952" s="298"/>
      <c r="C952" s="308"/>
      <c r="D952" s="298"/>
      <c r="E952" s="308"/>
      <c r="F952" s="308"/>
      <c r="G952" s="308"/>
      <c r="H952" s="308"/>
      <c r="I952" s="308"/>
      <c r="J952" s="377"/>
      <c r="K952" s="298"/>
      <c r="L952" s="298"/>
      <c r="M952" s="298"/>
      <c r="N952" s="298"/>
      <c r="O952" s="298"/>
      <c r="P952" s="298"/>
      <c r="Q952" s="298"/>
      <c r="R952" s="298"/>
      <c r="S952" s="298"/>
      <c r="T952" s="298"/>
      <c r="U952" s="298"/>
      <c r="V952" s="298"/>
      <c r="W952" s="298"/>
      <c r="X952" s="298"/>
      <c r="Y952" s="298"/>
      <c r="Z952" s="298"/>
    </row>
    <row r="953" spans="1:26" ht="20.25" customHeight="1" x14ac:dyDescent="0.8">
      <c r="A953" s="298"/>
      <c r="B953" s="298"/>
      <c r="C953" s="308"/>
      <c r="D953" s="298"/>
      <c r="E953" s="308"/>
      <c r="F953" s="308"/>
      <c r="G953" s="308"/>
      <c r="H953" s="308"/>
      <c r="I953" s="308"/>
      <c r="J953" s="377"/>
      <c r="K953" s="298"/>
      <c r="L953" s="298"/>
      <c r="M953" s="298"/>
      <c r="N953" s="298"/>
      <c r="O953" s="298"/>
      <c r="P953" s="298"/>
      <c r="Q953" s="298"/>
      <c r="R953" s="298"/>
      <c r="S953" s="298"/>
      <c r="T953" s="298"/>
      <c r="U953" s="298"/>
      <c r="V953" s="298"/>
      <c r="W953" s="298"/>
      <c r="X953" s="298"/>
      <c r="Y953" s="298"/>
      <c r="Z953" s="298"/>
    </row>
    <row r="954" spans="1:26" ht="20.25" customHeight="1" x14ac:dyDescent="0.8">
      <c r="A954" s="298"/>
      <c r="B954" s="298"/>
      <c r="C954" s="308"/>
      <c r="D954" s="298"/>
      <c r="E954" s="308"/>
      <c r="F954" s="308"/>
      <c r="G954" s="308"/>
      <c r="H954" s="308"/>
      <c r="I954" s="308"/>
      <c r="J954" s="377"/>
      <c r="K954" s="298"/>
      <c r="L954" s="298"/>
      <c r="M954" s="298"/>
      <c r="N954" s="298"/>
      <c r="O954" s="298"/>
      <c r="P954" s="298"/>
      <c r="Q954" s="298"/>
      <c r="R954" s="298"/>
      <c r="S954" s="298"/>
      <c r="T954" s="298"/>
      <c r="U954" s="298"/>
      <c r="V954" s="298"/>
      <c r="W954" s="298"/>
      <c r="X954" s="298"/>
      <c r="Y954" s="298"/>
      <c r="Z954" s="298"/>
    </row>
    <row r="955" spans="1:26" ht="20.25" customHeight="1" x14ac:dyDescent="0.8">
      <c r="A955" s="298"/>
      <c r="B955" s="298"/>
      <c r="C955" s="308"/>
      <c r="D955" s="298"/>
      <c r="E955" s="308"/>
      <c r="F955" s="308"/>
      <c r="G955" s="308"/>
      <c r="H955" s="308"/>
      <c r="I955" s="308"/>
      <c r="J955" s="377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</row>
    <row r="956" spans="1:26" ht="20.25" customHeight="1" x14ac:dyDescent="0.8">
      <c r="A956" s="298"/>
      <c r="B956" s="298"/>
      <c r="C956" s="308"/>
      <c r="D956" s="298"/>
      <c r="E956" s="308"/>
      <c r="F956" s="308"/>
      <c r="G956" s="308"/>
      <c r="H956" s="308"/>
      <c r="I956" s="308"/>
      <c r="J956" s="377"/>
      <c r="K956" s="298"/>
      <c r="L956" s="298"/>
      <c r="M956" s="298"/>
      <c r="N956" s="298"/>
      <c r="O956" s="298"/>
      <c r="P956" s="298"/>
      <c r="Q956" s="298"/>
      <c r="R956" s="298"/>
      <c r="S956" s="298"/>
      <c r="T956" s="298"/>
      <c r="U956" s="298"/>
      <c r="V956" s="298"/>
      <c r="W956" s="298"/>
      <c r="X956" s="298"/>
      <c r="Y956" s="298"/>
      <c r="Z956" s="298"/>
    </row>
    <row r="957" spans="1:26" ht="20.25" customHeight="1" x14ac:dyDescent="0.8">
      <c r="A957" s="298"/>
      <c r="B957" s="298"/>
      <c r="C957" s="308"/>
      <c r="D957" s="298"/>
      <c r="E957" s="308"/>
      <c r="F957" s="308"/>
      <c r="G957" s="308"/>
      <c r="H957" s="308"/>
      <c r="I957" s="308"/>
      <c r="J957" s="377"/>
      <c r="K957" s="298"/>
      <c r="L957" s="298"/>
      <c r="M957" s="298"/>
      <c r="N957" s="298"/>
      <c r="O957" s="298"/>
      <c r="P957" s="298"/>
      <c r="Q957" s="298"/>
      <c r="R957" s="298"/>
      <c r="S957" s="298"/>
      <c r="T957" s="298"/>
      <c r="U957" s="298"/>
      <c r="V957" s="298"/>
      <c r="W957" s="298"/>
      <c r="X957" s="298"/>
      <c r="Y957" s="298"/>
      <c r="Z957" s="298"/>
    </row>
    <row r="958" spans="1:26" ht="20.25" customHeight="1" x14ac:dyDescent="0.8">
      <c r="A958" s="298"/>
      <c r="B958" s="298"/>
      <c r="C958" s="308"/>
      <c r="D958" s="298"/>
      <c r="E958" s="308"/>
      <c r="F958" s="308"/>
      <c r="G958" s="308"/>
      <c r="H958" s="308"/>
      <c r="I958" s="308"/>
      <c r="J958" s="377"/>
      <c r="K958" s="298"/>
      <c r="L958" s="298"/>
      <c r="M958" s="298"/>
      <c r="N958" s="298"/>
      <c r="O958" s="298"/>
      <c r="P958" s="298"/>
      <c r="Q958" s="298"/>
      <c r="R958" s="298"/>
      <c r="S958" s="298"/>
      <c r="T958" s="298"/>
      <c r="U958" s="298"/>
      <c r="V958" s="298"/>
      <c r="W958" s="298"/>
      <c r="X958" s="298"/>
      <c r="Y958" s="298"/>
      <c r="Z958" s="298"/>
    </row>
    <row r="959" spans="1:26" ht="20.25" customHeight="1" x14ac:dyDescent="0.8">
      <c r="A959" s="298"/>
      <c r="B959" s="298"/>
      <c r="C959" s="308"/>
      <c r="D959" s="298"/>
      <c r="E959" s="308"/>
      <c r="F959" s="308"/>
      <c r="G959" s="308"/>
      <c r="H959" s="308"/>
      <c r="I959" s="308"/>
      <c r="J959" s="377"/>
      <c r="K959" s="298"/>
      <c r="L959" s="298"/>
      <c r="M959" s="298"/>
      <c r="N959" s="298"/>
      <c r="O959" s="298"/>
      <c r="P959" s="298"/>
      <c r="Q959" s="298"/>
      <c r="R959" s="298"/>
      <c r="S959" s="298"/>
      <c r="T959" s="298"/>
      <c r="U959" s="298"/>
      <c r="V959" s="298"/>
      <c r="W959" s="298"/>
      <c r="X959" s="298"/>
      <c r="Y959" s="298"/>
      <c r="Z959" s="298"/>
    </row>
    <row r="960" spans="1:26" ht="20.25" customHeight="1" x14ac:dyDescent="0.8">
      <c r="A960" s="298"/>
      <c r="B960" s="298"/>
      <c r="C960" s="308"/>
      <c r="D960" s="298"/>
      <c r="E960" s="308"/>
      <c r="F960" s="308"/>
      <c r="G960" s="308"/>
      <c r="H960" s="308"/>
      <c r="I960" s="308"/>
      <c r="J960" s="377"/>
      <c r="K960" s="298"/>
      <c r="L960" s="298"/>
      <c r="M960" s="298"/>
      <c r="N960" s="298"/>
      <c r="O960" s="298"/>
      <c r="P960" s="298"/>
      <c r="Q960" s="298"/>
      <c r="R960" s="298"/>
      <c r="S960" s="298"/>
      <c r="T960" s="298"/>
      <c r="U960" s="298"/>
      <c r="V960" s="298"/>
      <c r="W960" s="298"/>
      <c r="X960" s="298"/>
      <c r="Y960" s="298"/>
      <c r="Z960" s="298"/>
    </row>
    <row r="961" spans="1:26" ht="20.25" customHeight="1" x14ac:dyDescent="0.8">
      <c r="A961" s="298"/>
      <c r="B961" s="298"/>
      <c r="C961" s="308"/>
      <c r="D961" s="298"/>
      <c r="E961" s="308"/>
      <c r="F961" s="308"/>
      <c r="G961" s="308"/>
      <c r="H961" s="308"/>
      <c r="I961" s="308"/>
      <c r="J961" s="377"/>
      <c r="K961" s="298"/>
      <c r="L961" s="298"/>
      <c r="M961" s="298"/>
      <c r="N961" s="298"/>
      <c r="O961" s="298"/>
      <c r="P961" s="298"/>
      <c r="Q961" s="298"/>
      <c r="R961" s="298"/>
      <c r="S961" s="298"/>
      <c r="T961" s="298"/>
      <c r="U961" s="298"/>
      <c r="V961" s="298"/>
      <c r="W961" s="298"/>
      <c r="X961" s="298"/>
      <c r="Y961" s="298"/>
      <c r="Z961" s="298"/>
    </row>
    <row r="962" spans="1:26" ht="20.25" customHeight="1" x14ac:dyDescent="0.8">
      <c r="A962" s="298"/>
      <c r="B962" s="298"/>
      <c r="C962" s="308"/>
      <c r="D962" s="298"/>
      <c r="E962" s="308"/>
      <c r="F962" s="308"/>
      <c r="G962" s="308"/>
      <c r="H962" s="308"/>
      <c r="I962" s="308"/>
      <c r="J962" s="377"/>
      <c r="K962" s="298"/>
      <c r="L962" s="298"/>
      <c r="M962" s="298"/>
      <c r="N962" s="298"/>
      <c r="O962" s="298"/>
      <c r="P962" s="298"/>
      <c r="Q962" s="298"/>
      <c r="R962" s="298"/>
      <c r="S962" s="298"/>
      <c r="T962" s="298"/>
      <c r="U962" s="298"/>
      <c r="V962" s="298"/>
      <c r="W962" s="298"/>
      <c r="X962" s="298"/>
      <c r="Y962" s="298"/>
      <c r="Z962" s="298"/>
    </row>
    <row r="963" spans="1:26" ht="20.25" customHeight="1" x14ac:dyDescent="0.8">
      <c r="A963" s="298"/>
      <c r="B963" s="298"/>
      <c r="C963" s="308"/>
      <c r="D963" s="298"/>
      <c r="E963" s="308"/>
      <c r="F963" s="308"/>
      <c r="G963" s="308"/>
      <c r="H963" s="308"/>
      <c r="I963" s="308"/>
      <c r="J963" s="377"/>
      <c r="K963" s="298"/>
      <c r="L963" s="298"/>
      <c r="M963" s="298"/>
      <c r="N963" s="298"/>
      <c r="O963" s="298"/>
      <c r="P963" s="298"/>
      <c r="Q963" s="298"/>
      <c r="R963" s="298"/>
      <c r="S963" s="298"/>
      <c r="T963" s="298"/>
      <c r="U963" s="298"/>
      <c r="V963" s="298"/>
      <c r="W963" s="298"/>
      <c r="X963" s="298"/>
      <c r="Y963" s="298"/>
      <c r="Z963" s="298"/>
    </row>
    <row r="964" spans="1:26" ht="20.25" customHeight="1" x14ac:dyDescent="0.8">
      <c r="A964" s="298"/>
      <c r="B964" s="298"/>
      <c r="C964" s="308"/>
      <c r="D964" s="298"/>
      <c r="E964" s="308"/>
      <c r="F964" s="308"/>
      <c r="G964" s="308"/>
      <c r="H964" s="308"/>
      <c r="I964" s="308"/>
      <c r="J964" s="377"/>
      <c r="K964" s="298"/>
      <c r="L964" s="298"/>
      <c r="M964" s="298"/>
      <c r="N964" s="298"/>
      <c r="O964" s="298"/>
      <c r="P964" s="298"/>
      <c r="Q964" s="298"/>
      <c r="R964" s="298"/>
      <c r="S964" s="298"/>
      <c r="T964" s="298"/>
      <c r="U964" s="298"/>
      <c r="V964" s="298"/>
      <c r="W964" s="298"/>
      <c r="X964" s="298"/>
      <c r="Y964" s="298"/>
      <c r="Z964" s="298"/>
    </row>
    <row r="965" spans="1:26" ht="20.25" customHeight="1" x14ac:dyDescent="0.8">
      <c r="A965" s="298"/>
      <c r="B965" s="298"/>
      <c r="C965" s="308"/>
      <c r="D965" s="298"/>
      <c r="E965" s="308"/>
      <c r="F965" s="308"/>
      <c r="G965" s="308"/>
      <c r="H965" s="308"/>
      <c r="I965" s="308"/>
      <c r="J965" s="377"/>
      <c r="K965" s="298"/>
      <c r="L965" s="298"/>
      <c r="M965" s="298"/>
      <c r="N965" s="298"/>
      <c r="O965" s="298"/>
      <c r="P965" s="298"/>
      <c r="Q965" s="298"/>
      <c r="R965" s="298"/>
      <c r="S965" s="298"/>
      <c r="T965" s="298"/>
      <c r="U965" s="298"/>
      <c r="V965" s="298"/>
      <c r="W965" s="298"/>
      <c r="X965" s="298"/>
      <c r="Y965" s="298"/>
      <c r="Z965" s="298"/>
    </row>
    <row r="966" spans="1:26" ht="20.25" customHeight="1" x14ac:dyDescent="0.8">
      <c r="A966" s="298"/>
      <c r="B966" s="298"/>
      <c r="C966" s="308"/>
      <c r="D966" s="298"/>
      <c r="E966" s="308"/>
      <c r="F966" s="308"/>
      <c r="G966" s="308"/>
      <c r="H966" s="308"/>
      <c r="I966" s="308"/>
      <c r="J966" s="377"/>
      <c r="K966" s="298"/>
      <c r="L966" s="298"/>
      <c r="M966" s="298"/>
      <c r="N966" s="298"/>
      <c r="O966" s="298"/>
      <c r="P966" s="298"/>
      <c r="Q966" s="298"/>
      <c r="R966" s="298"/>
      <c r="S966" s="298"/>
      <c r="T966" s="298"/>
      <c r="U966" s="298"/>
      <c r="V966" s="298"/>
      <c r="W966" s="298"/>
      <c r="X966" s="298"/>
      <c r="Y966" s="298"/>
      <c r="Z966" s="298"/>
    </row>
    <row r="967" spans="1:26" ht="20.25" customHeight="1" x14ac:dyDescent="0.8">
      <c r="A967" s="298"/>
      <c r="B967" s="298"/>
      <c r="C967" s="308"/>
      <c r="D967" s="298"/>
      <c r="E967" s="308"/>
      <c r="F967" s="308"/>
      <c r="G967" s="308"/>
      <c r="H967" s="308"/>
      <c r="I967" s="308"/>
      <c r="J967" s="377"/>
      <c r="K967" s="298"/>
      <c r="L967" s="298"/>
      <c r="M967" s="298"/>
      <c r="N967" s="298"/>
      <c r="O967" s="298"/>
      <c r="P967" s="298"/>
      <c r="Q967" s="298"/>
      <c r="R967" s="298"/>
      <c r="S967" s="298"/>
      <c r="T967" s="298"/>
      <c r="U967" s="298"/>
      <c r="V967" s="298"/>
      <c r="W967" s="298"/>
      <c r="X967" s="298"/>
      <c r="Y967" s="298"/>
      <c r="Z967" s="298"/>
    </row>
    <row r="968" spans="1:26" ht="20.25" customHeight="1" x14ac:dyDescent="0.8">
      <c r="A968" s="298"/>
      <c r="B968" s="298"/>
      <c r="C968" s="308"/>
      <c r="D968" s="298"/>
      <c r="E968" s="308"/>
      <c r="F968" s="308"/>
      <c r="G968" s="308"/>
      <c r="H968" s="308"/>
      <c r="I968" s="308"/>
      <c r="J968" s="377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</row>
    <row r="969" spans="1:26" ht="20.25" customHeight="1" x14ac:dyDescent="0.8">
      <c r="A969" s="298"/>
      <c r="B969" s="298"/>
      <c r="C969" s="308"/>
      <c r="D969" s="298"/>
      <c r="E969" s="308"/>
      <c r="F969" s="308"/>
      <c r="G969" s="308"/>
      <c r="H969" s="308"/>
      <c r="I969" s="308"/>
      <c r="J969" s="377"/>
      <c r="K969" s="298"/>
      <c r="L969" s="298"/>
      <c r="M969" s="298"/>
      <c r="N969" s="298"/>
      <c r="O969" s="298"/>
      <c r="P969" s="298"/>
      <c r="Q969" s="298"/>
      <c r="R969" s="298"/>
      <c r="S969" s="298"/>
      <c r="T969" s="298"/>
      <c r="U969" s="298"/>
      <c r="V969" s="298"/>
      <c r="W969" s="298"/>
      <c r="X969" s="298"/>
      <c r="Y969" s="298"/>
      <c r="Z969" s="298"/>
    </row>
    <row r="970" spans="1:26" ht="20.25" customHeight="1" x14ac:dyDescent="0.8">
      <c r="A970" s="298"/>
      <c r="B970" s="298"/>
      <c r="C970" s="308"/>
      <c r="D970" s="298"/>
      <c r="E970" s="308"/>
      <c r="F970" s="308"/>
      <c r="G970" s="308"/>
      <c r="H970" s="308"/>
      <c r="I970" s="308"/>
      <c r="J970" s="377"/>
      <c r="K970" s="298"/>
      <c r="L970" s="298"/>
      <c r="M970" s="298"/>
      <c r="N970" s="298"/>
      <c r="O970" s="298"/>
      <c r="P970" s="298"/>
      <c r="Q970" s="298"/>
      <c r="R970" s="298"/>
      <c r="S970" s="298"/>
      <c r="T970" s="298"/>
      <c r="U970" s="298"/>
      <c r="V970" s="298"/>
      <c r="W970" s="298"/>
      <c r="X970" s="298"/>
      <c r="Y970" s="298"/>
      <c r="Z970" s="298"/>
    </row>
    <row r="971" spans="1:26" ht="20.25" customHeight="1" x14ac:dyDescent="0.8">
      <c r="A971" s="298"/>
      <c r="B971" s="298"/>
      <c r="C971" s="308"/>
      <c r="D971" s="298"/>
      <c r="E971" s="308"/>
      <c r="F971" s="308"/>
      <c r="G971" s="308"/>
      <c r="H971" s="308"/>
      <c r="I971" s="308"/>
      <c r="J971" s="377"/>
      <c r="K971" s="298"/>
      <c r="L971" s="298"/>
      <c r="M971" s="298"/>
      <c r="N971" s="298"/>
      <c r="O971" s="298"/>
      <c r="P971" s="298"/>
      <c r="Q971" s="298"/>
      <c r="R971" s="298"/>
      <c r="S971" s="298"/>
      <c r="T971" s="298"/>
      <c r="U971" s="298"/>
      <c r="V971" s="298"/>
      <c r="W971" s="298"/>
      <c r="X971" s="298"/>
      <c r="Y971" s="298"/>
      <c r="Z971" s="298"/>
    </row>
    <row r="972" spans="1:26" ht="20.25" customHeight="1" x14ac:dyDescent="0.8">
      <c r="A972" s="298"/>
      <c r="B972" s="298"/>
      <c r="C972" s="308"/>
      <c r="D972" s="298"/>
      <c r="E972" s="308"/>
      <c r="F972" s="308"/>
      <c r="G972" s="308"/>
      <c r="H972" s="308"/>
      <c r="I972" s="308"/>
      <c r="J972" s="377"/>
      <c r="K972" s="298"/>
      <c r="L972" s="298"/>
      <c r="M972" s="298"/>
      <c r="N972" s="298"/>
      <c r="O972" s="298"/>
      <c r="P972" s="298"/>
      <c r="Q972" s="298"/>
      <c r="R972" s="298"/>
      <c r="S972" s="298"/>
      <c r="T972" s="298"/>
      <c r="U972" s="298"/>
      <c r="V972" s="298"/>
      <c r="W972" s="298"/>
      <c r="X972" s="298"/>
      <c r="Y972" s="298"/>
      <c r="Z972" s="298"/>
    </row>
    <row r="973" spans="1:26" ht="20.25" customHeight="1" x14ac:dyDescent="0.8">
      <c r="A973" s="298"/>
      <c r="B973" s="298"/>
      <c r="C973" s="308"/>
      <c r="D973" s="298"/>
      <c r="E973" s="308"/>
      <c r="F973" s="308"/>
      <c r="G973" s="308"/>
      <c r="H973" s="308"/>
      <c r="I973" s="308"/>
      <c r="J973" s="377"/>
      <c r="K973" s="298"/>
      <c r="L973" s="298"/>
      <c r="M973" s="298"/>
      <c r="N973" s="298"/>
      <c r="O973" s="298"/>
      <c r="P973" s="298"/>
      <c r="Q973" s="298"/>
      <c r="R973" s="298"/>
      <c r="S973" s="298"/>
      <c r="T973" s="298"/>
      <c r="U973" s="298"/>
      <c r="V973" s="298"/>
      <c r="W973" s="298"/>
      <c r="X973" s="298"/>
      <c r="Y973" s="298"/>
      <c r="Z973" s="298"/>
    </row>
    <row r="974" spans="1:26" ht="20.25" customHeight="1" x14ac:dyDescent="0.8">
      <c r="A974" s="298"/>
      <c r="B974" s="298"/>
      <c r="C974" s="308"/>
      <c r="D974" s="298"/>
      <c r="E974" s="308"/>
      <c r="F974" s="308"/>
      <c r="G974" s="308"/>
      <c r="H974" s="308"/>
      <c r="I974" s="308"/>
      <c r="J974" s="377"/>
      <c r="K974" s="298"/>
      <c r="L974" s="298"/>
      <c r="M974" s="298"/>
      <c r="N974" s="298"/>
      <c r="O974" s="298"/>
      <c r="P974" s="298"/>
      <c r="Q974" s="298"/>
      <c r="R974" s="298"/>
      <c r="S974" s="298"/>
      <c r="T974" s="298"/>
      <c r="U974" s="298"/>
      <c r="V974" s="298"/>
      <c r="W974" s="298"/>
      <c r="X974" s="298"/>
      <c r="Y974" s="298"/>
      <c r="Z974" s="298"/>
    </row>
    <row r="975" spans="1:26" ht="20.25" customHeight="1" x14ac:dyDescent="0.8">
      <c r="A975" s="298"/>
      <c r="B975" s="298"/>
      <c r="C975" s="308"/>
      <c r="D975" s="298"/>
      <c r="E975" s="308"/>
      <c r="F975" s="308"/>
      <c r="G975" s="308"/>
      <c r="H975" s="308"/>
      <c r="I975" s="308"/>
      <c r="J975" s="377"/>
      <c r="K975" s="298"/>
      <c r="L975" s="298"/>
      <c r="M975" s="298"/>
      <c r="N975" s="298"/>
      <c r="O975" s="298"/>
      <c r="P975" s="298"/>
      <c r="Q975" s="298"/>
      <c r="R975" s="298"/>
      <c r="S975" s="298"/>
      <c r="T975" s="298"/>
      <c r="U975" s="298"/>
      <c r="V975" s="298"/>
      <c r="W975" s="298"/>
      <c r="X975" s="298"/>
      <c r="Y975" s="298"/>
      <c r="Z975" s="298"/>
    </row>
    <row r="976" spans="1:26" ht="20.25" customHeight="1" x14ac:dyDescent="0.8">
      <c r="A976" s="298"/>
      <c r="B976" s="298"/>
      <c r="C976" s="308"/>
      <c r="D976" s="298"/>
      <c r="E976" s="308"/>
      <c r="F976" s="308"/>
      <c r="G976" s="308"/>
      <c r="H976" s="308"/>
      <c r="I976" s="308"/>
      <c r="J976" s="377"/>
      <c r="K976" s="298"/>
      <c r="L976" s="298"/>
      <c r="M976" s="298"/>
      <c r="N976" s="298"/>
      <c r="O976" s="298"/>
      <c r="P976" s="298"/>
      <c r="Q976" s="298"/>
      <c r="R976" s="298"/>
      <c r="S976" s="298"/>
      <c r="T976" s="298"/>
      <c r="U976" s="298"/>
      <c r="V976" s="298"/>
      <c r="W976" s="298"/>
      <c r="X976" s="298"/>
      <c r="Y976" s="298"/>
      <c r="Z976" s="298"/>
    </row>
    <row r="977" spans="1:26" ht="20.25" customHeight="1" x14ac:dyDescent="0.8">
      <c r="A977" s="298"/>
      <c r="B977" s="298"/>
      <c r="C977" s="308"/>
      <c r="D977" s="298"/>
      <c r="E977" s="308"/>
      <c r="F977" s="308"/>
      <c r="G977" s="308"/>
      <c r="H977" s="308"/>
      <c r="I977" s="308"/>
      <c r="J977" s="377"/>
      <c r="K977" s="298"/>
      <c r="L977" s="298"/>
      <c r="M977" s="298"/>
      <c r="N977" s="298"/>
      <c r="O977" s="298"/>
      <c r="P977" s="298"/>
      <c r="Q977" s="298"/>
      <c r="R977" s="298"/>
      <c r="S977" s="298"/>
      <c r="T977" s="298"/>
      <c r="U977" s="298"/>
      <c r="V977" s="298"/>
      <c r="W977" s="298"/>
      <c r="X977" s="298"/>
      <c r="Y977" s="298"/>
      <c r="Z977" s="298"/>
    </row>
    <row r="978" spans="1:26" ht="20.25" customHeight="1" x14ac:dyDescent="0.8">
      <c r="A978" s="298"/>
      <c r="B978" s="298"/>
      <c r="C978" s="308"/>
      <c r="D978" s="298"/>
      <c r="E978" s="308"/>
      <c r="F978" s="308"/>
      <c r="G978" s="308"/>
      <c r="H978" s="308"/>
      <c r="I978" s="308"/>
      <c r="J978" s="377"/>
      <c r="K978" s="298"/>
      <c r="L978" s="298"/>
      <c r="M978" s="298"/>
      <c r="N978" s="298"/>
      <c r="O978" s="298"/>
      <c r="P978" s="298"/>
      <c r="Q978" s="298"/>
      <c r="R978" s="298"/>
      <c r="S978" s="298"/>
      <c r="T978" s="298"/>
      <c r="U978" s="298"/>
      <c r="V978" s="298"/>
      <c r="W978" s="298"/>
      <c r="X978" s="298"/>
      <c r="Y978" s="298"/>
      <c r="Z978" s="298"/>
    </row>
    <row r="979" spans="1:26" ht="20.25" customHeight="1" x14ac:dyDescent="0.8">
      <c r="A979" s="298"/>
      <c r="B979" s="298"/>
      <c r="C979" s="308"/>
      <c r="D979" s="298"/>
      <c r="E979" s="308"/>
      <c r="F979" s="308"/>
      <c r="G979" s="308"/>
      <c r="H979" s="308"/>
      <c r="I979" s="308"/>
      <c r="J979" s="377"/>
      <c r="K979" s="298"/>
      <c r="L979" s="298"/>
      <c r="M979" s="298"/>
      <c r="N979" s="298"/>
      <c r="O979" s="298"/>
      <c r="P979" s="298"/>
      <c r="Q979" s="298"/>
      <c r="R979" s="298"/>
      <c r="S979" s="298"/>
      <c r="T979" s="298"/>
      <c r="U979" s="298"/>
      <c r="V979" s="298"/>
      <c r="W979" s="298"/>
      <c r="X979" s="298"/>
      <c r="Y979" s="298"/>
      <c r="Z979" s="298"/>
    </row>
    <row r="980" spans="1:26" ht="20.25" customHeight="1" x14ac:dyDescent="0.8">
      <c r="A980" s="298"/>
      <c r="B980" s="298"/>
      <c r="C980" s="308"/>
      <c r="D980" s="298"/>
      <c r="E980" s="308"/>
      <c r="F980" s="308"/>
      <c r="G980" s="308"/>
      <c r="H980" s="308"/>
      <c r="I980" s="308"/>
      <c r="J980" s="377"/>
      <c r="K980" s="298"/>
      <c r="L980" s="298"/>
      <c r="M980" s="298"/>
      <c r="N980" s="298"/>
      <c r="O980" s="298"/>
      <c r="P980" s="298"/>
      <c r="Q980" s="298"/>
      <c r="R980" s="298"/>
      <c r="S980" s="298"/>
      <c r="T980" s="298"/>
      <c r="U980" s="298"/>
      <c r="V980" s="298"/>
      <c r="W980" s="298"/>
      <c r="X980" s="298"/>
      <c r="Y980" s="298"/>
      <c r="Z980" s="298"/>
    </row>
    <row r="981" spans="1:26" ht="20.25" customHeight="1" x14ac:dyDescent="0.8">
      <c r="A981" s="298"/>
      <c r="B981" s="298"/>
      <c r="C981" s="308"/>
      <c r="D981" s="298"/>
      <c r="E981" s="308"/>
      <c r="F981" s="308"/>
      <c r="G981" s="308"/>
      <c r="H981" s="308"/>
      <c r="I981" s="308"/>
      <c r="J981" s="377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</row>
    <row r="982" spans="1:26" ht="20.25" customHeight="1" x14ac:dyDescent="0.8">
      <c r="A982" s="298"/>
      <c r="B982" s="298"/>
      <c r="C982" s="308"/>
      <c r="D982" s="298"/>
      <c r="E982" s="308"/>
      <c r="F982" s="308"/>
      <c r="G982" s="308"/>
      <c r="H982" s="308"/>
      <c r="I982" s="308"/>
      <c r="J982" s="377"/>
      <c r="K982" s="298"/>
      <c r="L982" s="298"/>
      <c r="M982" s="298"/>
      <c r="N982" s="298"/>
      <c r="O982" s="298"/>
      <c r="P982" s="298"/>
      <c r="Q982" s="298"/>
      <c r="R982" s="298"/>
      <c r="S982" s="298"/>
      <c r="T982" s="298"/>
      <c r="U982" s="298"/>
      <c r="V982" s="298"/>
      <c r="W982" s="298"/>
      <c r="X982" s="298"/>
      <c r="Y982" s="298"/>
      <c r="Z982" s="298"/>
    </row>
    <row r="983" spans="1:26" ht="20.25" customHeight="1" x14ac:dyDescent="0.8">
      <c r="A983" s="298"/>
      <c r="B983" s="298"/>
      <c r="C983" s="308"/>
      <c r="D983" s="298"/>
      <c r="E983" s="308"/>
      <c r="F983" s="308"/>
      <c r="G983" s="308"/>
      <c r="H983" s="308"/>
      <c r="I983" s="308"/>
      <c r="J983" s="377"/>
      <c r="K983" s="298"/>
      <c r="L983" s="298"/>
      <c r="M983" s="298"/>
      <c r="N983" s="298"/>
      <c r="O983" s="298"/>
      <c r="P983" s="298"/>
      <c r="Q983" s="298"/>
      <c r="R983" s="298"/>
      <c r="S983" s="298"/>
      <c r="T983" s="298"/>
      <c r="U983" s="298"/>
      <c r="V983" s="298"/>
      <c r="W983" s="298"/>
      <c r="X983" s="298"/>
      <c r="Y983" s="298"/>
      <c r="Z983" s="298"/>
    </row>
    <row r="984" spans="1:26" ht="20.25" customHeight="1" x14ac:dyDescent="0.8">
      <c r="A984" s="298"/>
      <c r="B984" s="298"/>
      <c r="C984" s="308"/>
      <c r="D984" s="298"/>
      <c r="E984" s="308"/>
      <c r="F984" s="308"/>
      <c r="G984" s="308"/>
      <c r="H984" s="308"/>
      <c r="I984" s="308"/>
      <c r="J984" s="377"/>
      <c r="K984" s="298"/>
      <c r="L984" s="298"/>
      <c r="M984" s="298"/>
      <c r="N984" s="298"/>
      <c r="O984" s="298"/>
      <c r="P984" s="298"/>
      <c r="Q984" s="298"/>
      <c r="R984" s="298"/>
      <c r="S984" s="298"/>
      <c r="T984" s="298"/>
      <c r="U984" s="298"/>
      <c r="V984" s="298"/>
      <c r="W984" s="298"/>
      <c r="X984" s="298"/>
      <c r="Y984" s="298"/>
      <c r="Z984" s="298"/>
    </row>
    <row r="985" spans="1:26" ht="20.25" customHeight="1" x14ac:dyDescent="0.8">
      <c r="A985" s="298"/>
      <c r="B985" s="298"/>
      <c r="C985" s="308"/>
      <c r="D985" s="298"/>
      <c r="E985" s="308"/>
      <c r="F985" s="308"/>
      <c r="G985" s="308"/>
      <c r="H985" s="308"/>
      <c r="I985" s="308"/>
      <c r="J985" s="377"/>
      <c r="K985" s="298"/>
      <c r="L985" s="298"/>
      <c r="M985" s="298"/>
      <c r="N985" s="298"/>
      <c r="O985" s="298"/>
      <c r="P985" s="298"/>
      <c r="Q985" s="298"/>
      <c r="R985" s="298"/>
      <c r="S985" s="298"/>
      <c r="T985" s="298"/>
      <c r="U985" s="298"/>
      <c r="V985" s="298"/>
      <c r="W985" s="298"/>
      <c r="X985" s="298"/>
      <c r="Y985" s="298"/>
      <c r="Z985" s="298"/>
    </row>
  </sheetData>
  <mergeCells count="8">
    <mergeCell ref="J7:J8"/>
    <mergeCell ref="A1:I1"/>
    <mergeCell ref="A7:A8"/>
    <mergeCell ref="B7:B8"/>
    <mergeCell ref="C7:C8"/>
    <mergeCell ref="D7:D8"/>
    <mergeCell ref="E7:F7"/>
    <mergeCell ref="G7:H7"/>
  </mergeCells>
  <pageMargins left="0.7" right="0.7" top="0.75" bottom="0.75" header="0" footer="0"/>
  <pageSetup paperSize="9" fitToHeight="0" orientation="portrait"/>
  <headerFooter>
    <oddFooter>&amp;C&amp;P of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D17"/>
  <sheetViews>
    <sheetView zoomScale="70" zoomScaleNormal="70" workbookViewId="0">
      <selection activeCell="W14" sqref="W14"/>
    </sheetView>
  </sheetViews>
  <sheetFormatPr defaultColWidth="7.83203125" defaultRowHeight="20.149999999999999" customHeight="1" x14ac:dyDescent="0.3"/>
  <cols>
    <col min="1" max="1" width="8.33203125" style="743" customWidth="1"/>
    <col min="2" max="2" width="18" style="743" customWidth="1"/>
    <col min="3" max="3" width="26.75" style="743" customWidth="1"/>
    <col min="4" max="4" width="18" style="743" customWidth="1"/>
    <col min="5" max="5" width="8.33203125" style="743" customWidth="1"/>
    <col min="6" max="18" width="7.83203125" style="743"/>
    <col min="19" max="19" width="8.58203125" style="743" bestFit="1" customWidth="1"/>
    <col min="20" max="16384" width="7.83203125" style="743"/>
  </cols>
  <sheetData>
    <row r="1" spans="1:4" ht="20.149999999999999" customHeight="1" thickTop="1" thickBot="1" x14ac:dyDescent="0.35">
      <c r="A1" s="742"/>
      <c r="B1" s="812" t="s">
        <v>594</v>
      </c>
      <c r="C1" s="813"/>
      <c r="D1" s="814"/>
    </row>
    <row r="2" spans="1:4" ht="20.149999999999999" customHeight="1" thickTop="1" x14ac:dyDescent="0.3">
      <c r="A2" s="742"/>
      <c r="B2" s="744"/>
      <c r="C2" s="744"/>
      <c r="D2" s="744"/>
    </row>
    <row r="3" spans="1:4" ht="20.149999999999999" customHeight="1" x14ac:dyDescent="0.3">
      <c r="A3" s="742"/>
      <c r="B3" s="745" t="s">
        <v>595</v>
      </c>
      <c r="C3" s="746" t="s">
        <v>596</v>
      </c>
      <c r="D3" s="747">
        <v>0.15</v>
      </c>
    </row>
    <row r="4" spans="1:4" ht="20.149999999999999" customHeight="1" x14ac:dyDescent="0.3">
      <c r="A4" s="742"/>
      <c r="B4" s="748"/>
      <c r="C4" s="746" t="s">
        <v>597</v>
      </c>
      <c r="D4" s="747">
        <v>0.1</v>
      </c>
    </row>
    <row r="5" spans="1:4" ht="20.149999999999999" customHeight="1" x14ac:dyDescent="0.3">
      <c r="A5" s="742"/>
      <c r="B5" s="748"/>
      <c r="C5" s="746" t="s">
        <v>598</v>
      </c>
      <c r="D5" s="747">
        <v>7.0000000000000007E-2</v>
      </c>
    </row>
    <row r="6" spans="1:4" ht="20.149999999999999" customHeight="1" x14ac:dyDescent="0.3">
      <c r="A6" s="742"/>
      <c r="B6" s="749"/>
      <c r="C6" s="746" t="s">
        <v>599</v>
      </c>
      <c r="D6" s="747">
        <v>7.0000000000000007E-2</v>
      </c>
    </row>
    <row r="7" spans="1:4" ht="20.149999999999999" customHeight="1" thickBot="1" x14ac:dyDescent="0.35">
      <c r="A7" s="742"/>
      <c r="B7" s="749"/>
      <c r="C7" s="749"/>
      <c r="D7" s="749"/>
    </row>
    <row r="8" spans="1:4" ht="20.149999999999999" customHeight="1" thickTop="1" thickBot="1" x14ac:dyDescent="0.5">
      <c r="A8" s="750"/>
      <c r="B8" s="812" t="s">
        <v>594</v>
      </c>
      <c r="C8" s="813"/>
      <c r="D8" s="814"/>
    </row>
    <row r="9" spans="1:4" ht="20.149999999999999" customHeight="1" thickTop="1" x14ac:dyDescent="0.45">
      <c r="A9" s="750"/>
      <c r="B9" s="744"/>
      <c r="C9" s="744"/>
      <c r="D9" s="744"/>
    </row>
    <row r="10" spans="1:4" ht="20.149999999999999" customHeight="1" x14ac:dyDescent="0.45">
      <c r="A10" s="750"/>
      <c r="B10" s="815" t="s">
        <v>600</v>
      </c>
      <c r="C10" s="815"/>
      <c r="D10" s="815"/>
    </row>
    <row r="11" spans="1:4" ht="20.149999999999999" customHeight="1" x14ac:dyDescent="0.45">
      <c r="A11" s="750"/>
      <c r="B11" s="751" t="s">
        <v>601</v>
      </c>
      <c r="C11" s="751" t="s">
        <v>602</v>
      </c>
      <c r="D11" s="751" t="s">
        <v>603</v>
      </c>
    </row>
    <row r="12" spans="1:4" ht="20.149999999999999" customHeight="1" x14ac:dyDescent="0.45">
      <c r="A12" s="750"/>
      <c r="B12" s="752" t="s">
        <v>62</v>
      </c>
      <c r="C12" s="753" t="s">
        <v>604</v>
      </c>
      <c r="D12" s="754">
        <f>'ปร.5(ก)'!$D$37</f>
        <v>0</v>
      </c>
    </row>
    <row r="13" spans="1:4" ht="20.149999999999999" customHeight="1" x14ac:dyDescent="0.45">
      <c r="A13" s="750"/>
      <c r="B13" s="752" t="s">
        <v>63</v>
      </c>
      <c r="C13" s="753" t="s">
        <v>605</v>
      </c>
      <c r="D13" s="754">
        <f>5000000</f>
        <v>5000000</v>
      </c>
    </row>
    <row r="14" spans="1:4" ht="20.149999999999999" customHeight="1" x14ac:dyDescent="0.45">
      <c r="A14" s="750"/>
      <c r="B14" s="752" t="s">
        <v>64</v>
      </c>
      <c r="C14" s="753" t="s">
        <v>606</v>
      </c>
      <c r="D14" s="754">
        <v>10000000</v>
      </c>
    </row>
    <row r="15" spans="1:4" ht="20.149999999999999" customHeight="1" x14ac:dyDescent="0.45">
      <c r="A15" s="750"/>
      <c r="B15" s="752" t="s">
        <v>66</v>
      </c>
      <c r="C15" s="753" t="s">
        <v>607</v>
      </c>
      <c r="D15" s="755">
        <v>1.2986</v>
      </c>
    </row>
    <row r="16" spans="1:4" ht="20.149999999999999" customHeight="1" x14ac:dyDescent="0.45">
      <c r="A16" s="750"/>
      <c r="B16" s="752" t="s">
        <v>68</v>
      </c>
      <c r="C16" s="753" t="s">
        <v>608</v>
      </c>
      <c r="D16" s="755">
        <v>1.2921</v>
      </c>
    </row>
    <row r="17" spans="1:4" ht="20.149999999999999" customHeight="1" x14ac:dyDescent="0.45">
      <c r="A17" s="750"/>
      <c r="B17" s="816" t="s">
        <v>609</v>
      </c>
      <c r="C17" s="816"/>
      <c r="D17" s="756">
        <f>+ROUNDDOWN(D15-((D15-D16)*(D12-D13)/(D14-D13)),4)</f>
        <v>1.3050999999999999</v>
      </c>
    </row>
  </sheetData>
  <mergeCells count="4">
    <mergeCell ref="B1:D1"/>
    <mergeCell ref="B8:D8"/>
    <mergeCell ref="B10:D10"/>
    <mergeCell ref="B17:C17"/>
  </mergeCells>
  <printOptions horizontalCentered="1"/>
  <pageMargins left="0.19685039370078741" right="0.19685039370078741" top="0.39370078740157483" bottom="0.39370078740157483" header="0.19685039370078741" footer="0.19685039370078741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CDDC"/>
    <pageSetUpPr fitToPage="1"/>
  </sheetPr>
  <dimension ref="A1:Z1000"/>
  <sheetViews>
    <sheetView topLeftCell="A4" workbookViewId="0">
      <selection activeCell="H16" sqref="H16"/>
    </sheetView>
  </sheetViews>
  <sheetFormatPr defaultColWidth="12.58203125" defaultRowHeight="15" customHeight="1" x14ac:dyDescent="0.7"/>
  <cols>
    <col min="1" max="1" width="5.75" style="18" customWidth="1"/>
    <col min="2" max="2" width="41" style="18" customWidth="1"/>
    <col min="3" max="4" width="16.5" style="18" customWidth="1"/>
    <col min="5" max="5" width="11.33203125" style="18" customWidth="1"/>
    <col min="6" max="6" width="15.25" style="18" customWidth="1"/>
    <col min="7" max="7" width="11.5" style="18" customWidth="1"/>
    <col min="8" max="8" width="9" style="18" customWidth="1"/>
    <col min="9" max="9" width="13.75" style="18" customWidth="1"/>
    <col min="10" max="10" width="15" style="18" customWidth="1"/>
    <col min="11" max="11" width="15.75" style="18" customWidth="1"/>
    <col min="12" max="12" width="13.25" style="18" customWidth="1"/>
    <col min="13" max="15" width="9" style="18" customWidth="1"/>
    <col min="16" max="26" width="8.58203125" style="18" customWidth="1"/>
    <col min="27" max="16384" width="12.58203125" style="18"/>
  </cols>
  <sheetData>
    <row r="1" spans="1:26" ht="21" customHeight="1" x14ac:dyDescent="0.7">
      <c r="B1" s="64"/>
      <c r="C1" s="64"/>
      <c r="D1" s="64"/>
      <c r="E1" s="64"/>
      <c r="F1" s="88"/>
      <c r="G1" s="20" t="s">
        <v>27</v>
      </c>
      <c r="J1" s="26"/>
    </row>
    <row r="2" spans="1:26" ht="21" customHeight="1" x14ac:dyDescent="0.7">
      <c r="A2" s="64" t="s">
        <v>28</v>
      </c>
      <c r="B2" s="65"/>
      <c r="C2" s="57"/>
      <c r="D2" s="57"/>
      <c r="E2" s="57"/>
      <c r="F2" s="26"/>
      <c r="G2" s="22" t="s">
        <v>4</v>
      </c>
      <c r="J2" s="26"/>
    </row>
    <row r="3" spans="1:26" ht="21" customHeight="1" x14ac:dyDescent="0.7">
      <c r="A3" s="18" t="s">
        <v>29</v>
      </c>
      <c r="B3" s="21"/>
      <c r="C3" s="823" t="s">
        <v>30</v>
      </c>
      <c r="D3" s="801"/>
      <c r="E3" s="801"/>
      <c r="F3" s="801"/>
      <c r="G3" s="801"/>
      <c r="J3" s="26"/>
    </row>
    <row r="4" spans="1:26" ht="21" customHeight="1" x14ac:dyDescent="0.7">
      <c r="A4" s="18" t="s">
        <v>31</v>
      </c>
      <c r="C4" s="823" t="s">
        <v>32</v>
      </c>
      <c r="D4" s="801"/>
      <c r="E4" s="801"/>
      <c r="F4" s="801"/>
      <c r="G4" s="801"/>
      <c r="J4" s="26"/>
    </row>
    <row r="5" spans="1:26" ht="21" customHeight="1" x14ac:dyDescent="0.7">
      <c r="A5" s="18" t="s">
        <v>33</v>
      </c>
      <c r="C5" s="57" t="s">
        <v>34</v>
      </c>
      <c r="D5" s="57"/>
      <c r="E5" s="57"/>
      <c r="F5" s="26"/>
      <c r="J5" s="26"/>
    </row>
    <row r="6" spans="1:26" ht="24" customHeight="1" x14ac:dyDescent="0.7">
      <c r="A6" s="18" t="s">
        <v>35</v>
      </c>
      <c r="C6" s="65" t="s">
        <v>5</v>
      </c>
      <c r="D6" s="65"/>
      <c r="F6" s="26"/>
      <c r="J6" s="26"/>
    </row>
    <row r="7" spans="1:26" ht="24" customHeight="1" x14ac:dyDescent="0.7">
      <c r="A7" s="18" t="s">
        <v>36</v>
      </c>
      <c r="C7" s="89"/>
      <c r="D7" s="89"/>
      <c r="F7" s="26"/>
      <c r="H7" s="90"/>
      <c r="I7" s="90"/>
      <c r="J7" s="91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</row>
    <row r="8" spans="1:26" ht="24" customHeight="1" x14ac:dyDescent="0.7">
      <c r="A8" s="18" t="s">
        <v>37</v>
      </c>
      <c r="C8" s="19"/>
      <c r="D8" s="19"/>
      <c r="F8" s="92"/>
      <c r="G8" s="93"/>
      <c r="H8" s="90"/>
      <c r="I8" s="90"/>
      <c r="J8" s="91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</row>
    <row r="9" spans="1:26" ht="24" customHeight="1" x14ac:dyDescent="0.7">
      <c r="A9" s="18" t="s">
        <v>38</v>
      </c>
      <c r="C9" s="19"/>
      <c r="D9" s="19"/>
      <c r="F9" s="92"/>
      <c r="G9" s="93"/>
      <c r="H9" s="90"/>
      <c r="I9" s="90"/>
      <c r="J9" s="91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26" ht="24" customHeight="1" x14ac:dyDescent="0.7">
      <c r="A10" s="18" t="s">
        <v>39</v>
      </c>
      <c r="C10" s="65" t="s">
        <v>588</v>
      </c>
      <c r="D10" s="65"/>
      <c r="F10" s="92"/>
      <c r="G10" s="93"/>
      <c r="H10" s="90"/>
      <c r="I10" s="90"/>
      <c r="J10" s="91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spans="1:26" ht="21.75" customHeight="1" x14ac:dyDescent="0.7">
      <c r="A11" s="94"/>
      <c r="B11" s="95"/>
      <c r="C11" s="96"/>
      <c r="D11" s="96"/>
      <c r="E11" s="97"/>
      <c r="F11" s="98"/>
      <c r="G11" s="60"/>
      <c r="H11" s="90"/>
      <c r="I11" s="90"/>
      <c r="J11" s="91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spans="1:26" ht="21.75" customHeight="1" x14ac:dyDescent="0.7">
      <c r="A12" s="817" t="s">
        <v>14</v>
      </c>
      <c r="B12" s="817" t="s">
        <v>15</v>
      </c>
      <c r="C12" s="99" t="s">
        <v>40</v>
      </c>
      <c r="D12" s="99" t="s">
        <v>40</v>
      </c>
      <c r="E12" s="817" t="s">
        <v>41</v>
      </c>
      <c r="F12" s="100" t="s">
        <v>16</v>
      </c>
      <c r="G12" s="817" t="s">
        <v>17</v>
      </c>
      <c r="H12" s="90"/>
      <c r="I12" s="90"/>
      <c r="J12" s="91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spans="1:26" ht="21.75" customHeight="1" x14ac:dyDescent="0.7">
      <c r="A13" s="818"/>
      <c r="B13" s="818"/>
      <c r="C13" s="101" t="s">
        <v>42</v>
      </c>
      <c r="D13" s="101" t="s">
        <v>43</v>
      </c>
      <c r="E13" s="818"/>
      <c r="F13" s="102" t="s">
        <v>43</v>
      </c>
      <c r="G13" s="818"/>
      <c r="H13" s="90"/>
      <c r="I13" s="90"/>
      <c r="J13" s="91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spans="1:26" ht="21.75" customHeight="1" x14ac:dyDescent="0.7">
      <c r="A14" s="103"/>
      <c r="B14" s="104" t="s">
        <v>44</v>
      </c>
      <c r="C14" s="105"/>
      <c r="D14" s="105"/>
      <c r="E14" s="103"/>
      <c r="F14" s="106"/>
      <c r="G14" s="103"/>
      <c r="H14" s="90"/>
      <c r="I14" s="90"/>
      <c r="J14" s="91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</row>
    <row r="15" spans="1:26" ht="21.75" customHeight="1" x14ac:dyDescent="0.7">
      <c r="A15" s="107">
        <v>1</v>
      </c>
      <c r="B15" s="104" t="s">
        <v>45</v>
      </c>
      <c r="C15" s="108" t="s">
        <v>46</v>
      </c>
      <c r="D15" s="108" t="s">
        <v>46</v>
      </c>
      <c r="E15" s="109"/>
      <c r="F15" s="110"/>
      <c r="G15" s="103"/>
      <c r="H15" s="90"/>
      <c r="I15" s="90"/>
      <c r="J15" s="91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>
        <v>7</v>
      </c>
      <c r="X15" s="90"/>
      <c r="Y15" s="90"/>
      <c r="Z15" s="90"/>
    </row>
    <row r="16" spans="1:26" ht="21.75" customHeight="1" x14ac:dyDescent="0.7">
      <c r="A16" s="107"/>
      <c r="B16" s="111" t="s">
        <v>47</v>
      </c>
      <c r="C16" s="112">
        <f>'ปร.4(ผังบริเวณ)'!I15</f>
        <v>0</v>
      </c>
      <c r="D16" s="105">
        <f t="shared" ref="D16:D17" si="0">C16</f>
        <v>0</v>
      </c>
      <c r="E16" s="109">
        <f>H16</f>
        <v>1.2941</v>
      </c>
      <c r="F16" s="110">
        <f t="shared" ref="F16:F17" si="1">E16*D16</f>
        <v>0</v>
      </c>
      <c r="G16" s="103"/>
      <c r="H16" s="757">
        <v>1.2941</v>
      </c>
      <c r="I16" s="90"/>
      <c r="J16" s="91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>
        <v>7</v>
      </c>
      <c r="X16" s="90"/>
      <c r="Y16" s="90"/>
      <c r="Z16" s="90"/>
    </row>
    <row r="17" spans="1:26" ht="21.75" customHeight="1" x14ac:dyDescent="0.7">
      <c r="A17" s="107"/>
      <c r="B17" s="111" t="s">
        <v>48</v>
      </c>
      <c r="C17" s="112">
        <f>'ปร.4(LAN-ผัง)'!I11</f>
        <v>0</v>
      </c>
      <c r="D17" s="105">
        <f t="shared" si="0"/>
        <v>0</v>
      </c>
      <c r="E17" s="109">
        <f>H16</f>
        <v>1.2941</v>
      </c>
      <c r="F17" s="110">
        <f t="shared" si="1"/>
        <v>0</v>
      </c>
      <c r="G17" s="103"/>
      <c r="H17" s="90"/>
      <c r="I17" s="90"/>
      <c r="J17" s="91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</row>
    <row r="18" spans="1:26" ht="21.75" customHeight="1" x14ac:dyDescent="0.7">
      <c r="A18" s="107"/>
      <c r="B18" s="111"/>
      <c r="C18" s="112"/>
      <c r="D18" s="105"/>
      <c r="E18" s="109"/>
      <c r="F18" s="110"/>
      <c r="G18" s="103"/>
      <c r="H18" s="90"/>
      <c r="I18" s="90"/>
      <c r="J18" s="91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</row>
    <row r="19" spans="1:26" ht="21.75" customHeight="1" x14ac:dyDescent="0.7">
      <c r="A19" s="107">
        <v>2</v>
      </c>
      <c r="B19" s="113" t="s">
        <v>49</v>
      </c>
      <c r="C19" s="114" t="s">
        <v>50</v>
      </c>
      <c r="D19" s="108" t="s">
        <v>50</v>
      </c>
      <c r="E19" s="109"/>
      <c r="F19" s="110"/>
      <c r="G19" s="115"/>
      <c r="H19" s="90"/>
      <c r="I19" s="90"/>
      <c r="J19" s="91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</row>
    <row r="20" spans="1:26" ht="21.75" customHeight="1" x14ac:dyDescent="0.7">
      <c r="A20" s="107"/>
      <c r="B20" s="116" t="s">
        <v>51</v>
      </c>
      <c r="C20" s="114"/>
      <c r="D20" s="108"/>
      <c r="E20" s="109"/>
      <c r="F20" s="110"/>
      <c r="G20" s="115"/>
      <c r="H20" s="90"/>
      <c r="I20" s="90"/>
      <c r="J20" s="91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</row>
    <row r="21" spans="1:26" ht="21.75" customHeight="1" x14ac:dyDescent="0.7">
      <c r="A21" s="107"/>
      <c r="B21" s="117" t="s">
        <v>52</v>
      </c>
      <c r="C21" s="112"/>
      <c r="D21" s="105">
        <f>C21*3</f>
        <v>0</v>
      </c>
      <c r="E21" s="109"/>
      <c r="F21" s="110">
        <f t="shared" ref="F21:F26" si="2">E21*D21</f>
        <v>0</v>
      </c>
      <c r="G21" s="115"/>
      <c r="H21" s="90"/>
      <c r="I21" s="90"/>
      <c r="J21" s="91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</row>
    <row r="22" spans="1:26" ht="21.75" customHeight="1" x14ac:dyDescent="0.7">
      <c r="A22" s="107"/>
      <c r="B22" s="118" t="s">
        <v>53</v>
      </c>
      <c r="C22" s="112">
        <f>'ปร.4(Arch-Reทะเล)A'!I22</f>
        <v>0</v>
      </c>
      <c r="D22" s="105">
        <f>C22*1</f>
        <v>0</v>
      </c>
      <c r="E22" s="109">
        <f>H16</f>
        <v>1.2941</v>
      </c>
      <c r="F22" s="110">
        <f t="shared" si="2"/>
        <v>0</v>
      </c>
      <c r="G22" s="115"/>
      <c r="J22" s="26"/>
    </row>
    <row r="23" spans="1:26" ht="21.75" customHeight="1" x14ac:dyDescent="0.7">
      <c r="A23" s="107"/>
      <c r="B23" s="118" t="s">
        <v>54</v>
      </c>
      <c r="C23" s="112">
        <f>'ปร.4(SAN-Reทะเล)A'!I15</f>
        <v>0</v>
      </c>
      <c r="D23" s="105">
        <f>C23</f>
        <v>0</v>
      </c>
      <c r="E23" s="109">
        <f>H16</f>
        <v>1.2941</v>
      </c>
      <c r="F23" s="110">
        <f t="shared" si="2"/>
        <v>0</v>
      </c>
      <c r="G23" s="115"/>
      <c r="J23" s="26"/>
    </row>
    <row r="24" spans="1:26" ht="21.75" customHeight="1" x14ac:dyDescent="0.7">
      <c r="A24" s="107"/>
      <c r="B24" s="118" t="s">
        <v>55</v>
      </c>
      <c r="C24" s="112">
        <f>'ปร.4(EE-Reทะเล)A'!I20</f>
        <v>0</v>
      </c>
      <c r="D24" s="105">
        <f>C24</f>
        <v>0</v>
      </c>
      <c r="E24" s="109">
        <f>H16</f>
        <v>1.2941</v>
      </c>
      <c r="F24" s="110">
        <f t="shared" si="2"/>
        <v>0</v>
      </c>
      <c r="G24" s="115"/>
      <c r="I24" s="26"/>
      <c r="J24" s="90"/>
      <c r="K24" s="119" t="s">
        <v>56</v>
      </c>
      <c r="L24" s="120" t="e">
        <f>#REF!-((#REF!-#REF!)*(#REF!-#REF!))/(#REF!-#REF!)</f>
        <v>#REF!</v>
      </c>
      <c r="M24" s="119"/>
      <c r="N24" s="119"/>
      <c r="O24" s="119"/>
    </row>
    <row r="25" spans="1:26" ht="21.75" customHeight="1" x14ac:dyDescent="0.7">
      <c r="A25" s="107"/>
      <c r="B25" s="118" t="s">
        <v>57</v>
      </c>
      <c r="C25" s="112"/>
      <c r="D25" s="105">
        <f t="shared" ref="D25" si="3">C25*3</f>
        <v>0</v>
      </c>
      <c r="E25" s="109"/>
      <c r="F25" s="110">
        <f t="shared" si="2"/>
        <v>0</v>
      </c>
      <c r="G25" s="115"/>
      <c r="J25" s="90"/>
      <c r="M25" s="119"/>
      <c r="N25" s="119"/>
      <c r="O25" s="119"/>
    </row>
    <row r="26" spans="1:26" ht="21.75" customHeight="1" x14ac:dyDescent="0.7">
      <c r="A26" s="107"/>
      <c r="B26" s="118" t="s">
        <v>58</v>
      </c>
      <c r="C26" s="112"/>
      <c r="D26" s="105">
        <f>C26*10</f>
        <v>0</v>
      </c>
      <c r="E26" s="109"/>
      <c r="F26" s="110">
        <f t="shared" si="2"/>
        <v>0</v>
      </c>
      <c r="G26" s="115"/>
      <c r="J26" s="90"/>
      <c r="K26" s="119"/>
      <c r="L26" s="119"/>
      <c r="M26" s="119"/>
      <c r="N26" s="119"/>
      <c r="O26" s="119"/>
    </row>
    <row r="27" spans="1:26" ht="21.75" customHeight="1" x14ac:dyDescent="0.7">
      <c r="A27" s="107"/>
      <c r="B27" s="118"/>
      <c r="C27" s="112"/>
      <c r="D27" s="105"/>
      <c r="E27" s="109"/>
      <c r="F27" s="110"/>
      <c r="G27" s="115"/>
      <c r="J27" s="26"/>
    </row>
    <row r="28" spans="1:26" ht="21.75" customHeight="1" x14ac:dyDescent="0.7">
      <c r="A28" s="107">
        <v>3</v>
      </c>
      <c r="B28" s="113" t="s">
        <v>59</v>
      </c>
      <c r="C28" s="114" t="s">
        <v>50</v>
      </c>
      <c r="D28" s="108" t="s">
        <v>60</v>
      </c>
      <c r="E28" s="109"/>
      <c r="F28" s="110"/>
      <c r="G28" s="115"/>
      <c r="J28" s="119"/>
      <c r="K28" s="119"/>
      <c r="L28" s="119"/>
      <c r="M28" s="119"/>
      <c r="N28" s="119"/>
    </row>
    <row r="29" spans="1:26" ht="21.75" customHeight="1" x14ac:dyDescent="0.7">
      <c r="A29" s="107"/>
      <c r="B29" s="116" t="s">
        <v>61</v>
      </c>
      <c r="C29" s="114"/>
      <c r="D29" s="108"/>
      <c r="E29" s="109"/>
      <c r="F29" s="110"/>
      <c r="G29" s="115"/>
      <c r="J29" s="119"/>
      <c r="K29" s="119"/>
      <c r="L29" s="119"/>
      <c r="M29" s="119"/>
      <c r="N29" s="119"/>
    </row>
    <row r="30" spans="1:26" ht="21.75" customHeight="1" x14ac:dyDescent="0.7">
      <c r="A30" s="107"/>
      <c r="B30" s="117" t="s">
        <v>52</v>
      </c>
      <c r="C30" s="112"/>
      <c r="D30" s="105">
        <f>C30*3</f>
        <v>0</v>
      </c>
      <c r="E30" s="109"/>
      <c r="F30" s="110">
        <f t="shared" ref="F30:F35" si="4">E30*D30</f>
        <v>0</v>
      </c>
      <c r="G30" s="115"/>
      <c r="J30" s="119"/>
      <c r="K30" s="119"/>
      <c r="L30" s="119"/>
      <c r="M30" s="119"/>
      <c r="N30" s="119"/>
    </row>
    <row r="31" spans="1:26" ht="21.75" customHeight="1" x14ac:dyDescent="0.7">
      <c r="A31" s="107"/>
      <c r="B31" s="118" t="s">
        <v>53</v>
      </c>
      <c r="C31" s="112">
        <f>'ปร.4(Arch-Reทะเล)B'!I22</f>
        <v>0</v>
      </c>
      <c r="D31" s="105">
        <f>C31*2</f>
        <v>0</v>
      </c>
      <c r="E31" s="109">
        <f>H16</f>
        <v>1.2941</v>
      </c>
      <c r="F31" s="110">
        <f t="shared" si="4"/>
        <v>0</v>
      </c>
      <c r="G31" s="115"/>
      <c r="J31" s="119"/>
      <c r="K31" s="119"/>
      <c r="L31" s="119"/>
      <c r="M31" s="119"/>
      <c r="N31" s="119"/>
    </row>
    <row r="32" spans="1:26" ht="21.75" customHeight="1" x14ac:dyDescent="0.7">
      <c r="A32" s="107"/>
      <c r="B32" s="118" t="s">
        <v>54</v>
      </c>
      <c r="C32" s="112">
        <f>'ปร.4(SAN-Reทะเล)B'!I15</f>
        <v>0</v>
      </c>
      <c r="D32" s="105">
        <f t="shared" ref="D32:D34" si="5">C32*3</f>
        <v>0</v>
      </c>
      <c r="E32" s="109">
        <f>H16</f>
        <v>1.2941</v>
      </c>
      <c r="F32" s="110">
        <f t="shared" si="4"/>
        <v>0</v>
      </c>
      <c r="G32" s="115"/>
      <c r="J32" s="119"/>
      <c r="K32" s="119"/>
      <c r="L32" s="119"/>
      <c r="M32" s="119"/>
      <c r="N32" s="119"/>
    </row>
    <row r="33" spans="1:14" ht="21.75" customHeight="1" x14ac:dyDescent="0.7">
      <c r="A33" s="107"/>
      <c r="B33" s="118" t="s">
        <v>55</v>
      </c>
      <c r="C33" s="112">
        <f>'ปร.4(EE-Reทะเล)B'!I20</f>
        <v>0</v>
      </c>
      <c r="D33" s="105">
        <f t="shared" si="5"/>
        <v>0</v>
      </c>
      <c r="E33" s="109">
        <f>H16</f>
        <v>1.2941</v>
      </c>
      <c r="F33" s="110">
        <f t="shared" si="4"/>
        <v>0</v>
      </c>
      <c r="G33" s="115"/>
      <c r="J33" s="119"/>
      <c r="K33" s="119"/>
      <c r="L33" s="119"/>
      <c r="M33" s="119"/>
      <c r="N33" s="119"/>
    </row>
    <row r="34" spans="1:14" ht="21.75" customHeight="1" x14ac:dyDescent="0.7">
      <c r="A34" s="107"/>
      <c r="B34" s="118" t="s">
        <v>57</v>
      </c>
      <c r="C34" s="112"/>
      <c r="D34" s="105">
        <f t="shared" si="5"/>
        <v>0</v>
      </c>
      <c r="E34" s="109"/>
      <c r="F34" s="110">
        <f t="shared" si="4"/>
        <v>0</v>
      </c>
      <c r="G34" s="115"/>
      <c r="J34" s="119" t="s">
        <v>62</v>
      </c>
      <c r="K34" s="119">
        <v>0</v>
      </c>
      <c r="L34" s="119"/>
      <c r="M34" s="119"/>
      <c r="N34" s="119"/>
    </row>
    <row r="35" spans="1:14" ht="21.75" customHeight="1" x14ac:dyDescent="0.7">
      <c r="A35" s="107"/>
      <c r="B35" s="118" t="s">
        <v>58</v>
      </c>
      <c r="C35" s="112"/>
      <c r="D35" s="105">
        <f>C35*10</f>
        <v>0</v>
      </c>
      <c r="E35" s="109"/>
      <c r="F35" s="110">
        <f t="shared" si="4"/>
        <v>0</v>
      </c>
      <c r="G35" s="115"/>
      <c r="J35" s="119" t="s">
        <v>63</v>
      </c>
      <c r="K35" s="119">
        <v>0</v>
      </c>
      <c r="L35" s="119"/>
      <c r="M35" s="119"/>
      <c r="N35" s="119"/>
    </row>
    <row r="36" spans="1:14" ht="21.75" customHeight="1" x14ac:dyDescent="0.7">
      <c r="A36" s="107"/>
      <c r="B36" s="118"/>
      <c r="C36" s="112"/>
      <c r="D36" s="105"/>
      <c r="E36" s="109"/>
      <c r="F36" s="110"/>
      <c r="G36" s="115"/>
      <c r="J36" s="119" t="s">
        <v>64</v>
      </c>
      <c r="K36" s="119">
        <v>0</v>
      </c>
      <c r="L36" s="119"/>
      <c r="M36" s="119"/>
      <c r="N36" s="119"/>
    </row>
    <row r="37" spans="1:14" ht="21.75" customHeight="1" x14ac:dyDescent="0.7">
      <c r="A37" s="121"/>
      <c r="B37" s="122" t="s">
        <v>65</v>
      </c>
      <c r="C37" s="123"/>
      <c r="D37" s="123">
        <f>SUM(D16,D17,D22,D23,D24,D31,D32,D33)</f>
        <v>0</v>
      </c>
      <c r="E37" s="124"/>
      <c r="F37" s="125">
        <f>SUM(F15:F36)</f>
        <v>0</v>
      </c>
      <c r="G37" s="126"/>
      <c r="J37" s="119" t="s">
        <v>66</v>
      </c>
      <c r="K37" s="120">
        <v>0</v>
      </c>
      <c r="L37" s="119"/>
      <c r="M37" s="119"/>
      <c r="N37" s="119"/>
    </row>
    <row r="38" spans="1:14" ht="21.75" customHeight="1" x14ac:dyDescent="0.7">
      <c r="A38" s="127"/>
      <c r="B38" s="128" t="s">
        <v>67</v>
      </c>
      <c r="C38" s="129"/>
      <c r="D38" s="129"/>
      <c r="E38" s="130"/>
      <c r="F38" s="110"/>
      <c r="G38" s="130"/>
      <c r="J38" s="119" t="s">
        <v>68</v>
      </c>
      <c r="K38" s="120">
        <v>0</v>
      </c>
      <c r="L38" s="119"/>
      <c r="M38" s="119"/>
      <c r="N38" s="119"/>
    </row>
    <row r="39" spans="1:14" ht="21.75" customHeight="1" x14ac:dyDescent="0.7">
      <c r="A39" s="131"/>
      <c r="B39" s="132" t="s">
        <v>69</v>
      </c>
      <c r="C39" s="133"/>
      <c r="D39" s="133"/>
      <c r="E39" s="115"/>
      <c r="F39" s="134"/>
      <c r="G39" s="115"/>
      <c r="J39" s="119" t="s">
        <v>56</v>
      </c>
      <c r="K39" s="120" t="e">
        <f>K37-((K37-K38)*(K34-K35))/(K36-K35)</f>
        <v>#DIV/0!</v>
      </c>
      <c r="L39" s="119"/>
      <c r="M39" s="119"/>
      <c r="N39" s="119"/>
    </row>
    <row r="40" spans="1:14" ht="21.75" customHeight="1" x14ac:dyDescent="0.7">
      <c r="A40" s="131"/>
      <c r="B40" s="132" t="s">
        <v>70</v>
      </c>
      <c r="C40" s="133"/>
      <c r="D40" s="133"/>
      <c r="E40" s="115"/>
      <c r="F40" s="134"/>
      <c r="G40" s="115"/>
      <c r="L40" s="119"/>
      <c r="M40" s="119"/>
      <c r="N40" s="119"/>
    </row>
    <row r="41" spans="1:14" ht="21.75" customHeight="1" x14ac:dyDescent="0.7">
      <c r="A41" s="131"/>
      <c r="B41" s="132" t="s">
        <v>610</v>
      </c>
      <c r="C41" s="133"/>
      <c r="D41" s="133"/>
      <c r="E41" s="115"/>
      <c r="F41" s="134"/>
      <c r="G41" s="115"/>
      <c r="J41" s="26"/>
    </row>
    <row r="42" spans="1:14" ht="24.75" customHeight="1" x14ac:dyDescent="0.7">
      <c r="A42" s="135"/>
      <c r="B42" s="136" t="s">
        <v>71</v>
      </c>
      <c r="C42" s="137"/>
      <c r="D42" s="137"/>
      <c r="E42" s="138"/>
      <c r="F42" s="139"/>
      <c r="G42" s="138"/>
      <c r="J42" s="26"/>
    </row>
    <row r="43" spans="1:14" ht="24.75" customHeight="1" x14ac:dyDescent="0.7">
      <c r="A43" s="140"/>
      <c r="B43" s="141"/>
      <c r="C43" s="819" t="s">
        <v>72</v>
      </c>
      <c r="D43" s="820"/>
      <c r="E43" s="821"/>
      <c r="F43" s="142">
        <f>F37</f>
        <v>0</v>
      </c>
      <c r="G43" s="143"/>
      <c r="J43" s="26"/>
    </row>
    <row r="44" spans="1:14" ht="24.75" customHeight="1" x14ac:dyDescent="0.7">
      <c r="A44" s="54"/>
      <c r="B44" s="54"/>
      <c r="C44" s="144"/>
      <c r="D44" s="144"/>
      <c r="E44" s="54"/>
      <c r="F44" s="144"/>
      <c r="G44" s="54"/>
      <c r="J44" s="26"/>
    </row>
    <row r="45" spans="1:14" ht="21.75" customHeight="1" x14ac:dyDescent="0.7">
      <c r="F45" s="26"/>
      <c r="J45" s="26"/>
    </row>
    <row r="46" spans="1:14" ht="21" customHeight="1" x14ac:dyDescent="0.7">
      <c r="F46" s="26"/>
      <c r="J46" s="26"/>
    </row>
    <row r="47" spans="1:14" ht="21" customHeight="1" x14ac:dyDescent="0.7">
      <c r="D47" s="18">
        <v>5</v>
      </c>
      <c r="F47" s="145">
        <v>1.2963</v>
      </c>
      <c r="J47" s="26"/>
    </row>
    <row r="48" spans="1:14" ht="21.75" customHeight="1" x14ac:dyDescent="0.7">
      <c r="D48" s="57">
        <f>D37/1000000</f>
        <v>0</v>
      </c>
      <c r="E48" s="146">
        <f>D48-D47</f>
        <v>-5</v>
      </c>
      <c r="F48" s="147">
        <f>F47+G48</f>
        <v>1.3027</v>
      </c>
      <c r="G48" s="148">
        <f>E48*G49/E49</f>
        <v>6.3999999999999613E-3</v>
      </c>
      <c r="J48" s="26"/>
    </row>
    <row r="49" spans="1:10" ht="21" customHeight="1" x14ac:dyDescent="0.7">
      <c r="D49" s="18">
        <v>10</v>
      </c>
      <c r="E49" s="149">
        <f>D49-D47</f>
        <v>5</v>
      </c>
      <c r="F49" s="145">
        <v>1.2899</v>
      </c>
      <c r="G49" s="150">
        <f>F49-F47</f>
        <v>-6.3999999999999613E-3</v>
      </c>
      <c r="J49" s="26"/>
    </row>
    <row r="50" spans="1:10" ht="21" customHeight="1" x14ac:dyDescent="0.7">
      <c r="B50" s="20"/>
      <c r="C50" s="20"/>
      <c r="D50" s="20"/>
      <c r="F50" s="26"/>
      <c r="J50" s="26"/>
    </row>
    <row r="51" spans="1:10" ht="21.75" customHeight="1" x14ac:dyDescent="0.7">
      <c r="C51" s="822"/>
      <c r="D51" s="801"/>
      <c r="E51" s="801"/>
      <c r="F51" s="26"/>
      <c r="J51" s="26"/>
    </row>
    <row r="52" spans="1:10" ht="21.75" customHeight="1" x14ac:dyDescent="0.7">
      <c r="C52" s="822"/>
      <c r="D52" s="801"/>
      <c r="E52" s="801"/>
      <c r="F52" s="26"/>
      <c r="J52" s="26"/>
    </row>
    <row r="53" spans="1:10" ht="21" customHeight="1" x14ac:dyDescent="0.7">
      <c r="C53" s="822"/>
      <c r="D53" s="801"/>
      <c r="E53" s="801"/>
      <c r="F53" s="26"/>
      <c r="J53" s="26"/>
    </row>
    <row r="54" spans="1:10" ht="21" customHeight="1" x14ac:dyDescent="0.7">
      <c r="A54" s="64"/>
      <c r="F54" s="26"/>
      <c r="J54" s="26"/>
    </row>
    <row r="55" spans="1:10" ht="21" customHeight="1" x14ac:dyDescent="0.7">
      <c r="F55" s="26"/>
      <c r="J55" s="26"/>
    </row>
    <row r="56" spans="1:10" ht="21" customHeight="1" x14ac:dyDescent="0.7">
      <c r="F56" s="26"/>
      <c r="J56" s="26"/>
    </row>
    <row r="57" spans="1:10" ht="21" customHeight="1" x14ac:dyDescent="0.7">
      <c r="F57" s="26"/>
      <c r="J57" s="26"/>
    </row>
    <row r="58" spans="1:10" ht="21" customHeight="1" x14ac:dyDescent="0.7">
      <c r="F58" s="26"/>
      <c r="J58" s="26"/>
    </row>
    <row r="59" spans="1:10" ht="21" customHeight="1" x14ac:dyDescent="0.7">
      <c r="F59" s="26"/>
      <c r="J59" s="26"/>
    </row>
    <row r="60" spans="1:10" ht="21" customHeight="1" x14ac:dyDescent="0.7">
      <c r="F60" s="26"/>
      <c r="J60" s="26"/>
    </row>
    <row r="61" spans="1:10" ht="21" customHeight="1" x14ac:dyDescent="0.7">
      <c r="F61" s="26"/>
      <c r="J61" s="26"/>
    </row>
    <row r="62" spans="1:10" ht="21" customHeight="1" x14ac:dyDescent="0.7">
      <c r="F62" s="26"/>
      <c r="J62" s="26"/>
    </row>
    <row r="63" spans="1:10" ht="21" customHeight="1" x14ac:dyDescent="0.7">
      <c r="F63" s="26"/>
      <c r="J63" s="26"/>
    </row>
    <row r="64" spans="1:10" ht="21" customHeight="1" x14ac:dyDescent="0.7">
      <c r="F64" s="26"/>
      <c r="J64" s="26"/>
    </row>
    <row r="65" spans="6:10" ht="21" customHeight="1" x14ac:dyDescent="0.7">
      <c r="F65" s="26"/>
      <c r="J65" s="26"/>
    </row>
    <row r="66" spans="6:10" ht="21" customHeight="1" x14ac:dyDescent="0.7">
      <c r="F66" s="26"/>
      <c r="J66" s="26"/>
    </row>
    <row r="67" spans="6:10" ht="21" customHeight="1" x14ac:dyDescent="0.7">
      <c r="F67" s="26"/>
      <c r="J67" s="26"/>
    </row>
    <row r="68" spans="6:10" ht="21" customHeight="1" x14ac:dyDescent="0.7">
      <c r="F68" s="26"/>
      <c r="J68" s="26"/>
    </row>
    <row r="69" spans="6:10" ht="21" customHeight="1" x14ac:dyDescent="0.7">
      <c r="F69" s="26"/>
      <c r="J69" s="26"/>
    </row>
    <row r="70" spans="6:10" ht="21" customHeight="1" x14ac:dyDescent="0.7">
      <c r="F70" s="26"/>
      <c r="J70" s="26"/>
    </row>
    <row r="71" spans="6:10" ht="21" customHeight="1" x14ac:dyDescent="0.7">
      <c r="F71" s="26"/>
      <c r="J71" s="26"/>
    </row>
    <row r="72" spans="6:10" ht="21" customHeight="1" x14ac:dyDescent="0.7">
      <c r="F72" s="26"/>
      <c r="J72" s="26"/>
    </row>
    <row r="73" spans="6:10" ht="21" customHeight="1" x14ac:dyDescent="0.7">
      <c r="F73" s="26"/>
      <c r="J73" s="26"/>
    </row>
    <row r="74" spans="6:10" ht="21" customHeight="1" x14ac:dyDescent="0.7">
      <c r="F74" s="26"/>
      <c r="J74" s="26"/>
    </row>
    <row r="75" spans="6:10" ht="21" customHeight="1" x14ac:dyDescent="0.7">
      <c r="F75" s="26"/>
      <c r="J75" s="26"/>
    </row>
    <row r="76" spans="6:10" ht="21" customHeight="1" x14ac:dyDescent="0.7">
      <c r="F76" s="26"/>
      <c r="J76" s="26"/>
    </row>
    <row r="77" spans="6:10" ht="21" customHeight="1" x14ac:dyDescent="0.7">
      <c r="F77" s="26"/>
      <c r="J77" s="26"/>
    </row>
    <row r="78" spans="6:10" ht="21" customHeight="1" x14ac:dyDescent="0.7">
      <c r="F78" s="26"/>
      <c r="J78" s="26"/>
    </row>
    <row r="79" spans="6:10" ht="21" customHeight="1" x14ac:dyDescent="0.7">
      <c r="F79" s="26"/>
      <c r="J79" s="26"/>
    </row>
    <row r="80" spans="6:10" ht="21" customHeight="1" x14ac:dyDescent="0.7">
      <c r="F80" s="26"/>
      <c r="J80" s="26"/>
    </row>
    <row r="81" spans="6:10" ht="21" customHeight="1" x14ac:dyDescent="0.7">
      <c r="F81" s="26"/>
      <c r="J81" s="26"/>
    </row>
    <row r="82" spans="6:10" ht="21" customHeight="1" x14ac:dyDescent="0.7">
      <c r="F82" s="26"/>
      <c r="J82" s="26"/>
    </row>
    <row r="83" spans="6:10" ht="21" customHeight="1" x14ac:dyDescent="0.7">
      <c r="F83" s="26"/>
      <c r="J83" s="26"/>
    </row>
    <row r="84" spans="6:10" ht="21" customHeight="1" x14ac:dyDescent="0.7">
      <c r="F84" s="26"/>
      <c r="J84" s="26"/>
    </row>
    <row r="85" spans="6:10" ht="21" customHeight="1" x14ac:dyDescent="0.7">
      <c r="F85" s="26"/>
      <c r="J85" s="26"/>
    </row>
    <row r="86" spans="6:10" ht="21" customHeight="1" x14ac:dyDescent="0.7">
      <c r="F86" s="26"/>
      <c r="J86" s="26"/>
    </row>
    <row r="87" spans="6:10" ht="21" customHeight="1" x14ac:dyDescent="0.7">
      <c r="F87" s="26"/>
      <c r="J87" s="26"/>
    </row>
    <row r="88" spans="6:10" ht="21" customHeight="1" x14ac:dyDescent="0.7">
      <c r="F88" s="26"/>
      <c r="J88" s="26"/>
    </row>
    <row r="89" spans="6:10" ht="21" customHeight="1" x14ac:dyDescent="0.7">
      <c r="F89" s="26"/>
      <c r="J89" s="26"/>
    </row>
    <row r="90" spans="6:10" ht="21" customHeight="1" x14ac:dyDescent="0.7">
      <c r="F90" s="26"/>
      <c r="J90" s="26"/>
    </row>
    <row r="91" spans="6:10" ht="21" customHeight="1" x14ac:dyDescent="0.7">
      <c r="F91" s="26"/>
      <c r="J91" s="26"/>
    </row>
    <row r="92" spans="6:10" ht="21" customHeight="1" x14ac:dyDescent="0.7">
      <c r="F92" s="26"/>
      <c r="J92" s="26"/>
    </row>
    <row r="93" spans="6:10" ht="21" customHeight="1" x14ac:dyDescent="0.7">
      <c r="F93" s="26"/>
      <c r="J93" s="26"/>
    </row>
    <row r="94" spans="6:10" ht="21" customHeight="1" x14ac:dyDescent="0.7">
      <c r="F94" s="26"/>
      <c r="J94" s="26"/>
    </row>
    <row r="95" spans="6:10" ht="21" customHeight="1" x14ac:dyDescent="0.7">
      <c r="F95" s="26"/>
      <c r="J95" s="26"/>
    </row>
    <row r="96" spans="6:10" ht="21" customHeight="1" x14ac:dyDescent="0.7">
      <c r="F96" s="26"/>
      <c r="J96" s="26"/>
    </row>
    <row r="97" spans="6:10" ht="21" customHeight="1" x14ac:dyDescent="0.7">
      <c r="F97" s="26"/>
      <c r="J97" s="26"/>
    </row>
    <row r="98" spans="6:10" ht="21" customHeight="1" x14ac:dyDescent="0.7">
      <c r="F98" s="26"/>
      <c r="J98" s="26"/>
    </row>
    <row r="99" spans="6:10" ht="21" customHeight="1" x14ac:dyDescent="0.7">
      <c r="F99" s="26"/>
      <c r="J99" s="26"/>
    </row>
    <row r="100" spans="6:10" ht="21" customHeight="1" x14ac:dyDescent="0.7">
      <c r="F100" s="26"/>
      <c r="J100" s="26"/>
    </row>
    <row r="101" spans="6:10" ht="21" customHeight="1" x14ac:dyDescent="0.7">
      <c r="F101" s="26"/>
      <c r="J101" s="26"/>
    </row>
    <row r="102" spans="6:10" ht="21" customHeight="1" x14ac:dyDescent="0.7">
      <c r="F102" s="26"/>
      <c r="J102" s="26"/>
    </row>
    <row r="103" spans="6:10" ht="21" customHeight="1" x14ac:dyDescent="0.7">
      <c r="F103" s="26"/>
      <c r="J103" s="26"/>
    </row>
    <row r="104" spans="6:10" ht="21" customHeight="1" x14ac:dyDescent="0.7">
      <c r="F104" s="26"/>
      <c r="J104" s="26"/>
    </row>
    <row r="105" spans="6:10" ht="21" customHeight="1" x14ac:dyDescent="0.7">
      <c r="F105" s="26"/>
      <c r="J105" s="26"/>
    </row>
    <row r="106" spans="6:10" ht="21" customHeight="1" x14ac:dyDescent="0.7">
      <c r="F106" s="26"/>
      <c r="J106" s="26"/>
    </row>
    <row r="107" spans="6:10" ht="21" customHeight="1" x14ac:dyDescent="0.7">
      <c r="F107" s="26"/>
      <c r="J107" s="26"/>
    </row>
    <row r="108" spans="6:10" ht="21" customHeight="1" x14ac:dyDescent="0.7">
      <c r="F108" s="26"/>
      <c r="J108" s="26"/>
    </row>
    <row r="109" spans="6:10" ht="21" customHeight="1" x14ac:dyDescent="0.7">
      <c r="F109" s="26"/>
      <c r="J109" s="26"/>
    </row>
    <row r="110" spans="6:10" ht="21" customHeight="1" x14ac:dyDescent="0.7">
      <c r="F110" s="26"/>
      <c r="J110" s="26"/>
    </row>
    <row r="111" spans="6:10" ht="21" customHeight="1" x14ac:dyDescent="0.7">
      <c r="F111" s="26"/>
      <c r="J111" s="26"/>
    </row>
    <row r="112" spans="6:10" ht="21" customHeight="1" x14ac:dyDescent="0.7">
      <c r="F112" s="26"/>
      <c r="J112" s="26"/>
    </row>
    <row r="113" spans="6:10" ht="21" customHeight="1" x14ac:dyDescent="0.7">
      <c r="F113" s="26"/>
      <c r="J113" s="26"/>
    </row>
    <row r="114" spans="6:10" ht="21" customHeight="1" x14ac:dyDescent="0.7">
      <c r="F114" s="26"/>
      <c r="J114" s="26"/>
    </row>
    <row r="115" spans="6:10" ht="21" customHeight="1" x14ac:dyDescent="0.7">
      <c r="F115" s="26"/>
      <c r="J115" s="26"/>
    </row>
    <row r="116" spans="6:10" ht="21" customHeight="1" x14ac:dyDescent="0.7">
      <c r="F116" s="26"/>
      <c r="J116" s="26"/>
    </row>
    <row r="117" spans="6:10" ht="21" customHeight="1" x14ac:dyDescent="0.7">
      <c r="F117" s="26"/>
      <c r="J117" s="26"/>
    </row>
    <row r="118" spans="6:10" ht="21" customHeight="1" x14ac:dyDescent="0.7">
      <c r="F118" s="26"/>
      <c r="J118" s="26"/>
    </row>
    <row r="119" spans="6:10" ht="21" customHeight="1" x14ac:dyDescent="0.7">
      <c r="F119" s="26"/>
      <c r="J119" s="26"/>
    </row>
    <row r="120" spans="6:10" ht="21" customHeight="1" x14ac:dyDescent="0.7">
      <c r="F120" s="26"/>
      <c r="J120" s="26"/>
    </row>
    <row r="121" spans="6:10" ht="21" customHeight="1" x14ac:dyDescent="0.7">
      <c r="F121" s="26"/>
      <c r="J121" s="26"/>
    </row>
    <row r="122" spans="6:10" ht="21" customHeight="1" x14ac:dyDescent="0.7">
      <c r="F122" s="26"/>
      <c r="J122" s="26"/>
    </row>
    <row r="123" spans="6:10" ht="21" customHeight="1" x14ac:dyDescent="0.7">
      <c r="F123" s="26"/>
      <c r="J123" s="26"/>
    </row>
    <row r="124" spans="6:10" ht="21" customHeight="1" x14ac:dyDescent="0.7">
      <c r="F124" s="26"/>
      <c r="J124" s="26"/>
    </row>
    <row r="125" spans="6:10" ht="21" customHeight="1" x14ac:dyDescent="0.7">
      <c r="F125" s="26"/>
      <c r="J125" s="26"/>
    </row>
    <row r="126" spans="6:10" ht="21" customHeight="1" x14ac:dyDescent="0.7">
      <c r="F126" s="26"/>
      <c r="J126" s="26"/>
    </row>
    <row r="127" spans="6:10" ht="21" customHeight="1" x14ac:dyDescent="0.7">
      <c r="F127" s="26"/>
      <c r="J127" s="26"/>
    </row>
    <row r="128" spans="6:10" ht="21" customHeight="1" x14ac:dyDescent="0.7">
      <c r="F128" s="26"/>
      <c r="J128" s="26"/>
    </row>
    <row r="129" spans="6:10" ht="21" customHeight="1" x14ac:dyDescent="0.7">
      <c r="F129" s="26"/>
      <c r="J129" s="26"/>
    </row>
    <row r="130" spans="6:10" ht="21" customHeight="1" x14ac:dyDescent="0.7">
      <c r="F130" s="26"/>
      <c r="J130" s="26"/>
    </row>
    <row r="131" spans="6:10" ht="21" customHeight="1" x14ac:dyDescent="0.7">
      <c r="F131" s="26"/>
      <c r="J131" s="26"/>
    </row>
    <row r="132" spans="6:10" ht="21" customHeight="1" x14ac:dyDescent="0.7">
      <c r="F132" s="26"/>
      <c r="J132" s="26"/>
    </row>
    <row r="133" spans="6:10" ht="21" customHeight="1" x14ac:dyDescent="0.7">
      <c r="F133" s="26"/>
      <c r="J133" s="26"/>
    </row>
    <row r="134" spans="6:10" ht="21" customHeight="1" x14ac:dyDescent="0.7">
      <c r="F134" s="26"/>
      <c r="J134" s="26"/>
    </row>
    <row r="135" spans="6:10" ht="21" customHeight="1" x14ac:dyDescent="0.7">
      <c r="F135" s="26"/>
      <c r="J135" s="26"/>
    </row>
    <row r="136" spans="6:10" ht="21" customHeight="1" x14ac:dyDescent="0.7">
      <c r="F136" s="26"/>
      <c r="J136" s="26"/>
    </row>
    <row r="137" spans="6:10" ht="21" customHeight="1" x14ac:dyDescent="0.7">
      <c r="F137" s="26"/>
      <c r="J137" s="26"/>
    </row>
    <row r="138" spans="6:10" ht="21" customHeight="1" x14ac:dyDescent="0.7">
      <c r="F138" s="26"/>
      <c r="J138" s="26"/>
    </row>
    <row r="139" spans="6:10" ht="21" customHeight="1" x14ac:dyDescent="0.7">
      <c r="F139" s="26"/>
      <c r="J139" s="26"/>
    </row>
    <row r="140" spans="6:10" ht="21" customHeight="1" x14ac:dyDescent="0.7">
      <c r="F140" s="26"/>
      <c r="J140" s="26"/>
    </row>
    <row r="141" spans="6:10" ht="21" customHeight="1" x14ac:dyDescent="0.7">
      <c r="F141" s="26"/>
      <c r="J141" s="26"/>
    </row>
    <row r="142" spans="6:10" ht="21" customHeight="1" x14ac:dyDescent="0.7">
      <c r="F142" s="26"/>
      <c r="J142" s="26"/>
    </row>
    <row r="143" spans="6:10" ht="21" customHeight="1" x14ac:dyDescent="0.7">
      <c r="F143" s="26"/>
      <c r="J143" s="26"/>
    </row>
    <row r="144" spans="6:10" ht="21" customHeight="1" x14ac:dyDescent="0.7">
      <c r="F144" s="26"/>
      <c r="J144" s="26"/>
    </row>
    <row r="145" spans="6:10" ht="21" customHeight="1" x14ac:dyDescent="0.7">
      <c r="F145" s="26"/>
      <c r="J145" s="26"/>
    </row>
    <row r="146" spans="6:10" ht="21" customHeight="1" x14ac:dyDescent="0.7">
      <c r="F146" s="26"/>
      <c r="J146" s="26"/>
    </row>
    <row r="147" spans="6:10" ht="21" customHeight="1" x14ac:dyDescent="0.7">
      <c r="F147" s="26"/>
      <c r="J147" s="26"/>
    </row>
    <row r="148" spans="6:10" ht="21" customHeight="1" x14ac:dyDescent="0.7">
      <c r="F148" s="26"/>
      <c r="J148" s="26"/>
    </row>
    <row r="149" spans="6:10" ht="21" customHeight="1" x14ac:dyDescent="0.7">
      <c r="F149" s="26"/>
      <c r="J149" s="26"/>
    </row>
    <row r="150" spans="6:10" ht="21" customHeight="1" x14ac:dyDescent="0.7">
      <c r="F150" s="26"/>
      <c r="J150" s="26"/>
    </row>
    <row r="151" spans="6:10" ht="21" customHeight="1" x14ac:dyDescent="0.7">
      <c r="F151" s="26"/>
      <c r="J151" s="26"/>
    </row>
    <row r="152" spans="6:10" ht="21" customHeight="1" x14ac:dyDescent="0.7">
      <c r="F152" s="26"/>
      <c r="J152" s="26"/>
    </row>
    <row r="153" spans="6:10" ht="21" customHeight="1" x14ac:dyDescent="0.7">
      <c r="F153" s="26"/>
      <c r="J153" s="26"/>
    </row>
    <row r="154" spans="6:10" ht="21" customHeight="1" x14ac:dyDescent="0.7">
      <c r="F154" s="26"/>
      <c r="J154" s="26"/>
    </row>
    <row r="155" spans="6:10" ht="21" customHeight="1" x14ac:dyDescent="0.7">
      <c r="F155" s="26"/>
      <c r="J155" s="26"/>
    </row>
    <row r="156" spans="6:10" ht="21" customHeight="1" x14ac:dyDescent="0.7">
      <c r="F156" s="26"/>
      <c r="J156" s="26"/>
    </row>
    <row r="157" spans="6:10" ht="21" customHeight="1" x14ac:dyDescent="0.7">
      <c r="F157" s="26"/>
      <c r="J157" s="26"/>
    </row>
    <row r="158" spans="6:10" ht="21" customHeight="1" x14ac:dyDescent="0.7">
      <c r="F158" s="26"/>
      <c r="J158" s="26"/>
    </row>
    <row r="159" spans="6:10" ht="21" customHeight="1" x14ac:dyDescent="0.7">
      <c r="F159" s="26"/>
      <c r="J159" s="26"/>
    </row>
    <row r="160" spans="6:10" ht="21" customHeight="1" x14ac:dyDescent="0.7">
      <c r="F160" s="26"/>
      <c r="J160" s="26"/>
    </row>
    <row r="161" spans="6:10" ht="21" customHeight="1" x14ac:dyDescent="0.7">
      <c r="F161" s="26"/>
      <c r="J161" s="26"/>
    </row>
    <row r="162" spans="6:10" ht="21" customHeight="1" x14ac:dyDescent="0.7">
      <c r="F162" s="26"/>
      <c r="J162" s="26"/>
    </row>
    <row r="163" spans="6:10" ht="21" customHeight="1" x14ac:dyDescent="0.7">
      <c r="F163" s="26"/>
      <c r="J163" s="26"/>
    </row>
    <row r="164" spans="6:10" ht="21" customHeight="1" x14ac:dyDescent="0.7">
      <c r="F164" s="26"/>
      <c r="J164" s="26"/>
    </row>
    <row r="165" spans="6:10" ht="21" customHeight="1" x14ac:dyDescent="0.7">
      <c r="F165" s="26"/>
      <c r="J165" s="26"/>
    </row>
    <row r="166" spans="6:10" ht="21" customHeight="1" x14ac:dyDescent="0.7">
      <c r="F166" s="26"/>
      <c r="J166" s="26"/>
    </row>
    <row r="167" spans="6:10" ht="21" customHeight="1" x14ac:dyDescent="0.7">
      <c r="F167" s="26"/>
      <c r="J167" s="26"/>
    </row>
    <row r="168" spans="6:10" ht="21" customHeight="1" x14ac:dyDescent="0.7">
      <c r="F168" s="26"/>
      <c r="J168" s="26"/>
    </row>
    <row r="169" spans="6:10" ht="21" customHeight="1" x14ac:dyDescent="0.7">
      <c r="F169" s="26"/>
      <c r="J169" s="26"/>
    </row>
    <row r="170" spans="6:10" ht="21" customHeight="1" x14ac:dyDescent="0.7">
      <c r="F170" s="26"/>
      <c r="J170" s="26"/>
    </row>
    <row r="171" spans="6:10" ht="21" customHeight="1" x14ac:dyDescent="0.7">
      <c r="F171" s="26"/>
      <c r="J171" s="26"/>
    </row>
    <row r="172" spans="6:10" ht="21" customHeight="1" x14ac:dyDescent="0.7">
      <c r="F172" s="26"/>
      <c r="J172" s="26"/>
    </row>
    <row r="173" spans="6:10" ht="21" customHeight="1" x14ac:dyDescent="0.7">
      <c r="F173" s="26"/>
      <c r="J173" s="26"/>
    </row>
    <row r="174" spans="6:10" ht="21" customHeight="1" x14ac:dyDescent="0.7">
      <c r="F174" s="26"/>
      <c r="J174" s="26"/>
    </row>
    <row r="175" spans="6:10" ht="21" customHeight="1" x14ac:dyDescent="0.7">
      <c r="F175" s="26"/>
      <c r="J175" s="26"/>
    </row>
    <row r="176" spans="6:10" ht="21" customHeight="1" x14ac:dyDescent="0.7">
      <c r="F176" s="26"/>
      <c r="J176" s="26"/>
    </row>
    <row r="177" spans="6:10" ht="21" customHeight="1" x14ac:dyDescent="0.7">
      <c r="F177" s="26"/>
      <c r="J177" s="26"/>
    </row>
    <row r="178" spans="6:10" ht="21" customHeight="1" x14ac:dyDescent="0.7">
      <c r="F178" s="26"/>
      <c r="J178" s="26"/>
    </row>
    <row r="179" spans="6:10" ht="21" customHeight="1" x14ac:dyDescent="0.7">
      <c r="F179" s="26"/>
      <c r="J179" s="26"/>
    </row>
    <row r="180" spans="6:10" ht="21" customHeight="1" x14ac:dyDescent="0.7">
      <c r="F180" s="26"/>
      <c r="J180" s="26"/>
    </row>
    <row r="181" spans="6:10" ht="21" customHeight="1" x14ac:dyDescent="0.7">
      <c r="F181" s="26"/>
      <c r="J181" s="26"/>
    </row>
    <row r="182" spans="6:10" ht="21" customHeight="1" x14ac:dyDescent="0.7">
      <c r="F182" s="26"/>
      <c r="J182" s="26"/>
    </row>
    <row r="183" spans="6:10" ht="21" customHeight="1" x14ac:dyDescent="0.7">
      <c r="F183" s="26"/>
      <c r="J183" s="26"/>
    </row>
    <row r="184" spans="6:10" ht="21" customHeight="1" x14ac:dyDescent="0.7">
      <c r="F184" s="26"/>
      <c r="J184" s="26"/>
    </row>
    <row r="185" spans="6:10" ht="21" customHeight="1" x14ac:dyDescent="0.7">
      <c r="F185" s="26"/>
      <c r="J185" s="26"/>
    </row>
    <row r="186" spans="6:10" ht="21" customHeight="1" x14ac:dyDescent="0.7">
      <c r="F186" s="26"/>
      <c r="J186" s="26"/>
    </row>
    <row r="187" spans="6:10" ht="21" customHeight="1" x14ac:dyDescent="0.7">
      <c r="F187" s="26"/>
      <c r="J187" s="26"/>
    </row>
    <row r="188" spans="6:10" ht="21" customHeight="1" x14ac:dyDescent="0.7">
      <c r="F188" s="26"/>
      <c r="J188" s="26"/>
    </row>
    <row r="189" spans="6:10" ht="21" customHeight="1" x14ac:dyDescent="0.7">
      <c r="F189" s="26"/>
      <c r="J189" s="26"/>
    </row>
    <row r="190" spans="6:10" ht="21" customHeight="1" x14ac:dyDescent="0.7">
      <c r="F190" s="26"/>
      <c r="J190" s="26"/>
    </row>
    <row r="191" spans="6:10" ht="21" customHeight="1" x14ac:dyDescent="0.7">
      <c r="F191" s="26"/>
      <c r="J191" s="26"/>
    </row>
    <row r="192" spans="6:10" ht="21" customHeight="1" x14ac:dyDescent="0.7">
      <c r="F192" s="26"/>
      <c r="J192" s="26"/>
    </row>
    <row r="193" spans="6:10" ht="21" customHeight="1" x14ac:dyDescent="0.7">
      <c r="F193" s="26"/>
      <c r="J193" s="26"/>
    </row>
    <row r="194" spans="6:10" ht="21" customHeight="1" x14ac:dyDescent="0.7">
      <c r="F194" s="26"/>
      <c r="J194" s="26"/>
    </row>
    <row r="195" spans="6:10" ht="21" customHeight="1" x14ac:dyDescent="0.7">
      <c r="F195" s="26"/>
      <c r="J195" s="26"/>
    </row>
    <row r="196" spans="6:10" ht="21" customHeight="1" x14ac:dyDescent="0.7">
      <c r="F196" s="26"/>
      <c r="J196" s="26"/>
    </row>
    <row r="197" spans="6:10" ht="21" customHeight="1" x14ac:dyDescent="0.7">
      <c r="F197" s="26"/>
      <c r="J197" s="26"/>
    </row>
    <row r="198" spans="6:10" ht="21" customHeight="1" x14ac:dyDescent="0.7">
      <c r="F198" s="26"/>
      <c r="J198" s="26"/>
    </row>
    <row r="199" spans="6:10" ht="21" customHeight="1" x14ac:dyDescent="0.7">
      <c r="F199" s="26"/>
      <c r="J199" s="26"/>
    </row>
    <row r="200" spans="6:10" ht="21" customHeight="1" x14ac:dyDescent="0.7">
      <c r="F200" s="26"/>
      <c r="J200" s="26"/>
    </row>
    <row r="201" spans="6:10" ht="21" customHeight="1" x14ac:dyDescent="0.7">
      <c r="F201" s="26"/>
      <c r="J201" s="26"/>
    </row>
    <row r="202" spans="6:10" ht="21" customHeight="1" x14ac:dyDescent="0.7">
      <c r="F202" s="26"/>
      <c r="J202" s="26"/>
    </row>
    <row r="203" spans="6:10" ht="21" customHeight="1" x14ac:dyDescent="0.7">
      <c r="F203" s="26"/>
      <c r="J203" s="26"/>
    </row>
    <row r="204" spans="6:10" ht="21" customHeight="1" x14ac:dyDescent="0.7">
      <c r="F204" s="26"/>
      <c r="J204" s="26"/>
    </row>
    <row r="205" spans="6:10" ht="21" customHeight="1" x14ac:dyDescent="0.7">
      <c r="F205" s="26"/>
      <c r="J205" s="26"/>
    </row>
    <row r="206" spans="6:10" ht="21" customHeight="1" x14ac:dyDescent="0.7">
      <c r="F206" s="26"/>
      <c r="J206" s="26"/>
    </row>
    <row r="207" spans="6:10" ht="21" customHeight="1" x14ac:dyDescent="0.7">
      <c r="F207" s="26"/>
      <c r="J207" s="26"/>
    </row>
    <row r="208" spans="6:10" ht="21" customHeight="1" x14ac:dyDescent="0.7">
      <c r="F208" s="26"/>
      <c r="J208" s="26"/>
    </row>
    <row r="209" spans="6:10" ht="21" customHeight="1" x14ac:dyDescent="0.7">
      <c r="F209" s="26"/>
      <c r="J209" s="26"/>
    </row>
    <row r="210" spans="6:10" ht="21" customHeight="1" x14ac:dyDescent="0.7">
      <c r="F210" s="26"/>
      <c r="J210" s="26"/>
    </row>
    <row r="211" spans="6:10" ht="21" customHeight="1" x14ac:dyDescent="0.7">
      <c r="F211" s="26"/>
      <c r="J211" s="26"/>
    </row>
    <row r="212" spans="6:10" ht="21" customHeight="1" x14ac:dyDescent="0.7">
      <c r="F212" s="26"/>
      <c r="J212" s="26"/>
    </row>
    <row r="213" spans="6:10" ht="21" customHeight="1" x14ac:dyDescent="0.7">
      <c r="F213" s="26"/>
      <c r="J213" s="26"/>
    </row>
    <row r="214" spans="6:10" ht="21" customHeight="1" x14ac:dyDescent="0.7">
      <c r="F214" s="26"/>
      <c r="J214" s="26"/>
    </row>
    <row r="215" spans="6:10" ht="21" customHeight="1" x14ac:dyDescent="0.7">
      <c r="F215" s="26"/>
      <c r="J215" s="26"/>
    </row>
    <row r="216" spans="6:10" ht="21" customHeight="1" x14ac:dyDescent="0.7">
      <c r="F216" s="26"/>
      <c r="J216" s="26"/>
    </row>
    <row r="217" spans="6:10" ht="21" customHeight="1" x14ac:dyDescent="0.7">
      <c r="F217" s="26"/>
      <c r="J217" s="26"/>
    </row>
    <row r="218" spans="6:10" ht="21" customHeight="1" x14ac:dyDescent="0.7">
      <c r="F218" s="26"/>
      <c r="J218" s="26"/>
    </row>
    <row r="219" spans="6:10" ht="21" customHeight="1" x14ac:dyDescent="0.7">
      <c r="F219" s="26"/>
      <c r="J219" s="26"/>
    </row>
    <row r="220" spans="6:10" ht="21" customHeight="1" x14ac:dyDescent="0.7">
      <c r="F220" s="26"/>
      <c r="J220" s="26"/>
    </row>
    <row r="221" spans="6:10" ht="21" customHeight="1" x14ac:dyDescent="0.7">
      <c r="F221" s="26"/>
      <c r="J221" s="26"/>
    </row>
    <row r="222" spans="6:10" ht="21" customHeight="1" x14ac:dyDescent="0.7">
      <c r="F222" s="26"/>
      <c r="J222" s="26"/>
    </row>
    <row r="223" spans="6:10" ht="21" customHeight="1" x14ac:dyDescent="0.7">
      <c r="F223" s="26"/>
      <c r="J223" s="26"/>
    </row>
    <row r="224" spans="6:10" ht="21" customHeight="1" x14ac:dyDescent="0.7">
      <c r="F224" s="26"/>
      <c r="J224" s="26"/>
    </row>
    <row r="225" spans="6:10" ht="21" customHeight="1" x14ac:dyDescent="0.7">
      <c r="F225" s="26"/>
      <c r="J225" s="26"/>
    </row>
    <row r="226" spans="6:10" ht="21" customHeight="1" x14ac:dyDescent="0.7">
      <c r="F226" s="26"/>
      <c r="J226" s="26"/>
    </row>
    <row r="227" spans="6:10" ht="21" customHeight="1" x14ac:dyDescent="0.7">
      <c r="F227" s="26"/>
      <c r="J227" s="26"/>
    </row>
    <row r="228" spans="6:10" ht="21" customHeight="1" x14ac:dyDescent="0.7">
      <c r="F228" s="26"/>
      <c r="J228" s="26"/>
    </row>
    <row r="229" spans="6:10" ht="21" customHeight="1" x14ac:dyDescent="0.7">
      <c r="F229" s="26"/>
      <c r="J229" s="26"/>
    </row>
    <row r="230" spans="6:10" ht="21" customHeight="1" x14ac:dyDescent="0.7">
      <c r="F230" s="26"/>
      <c r="J230" s="26"/>
    </row>
    <row r="231" spans="6:10" ht="21" customHeight="1" x14ac:dyDescent="0.7">
      <c r="F231" s="26"/>
      <c r="J231" s="26"/>
    </row>
    <row r="232" spans="6:10" ht="21" customHeight="1" x14ac:dyDescent="0.7">
      <c r="F232" s="26"/>
      <c r="J232" s="26"/>
    </row>
    <row r="233" spans="6:10" ht="21" customHeight="1" x14ac:dyDescent="0.7">
      <c r="F233" s="26"/>
      <c r="J233" s="26"/>
    </row>
    <row r="234" spans="6:10" ht="21" customHeight="1" x14ac:dyDescent="0.7">
      <c r="F234" s="26"/>
      <c r="J234" s="26"/>
    </row>
    <row r="235" spans="6:10" ht="21" customHeight="1" x14ac:dyDescent="0.7">
      <c r="F235" s="26"/>
      <c r="J235" s="26"/>
    </row>
    <row r="236" spans="6:10" ht="21" customHeight="1" x14ac:dyDescent="0.7">
      <c r="F236" s="26"/>
      <c r="J236" s="26"/>
    </row>
    <row r="237" spans="6:10" ht="21" customHeight="1" x14ac:dyDescent="0.7">
      <c r="F237" s="26"/>
      <c r="J237" s="26"/>
    </row>
    <row r="238" spans="6:10" ht="21" customHeight="1" x14ac:dyDescent="0.7">
      <c r="F238" s="26"/>
      <c r="J238" s="26"/>
    </row>
    <row r="239" spans="6:10" ht="21" customHeight="1" x14ac:dyDescent="0.7">
      <c r="F239" s="26"/>
      <c r="J239" s="26"/>
    </row>
    <row r="240" spans="6:10" ht="21" customHeight="1" x14ac:dyDescent="0.7">
      <c r="F240" s="26"/>
      <c r="J240" s="26"/>
    </row>
    <row r="241" spans="6:10" ht="21" customHeight="1" x14ac:dyDescent="0.7">
      <c r="F241" s="26"/>
      <c r="J241" s="26"/>
    </row>
    <row r="242" spans="6:10" ht="21" customHeight="1" x14ac:dyDescent="0.7">
      <c r="F242" s="26"/>
      <c r="J242" s="26"/>
    </row>
    <row r="243" spans="6:10" ht="21" customHeight="1" x14ac:dyDescent="0.7">
      <c r="F243" s="26"/>
      <c r="J243" s="26"/>
    </row>
    <row r="244" spans="6:10" ht="21" customHeight="1" x14ac:dyDescent="0.7">
      <c r="F244" s="26"/>
      <c r="J244" s="26"/>
    </row>
    <row r="245" spans="6:10" ht="21" customHeight="1" x14ac:dyDescent="0.7">
      <c r="F245" s="26"/>
      <c r="J245" s="26"/>
    </row>
    <row r="246" spans="6:10" ht="21" customHeight="1" x14ac:dyDescent="0.7">
      <c r="F246" s="26"/>
      <c r="J246" s="26"/>
    </row>
    <row r="247" spans="6:10" ht="21" customHeight="1" x14ac:dyDescent="0.7">
      <c r="F247" s="26"/>
      <c r="J247" s="26"/>
    </row>
    <row r="248" spans="6:10" ht="21" customHeight="1" x14ac:dyDescent="0.7">
      <c r="F248" s="26"/>
      <c r="J248" s="26"/>
    </row>
    <row r="249" spans="6:10" ht="21" customHeight="1" x14ac:dyDescent="0.7">
      <c r="F249" s="26"/>
      <c r="J249" s="26"/>
    </row>
    <row r="250" spans="6:10" ht="21" customHeight="1" x14ac:dyDescent="0.7">
      <c r="F250" s="26"/>
      <c r="J250" s="26"/>
    </row>
    <row r="251" spans="6:10" ht="21" customHeight="1" x14ac:dyDescent="0.7">
      <c r="F251" s="26"/>
      <c r="J251" s="26"/>
    </row>
    <row r="252" spans="6:10" ht="21" customHeight="1" x14ac:dyDescent="0.7">
      <c r="F252" s="26"/>
      <c r="J252" s="26"/>
    </row>
    <row r="253" spans="6:10" ht="21" customHeight="1" x14ac:dyDescent="0.7">
      <c r="F253" s="26"/>
      <c r="J253" s="26"/>
    </row>
    <row r="254" spans="6:10" ht="21" customHeight="1" x14ac:dyDescent="0.7">
      <c r="F254" s="26"/>
      <c r="J254" s="26"/>
    </row>
    <row r="255" spans="6:10" ht="21" customHeight="1" x14ac:dyDescent="0.7">
      <c r="F255" s="26"/>
      <c r="J255" s="26"/>
    </row>
    <row r="256" spans="6:10" ht="21" customHeight="1" x14ac:dyDescent="0.7">
      <c r="F256" s="26"/>
      <c r="J256" s="26"/>
    </row>
    <row r="257" spans="6:10" ht="21" customHeight="1" x14ac:dyDescent="0.7">
      <c r="F257" s="26"/>
      <c r="J257" s="26"/>
    </row>
    <row r="258" spans="6:10" ht="21" customHeight="1" x14ac:dyDescent="0.7">
      <c r="F258" s="26"/>
      <c r="J258" s="26"/>
    </row>
    <row r="259" spans="6:10" ht="21" customHeight="1" x14ac:dyDescent="0.7">
      <c r="F259" s="26"/>
      <c r="J259" s="26"/>
    </row>
    <row r="260" spans="6:10" ht="21" customHeight="1" x14ac:dyDescent="0.7">
      <c r="F260" s="26"/>
      <c r="J260" s="26"/>
    </row>
    <row r="261" spans="6:10" ht="21" customHeight="1" x14ac:dyDescent="0.7">
      <c r="F261" s="26"/>
      <c r="J261" s="26"/>
    </row>
    <row r="262" spans="6:10" ht="21" customHeight="1" x14ac:dyDescent="0.7">
      <c r="F262" s="26"/>
      <c r="J262" s="26"/>
    </row>
    <row r="263" spans="6:10" ht="21" customHeight="1" x14ac:dyDescent="0.7">
      <c r="F263" s="26"/>
      <c r="J263" s="26"/>
    </row>
    <row r="264" spans="6:10" ht="21" customHeight="1" x14ac:dyDescent="0.7">
      <c r="F264" s="26"/>
      <c r="J264" s="26"/>
    </row>
    <row r="265" spans="6:10" ht="21" customHeight="1" x14ac:dyDescent="0.7">
      <c r="F265" s="26"/>
      <c r="J265" s="26"/>
    </row>
    <row r="266" spans="6:10" ht="21" customHeight="1" x14ac:dyDescent="0.7">
      <c r="F266" s="26"/>
      <c r="J266" s="26"/>
    </row>
    <row r="267" spans="6:10" ht="21" customHeight="1" x14ac:dyDescent="0.7">
      <c r="F267" s="26"/>
      <c r="J267" s="26"/>
    </row>
    <row r="268" spans="6:10" ht="21" customHeight="1" x14ac:dyDescent="0.7">
      <c r="F268" s="26"/>
      <c r="J268" s="26"/>
    </row>
    <row r="269" spans="6:10" ht="21" customHeight="1" x14ac:dyDescent="0.7">
      <c r="F269" s="26"/>
      <c r="J269" s="26"/>
    </row>
    <row r="270" spans="6:10" ht="21" customHeight="1" x14ac:dyDescent="0.7">
      <c r="F270" s="26"/>
      <c r="J270" s="26"/>
    </row>
    <row r="271" spans="6:10" ht="21" customHeight="1" x14ac:dyDescent="0.7">
      <c r="F271" s="26"/>
      <c r="J271" s="26"/>
    </row>
    <row r="272" spans="6:10" ht="21" customHeight="1" x14ac:dyDescent="0.7">
      <c r="F272" s="26"/>
      <c r="J272" s="26"/>
    </row>
    <row r="273" spans="6:10" ht="21" customHeight="1" x14ac:dyDescent="0.7">
      <c r="F273" s="26"/>
      <c r="J273" s="26"/>
    </row>
    <row r="274" spans="6:10" ht="21" customHeight="1" x14ac:dyDescent="0.7">
      <c r="F274" s="26"/>
      <c r="J274" s="26"/>
    </row>
    <row r="275" spans="6:10" ht="21" customHeight="1" x14ac:dyDescent="0.7">
      <c r="F275" s="26"/>
      <c r="J275" s="26"/>
    </row>
    <row r="276" spans="6:10" ht="21" customHeight="1" x14ac:dyDescent="0.7">
      <c r="F276" s="26"/>
      <c r="J276" s="26"/>
    </row>
    <row r="277" spans="6:10" ht="21" customHeight="1" x14ac:dyDescent="0.7">
      <c r="F277" s="26"/>
      <c r="J277" s="26"/>
    </row>
    <row r="278" spans="6:10" ht="21" customHeight="1" x14ac:dyDescent="0.7">
      <c r="F278" s="26"/>
      <c r="J278" s="26"/>
    </row>
    <row r="279" spans="6:10" ht="21" customHeight="1" x14ac:dyDescent="0.7">
      <c r="F279" s="26"/>
      <c r="J279" s="26"/>
    </row>
    <row r="280" spans="6:10" ht="21" customHeight="1" x14ac:dyDescent="0.7">
      <c r="F280" s="26"/>
      <c r="J280" s="26"/>
    </row>
    <row r="281" spans="6:10" ht="21" customHeight="1" x14ac:dyDescent="0.7">
      <c r="F281" s="26"/>
      <c r="J281" s="26"/>
    </row>
    <row r="282" spans="6:10" ht="21" customHeight="1" x14ac:dyDescent="0.7">
      <c r="F282" s="26"/>
      <c r="J282" s="26"/>
    </row>
    <row r="283" spans="6:10" ht="21" customHeight="1" x14ac:dyDescent="0.7">
      <c r="F283" s="26"/>
      <c r="J283" s="26"/>
    </row>
    <row r="284" spans="6:10" ht="21" customHeight="1" x14ac:dyDescent="0.7">
      <c r="F284" s="26"/>
      <c r="J284" s="26"/>
    </row>
    <row r="285" spans="6:10" ht="21" customHeight="1" x14ac:dyDescent="0.7">
      <c r="F285" s="26"/>
      <c r="J285" s="26"/>
    </row>
    <row r="286" spans="6:10" ht="21" customHeight="1" x14ac:dyDescent="0.7">
      <c r="F286" s="26"/>
      <c r="J286" s="26"/>
    </row>
    <row r="287" spans="6:10" ht="21" customHeight="1" x14ac:dyDescent="0.7">
      <c r="F287" s="26"/>
      <c r="J287" s="26"/>
    </row>
    <row r="288" spans="6:10" ht="21" customHeight="1" x14ac:dyDescent="0.7">
      <c r="F288" s="26"/>
      <c r="J288" s="26"/>
    </row>
    <row r="289" spans="6:10" ht="21" customHeight="1" x14ac:dyDescent="0.7">
      <c r="F289" s="26"/>
      <c r="J289" s="26"/>
    </row>
    <row r="290" spans="6:10" ht="21" customHeight="1" x14ac:dyDescent="0.7">
      <c r="F290" s="26"/>
      <c r="J290" s="26"/>
    </row>
    <row r="291" spans="6:10" ht="21" customHeight="1" x14ac:dyDescent="0.7">
      <c r="F291" s="26"/>
      <c r="J291" s="26"/>
    </row>
    <row r="292" spans="6:10" ht="21" customHeight="1" x14ac:dyDescent="0.7">
      <c r="F292" s="26"/>
      <c r="J292" s="26"/>
    </row>
    <row r="293" spans="6:10" ht="21" customHeight="1" x14ac:dyDescent="0.7">
      <c r="F293" s="26"/>
      <c r="J293" s="26"/>
    </row>
    <row r="294" spans="6:10" ht="21" customHeight="1" x14ac:dyDescent="0.7">
      <c r="F294" s="26"/>
      <c r="J294" s="26"/>
    </row>
    <row r="295" spans="6:10" ht="21" customHeight="1" x14ac:dyDescent="0.7">
      <c r="F295" s="26"/>
      <c r="J295" s="26"/>
    </row>
    <row r="296" spans="6:10" ht="21" customHeight="1" x14ac:dyDescent="0.7">
      <c r="F296" s="26"/>
      <c r="J296" s="26"/>
    </row>
    <row r="297" spans="6:10" ht="21" customHeight="1" x14ac:dyDescent="0.7">
      <c r="F297" s="26"/>
      <c r="J297" s="26"/>
    </row>
    <row r="298" spans="6:10" ht="21" customHeight="1" x14ac:dyDescent="0.7">
      <c r="F298" s="26"/>
      <c r="J298" s="26"/>
    </row>
    <row r="299" spans="6:10" ht="21" customHeight="1" x14ac:dyDescent="0.7">
      <c r="F299" s="26"/>
      <c r="J299" s="26"/>
    </row>
    <row r="300" spans="6:10" ht="21" customHeight="1" x14ac:dyDescent="0.7">
      <c r="F300" s="26"/>
      <c r="J300" s="26"/>
    </row>
    <row r="301" spans="6:10" ht="21" customHeight="1" x14ac:dyDescent="0.7">
      <c r="F301" s="26"/>
      <c r="J301" s="26"/>
    </row>
    <row r="302" spans="6:10" ht="21" customHeight="1" x14ac:dyDescent="0.7">
      <c r="F302" s="26"/>
      <c r="J302" s="26"/>
    </row>
    <row r="303" spans="6:10" ht="21" customHeight="1" x14ac:dyDescent="0.7">
      <c r="F303" s="26"/>
      <c r="J303" s="26"/>
    </row>
    <row r="304" spans="6:10" ht="21" customHeight="1" x14ac:dyDescent="0.7">
      <c r="F304" s="26"/>
      <c r="J304" s="26"/>
    </row>
    <row r="305" spans="6:10" ht="21" customHeight="1" x14ac:dyDescent="0.7">
      <c r="F305" s="26"/>
      <c r="J305" s="26"/>
    </row>
    <row r="306" spans="6:10" ht="21" customHeight="1" x14ac:dyDescent="0.7">
      <c r="F306" s="26"/>
      <c r="J306" s="26"/>
    </row>
    <row r="307" spans="6:10" ht="21" customHeight="1" x14ac:dyDescent="0.7">
      <c r="F307" s="26"/>
      <c r="J307" s="26"/>
    </row>
    <row r="308" spans="6:10" ht="21" customHeight="1" x14ac:dyDescent="0.7">
      <c r="F308" s="26"/>
      <c r="J308" s="26"/>
    </row>
    <row r="309" spans="6:10" ht="21" customHeight="1" x14ac:dyDescent="0.7">
      <c r="F309" s="26"/>
      <c r="J309" s="26"/>
    </row>
    <row r="310" spans="6:10" ht="21" customHeight="1" x14ac:dyDescent="0.7">
      <c r="F310" s="26"/>
      <c r="J310" s="26"/>
    </row>
    <row r="311" spans="6:10" ht="21" customHeight="1" x14ac:dyDescent="0.7">
      <c r="F311" s="26"/>
      <c r="J311" s="26"/>
    </row>
    <row r="312" spans="6:10" ht="21" customHeight="1" x14ac:dyDescent="0.7">
      <c r="F312" s="26"/>
      <c r="J312" s="26"/>
    </row>
    <row r="313" spans="6:10" ht="21" customHeight="1" x14ac:dyDescent="0.7">
      <c r="F313" s="26"/>
      <c r="J313" s="26"/>
    </row>
    <row r="314" spans="6:10" ht="21" customHeight="1" x14ac:dyDescent="0.7">
      <c r="F314" s="26"/>
      <c r="J314" s="26"/>
    </row>
    <row r="315" spans="6:10" ht="21" customHeight="1" x14ac:dyDescent="0.7">
      <c r="F315" s="26"/>
      <c r="J315" s="26"/>
    </row>
    <row r="316" spans="6:10" ht="21" customHeight="1" x14ac:dyDescent="0.7">
      <c r="F316" s="26"/>
      <c r="J316" s="26"/>
    </row>
    <row r="317" spans="6:10" ht="21" customHeight="1" x14ac:dyDescent="0.7">
      <c r="F317" s="26"/>
      <c r="J317" s="26"/>
    </row>
    <row r="318" spans="6:10" ht="21" customHeight="1" x14ac:dyDescent="0.7">
      <c r="F318" s="26"/>
      <c r="J318" s="26"/>
    </row>
    <row r="319" spans="6:10" ht="21" customHeight="1" x14ac:dyDescent="0.7">
      <c r="F319" s="26"/>
      <c r="J319" s="26"/>
    </row>
    <row r="320" spans="6:10" ht="21" customHeight="1" x14ac:dyDescent="0.7">
      <c r="F320" s="26"/>
      <c r="J320" s="26"/>
    </row>
    <row r="321" spans="6:10" ht="21" customHeight="1" x14ac:dyDescent="0.7">
      <c r="F321" s="26"/>
      <c r="J321" s="26"/>
    </row>
    <row r="322" spans="6:10" ht="21" customHeight="1" x14ac:dyDescent="0.7">
      <c r="F322" s="26"/>
      <c r="J322" s="26"/>
    </row>
    <row r="323" spans="6:10" ht="21" customHeight="1" x14ac:dyDescent="0.7">
      <c r="F323" s="26"/>
      <c r="J323" s="26"/>
    </row>
    <row r="324" spans="6:10" ht="21" customHeight="1" x14ac:dyDescent="0.7">
      <c r="F324" s="26"/>
      <c r="J324" s="26"/>
    </row>
    <row r="325" spans="6:10" ht="21" customHeight="1" x14ac:dyDescent="0.7">
      <c r="F325" s="26"/>
      <c r="J325" s="26"/>
    </row>
    <row r="326" spans="6:10" ht="21" customHeight="1" x14ac:dyDescent="0.7">
      <c r="F326" s="26"/>
      <c r="J326" s="26"/>
    </row>
    <row r="327" spans="6:10" ht="21" customHeight="1" x14ac:dyDescent="0.7">
      <c r="F327" s="26"/>
      <c r="J327" s="26"/>
    </row>
    <row r="328" spans="6:10" ht="21" customHeight="1" x14ac:dyDescent="0.7">
      <c r="F328" s="26"/>
      <c r="J328" s="26"/>
    </row>
    <row r="329" spans="6:10" ht="21" customHeight="1" x14ac:dyDescent="0.7">
      <c r="F329" s="26"/>
      <c r="J329" s="26"/>
    </row>
    <row r="330" spans="6:10" ht="21" customHeight="1" x14ac:dyDescent="0.7">
      <c r="F330" s="26"/>
      <c r="J330" s="26"/>
    </row>
    <row r="331" spans="6:10" ht="21" customHeight="1" x14ac:dyDescent="0.7">
      <c r="F331" s="26"/>
      <c r="J331" s="26"/>
    </row>
    <row r="332" spans="6:10" ht="21" customHeight="1" x14ac:dyDescent="0.7">
      <c r="F332" s="26"/>
      <c r="J332" s="26"/>
    </row>
    <row r="333" spans="6:10" ht="21" customHeight="1" x14ac:dyDescent="0.7">
      <c r="F333" s="26"/>
      <c r="J333" s="26"/>
    </row>
    <row r="334" spans="6:10" ht="21" customHeight="1" x14ac:dyDescent="0.7">
      <c r="F334" s="26"/>
      <c r="J334" s="26"/>
    </row>
    <row r="335" spans="6:10" ht="21" customHeight="1" x14ac:dyDescent="0.7">
      <c r="F335" s="26"/>
      <c r="J335" s="26"/>
    </row>
    <row r="336" spans="6:10" ht="21" customHeight="1" x14ac:dyDescent="0.7">
      <c r="F336" s="26"/>
      <c r="J336" s="26"/>
    </row>
    <row r="337" spans="6:10" ht="21" customHeight="1" x14ac:dyDescent="0.7">
      <c r="F337" s="26"/>
      <c r="J337" s="26"/>
    </row>
    <row r="338" spans="6:10" ht="21" customHeight="1" x14ac:dyDescent="0.7">
      <c r="F338" s="26"/>
      <c r="J338" s="26"/>
    </row>
    <row r="339" spans="6:10" ht="21" customHeight="1" x14ac:dyDescent="0.7">
      <c r="F339" s="26"/>
      <c r="J339" s="26"/>
    </row>
    <row r="340" spans="6:10" ht="21" customHeight="1" x14ac:dyDescent="0.7">
      <c r="F340" s="26"/>
      <c r="J340" s="26"/>
    </row>
    <row r="341" spans="6:10" ht="21" customHeight="1" x14ac:dyDescent="0.7">
      <c r="F341" s="26"/>
      <c r="J341" s="26"/>
    </row>
    <row r="342" spans="6:10" ht="21" customHeight="1" x14ac:dyDescent="0.7">
      <c r="F342" s="26"/>
      <c r="J342" s="26"/>
    </row>
    <row r="343" spans="6:10" ht="21" customHeight="1" x14ac:dyDescent="0.7">
      <c r="F343" s="26"/>
      <c r="J343" s="26"/>
    </row>
    <row r="344" spans="6:10" ht="21" customHeight="1" x14ac:dyDescent="0.7">
      <c r="F344" s="26"/>
      <c r="J344" s="26"/>
    </row>
    <row r="345" spans="6:10" ht="21" customHeight="1" x14ac:dyDescent="0.7">
      <c r="F345" s="26"/>
      <c r="J345" s="26"/>
    </row>
    <row r="346" spans="6:10" ht="21" customHeight="1" x14ac:dyDescent="0.7">
      <c r="F346" s="26"/>
      <c r="J346" s="26"/>
    </row>
    <row r="347" spans="6:10" ht="21" customHeight="1" x14ac:dyDescent="0.7">
      <c r="F347" s="26"/>
      <c r="J347" s="26"/>
    </row>
    <row r="348" spans="6:10" ht="21" customHeight="1" x14ac:dyDescent="0.7">
      <c r="F348" s="26"/>
      <c r="J348" s="26"/>
    </row>
    <row r="349" spans="6:10" ht="21" customHeight="1" x14ac:dyDescent="0.7">
      <c r="F349" s="26"/>
      <c r="J349" s="26"/>
    </row>
    <row r="350" spans="6:10" ht="21" customHeight="1" x14ac:dyDescent="0.7">
      <c r="F350" s="26"/>
      <c r="J350" s="26"/>
    </row>
    <row r="351" spans="6:10" ht="21" customHeight="1" x14ac:dyDescent="0.7">
      <c r="F351" s="26"/>
      <c r="J351" s="26"/>
    </row>
    <row r="352" spans="6:10" ht="21" customHeight="1" x14ac:dyDescent="0.7">
      <c r="F352" s="26"/>
      <c r="J352" s="26"/>
    </row>
    <row r="353" spans="6:10" ht="21" customHeight="1" x14ac:dyDescent="0.7">
      <c r="F353" s="26"/>
      <c r="J353" s="26"/>
    </row>
    <row r="354" spans="6:10" ht="21" customHeight="1" x14ac:dyDescent="0.7">
      <c r="F354" s="26"/>
      <c r="J354" s="26"/>
    </row>
    <row r="355" spans="6:10" ht="21" customHeight="1" x14ac:dyDescent="0.7">
      <c r="F355" s="26"/>
      <c r="J355" s="26"/>
    </row>
    <row r="356" spans="6:10" ht="21" customHeight="1" x14ac:dyDescent="0.7">
      <c r="F356" s="26"/>
      <c r="J356" s="26"/>
    </row>
    <row r="357" spans="6:10" ht="21" customHeight="1" x14ac:dyDescent="0.7">
      <c r="F357" s="26"/>
      <c r="J357" s="26"/>
    </row>
    <row r="358" spans="6:10" ht="21" customHeight="1" x14ac:dyDescent="0.7">
      <c r="F358" s="26"/>
      <c r="J358" s="26"/>
    </row>
    <row r="359" spans="6:10" ht="21" customHeight="1" x14ac:dyDescent="0.7">
      <c r="F359" s="26"/>
      <c r="J359" s="26"/>
    </row>
    <row r="360" spans="6:10" ht="21" customHeight="1" x14ac:dyDescent="0.7">
      <c r="F360" s="26"/>
      <c r="J360" s="26"/>
    </row>
    <row r="361" spans="6:10" ht="21" customHeight="1" x14ac:dyDescent="0.7">
      <c r="F361" s="26"/>
      <c r="J361" s="26"/>
    </row>
    <row r="362" spans="6:10" ht="21" customHeight="1" x14ac:dyDescent="0.7">
      <c r="F362" s="26"/>
      <c r="J362" s="26"/>
    </row>
    <row r="363" spans="6:10" ht="21" customHeight="1" x14ac:dyDescent="0.7">
      <c r="F363" s="26"/>
      <c r="J363" s="26"/>
    </row>
    <row r="364" spans="6:10" ht="21" customHeight="1" x14ac:dyDescent="0.7">
      <c r="F364" s="26"/>
      <c r="J364" s="26"/>
    </row>
    <row r="365" spans="6:10" ht="21" customHeight="1" x14ac:dyDescent="0.7">
      <c r="F365" s="26"/>
      <c r="J365" s="26"/>
    </row>
    <row r="366" spans="6:10" ht="21" customHeight="1" x14ac:dyDescent="0.7">
      <c r="F366" s="26"/>
      <c r="J366" s="26"/>
    </row>
    <row r="367" spans="6:10" ht="21" customHeight="1" x14ac:dyDescent="0.7">
      <c r="F367" s="26"/>
      <c r="J367" s="26"/>
    </row>
    <row r="368" spans="6:10" ht="21" customHeight="1" x14ac:dyDescent="0.7">
      <c r="F368" s="26"/>
      <c r="J368" s="26"/>
    </row>
    <row r="369" spans="6:10" ht="21" customHeight="1" x14ac:dyDescent="0.7">
      <c r="F369" s="26"/>
      <c r="J369" s="26"/>
    </row>
    <row r="370" spans="6:10" ht="21" customHeight="1" x14ac:dyDescent="0.7">
      <c r="F370" s="26"/>
      <c r="J370" s="26"/>
    </row>
    <row r="371" spans="6:10" ht="21" customHeight="1" x14ac:dyDescent="0.7">
      <c r="F371" s="26"/>
      <c r="J371" s="26"/>
    </row>
    <row r="372" spans="6:10" ht="21" customHeight="1" x14ac:dyDescent="0.7">
      <c r="F372" s="26"/>
      <c r="J372" s="26"/>
    </row>
    <row r="373" spans="6:10" ht="21" customHeight="1" x14ac:dyDescent="0.7">
      <c r="F373" s="26"/>
      <c r="J373" s="26"/>
    </row>
    <row r="374" spans="6:10" ht="21" customHeight="1" x14ac:dyDescent="0.7">
      <c r="F374" s="26"/>
      <c r="J374" s="26"/>
    </row>
    <row r="375" spans="6:10" ht="21" customHeight="1" x14ac:dyDescent="0.7">
      <c r="F375" s="26"/>
      <c r="J375" s="26"/>
    </row>
    <row r="376" spans="6:10" ht="21" customHeight="1" x14ac:dyDescent="0.7">
      <c r="F376" s="26"/>
      <c r="J376" s="26"/>
    </row>
    <row r="377" spans="6:10" ht="21" customHeight="1" x14ac:dyDescent="0.7">
      <c r="F377" s="26"/>
      <c r="J377" s="26"/>
    </row>
    <row r="378" spans="6:10" ht="21" customHeight="1" x14ac:dyDescent="0.7">
      <c r="F378" s="26"/>
      <c r="J378" s="26"/>
    </row>
    <row r="379" spans="6:10" ht="21" customHeight="1" x14ac:dyDescent="0.7">
      <c r="F379" s="26"/>
      <c r="J379" s="26"/>
    </row>
    <row r="380" spans="6:10" ht="21" customHeight="1" x14ac:dyDescent="0.7">
      <c r="F380" s="26"/>
      <c r="J380" s="26"/>
    </row>
    <row r="381" spans="6:10" ht="21" customHeight="1" x14ac:dyDescent="0.7">
      <c r="F381" s="26"/>
      <c r="J381" s="26"/>
    </row>
    <row r="382" spans="6:10" ht="21" customHeight="1" x14ac:dyDescent="0.7">
      <c r="F382" s="26"/>
      <c r="J382" s="26"/>
    </row>
    <row r="383" spans="6:10" ht="21" customHeight="1" x14ac:dyDescent="0.7">
      <c r="F383" s="26"/>
      <c r="J383" s="26"/>
    </row>
    <row r="384" spans="6:10" ht="21" customHeight="1" x14ac:dyDescent="0.7">
      <c r="F384" s="26"/>
      <c r="J384" s="26"/>
    </row>
    <row r="385" spans="6:10" ht="21" customHeight="1" x14ac:dyDescent="0.7">
      <c r="F385" s="26"/>
      <c r="J385" s="26"/>
    </row>
    <row r="386" spans="6:10" ht="21" customHeight="1" x14ac:dyDescent="0.7">
      <c r="F386" s="26"/>
      <c r="J386" s="26"/>
    </row>
    <row r="387" spans="6:10" ht="21" customHeight="1" x14ac:dyDescent="0.7">
      <c r="F387" s="26"/>
      <c r="J387" s="26"/>
    </row>
    <row r="388" spans="6:10" ht="21" customHeight="1" x14ac:dyDescent="0.7">
      <c r="F388" s="26"/>
      <c r="J388" s="26"/>
    </row>
    <row r="389" spans="6:10" ht="21" customHeight="1" x14ac:dyDescent="0.7">
      <c r="F389" s="26"/>
      <c r="J389" s="26"/>
    </row>
    <row r="390" spans="6:10" ht="21" customHeight="1" x14ac:dyDescent="0.7">
      <c r="F390" s="26"/>
      <c r="J390" s="26"/>
    </row>
    <row r="391" spans="6:10" ht="21" customHeight="1" x14ac:dyDescent="0.7">
      <c r="F391" s="26"/>
      <c r="J391" s="26"/>
    </row>
    <row r="392" spans="6:10" ht="21" customHeight="1" x14ac:dyDescent="0.7">
      <c r="F392" s="26"/>
      <c r="J392" s="26"/>
    </row>
    <row r="393" spans="6:10" ht="21" customHeight="1" x14ac:dyDescent="0.7">
      <c r="F393" s="26"/>
      <c r="J393" s="26"/>
    </row>
    <row r="394" spans="6:10" ht="21" customHeight="1" x14ac:dyDescent="0.7">
      <c r="F394" s="26"/>
      <c r="J394" s="26"/>
    </row>
    <row r="395" spans="6:10" ht="21" customHeight="1" x14ac:dyDescent="0.7">
      <c r="F395" s="26"/>
      <c r="J395" s="26"/>
    </row>
    <row r="396" spans="6:10" ht="21" customHeight="1" x14ac:dyDescent="0.7">
      <c r="F396" s="26"/>
      <c r="J396" s="26"/>
    </row>
    <row r="397" spans="6:10" ht="21" customHeight="1" x14ac:dyDescent="0.7">
      <c r="F397" s="26"/>
      <c r="J397" s="26"/>
    </row>
    <row r="398" spans="6:10" ht="21" customHeight="1" x14ac:dyDescent="0.7">
      <c r="F398" s="26"/>
      <c r="J398" s="26"/>
    </row>
    <row r="399" spans="6:10" ht="21" customHeight="1" x14ac:dyDescent="0.7">
      <c r="F399" s="26"/>
      <c r="J399" s="26"/>
    </row>
    <row r="400" spans="6:10" ht="21" customHeight="1" x14ac:dyDescent="0.7">
      <c r="F400" s="26"/>
      <c r="J400" s="26"/>
    </row>
    <row r="401" spans="6:10" ht="21" customHeight="1" x14ac:dyDescent="0.7">
      <c r="F401" s="26"/>
      <c r="J401" s="26"/>
    </row>
    <row r="402" spans="6:10" ht="21" customHeight="1" x14ac:dyDescent="0.7">
      <c r="F402" s="26"/>
      <c r="J402" s="26"/>
    </row>
    <row r="403" spans="6:10" ht="21" customHeight="1" x14ac:dyDescent="0.7">
      <c r="F403" s="26"/>
      <c r="J403" s="26"/>
    </row>
    <row r="404" spans="6:10" ht="21" customHeight="1" x14ac:dyDescent="0.7">
      <c r="F404" s="26"/>
      <c r="J404" s="26"/>
    </row>
    <row r="405" spans="6:10" ht="21" customHeight="1" x14ac:dyDescent="0.7">
      <c r="F405" s="26"/>
      <c r="J405" s="26"/>
    </row>
    <row r="406" spans="6:10" ht="21" customHeight="1" x14ac:dyDescent="0.7">
      <c r="F406" s="26"/>
      <c r="J406" s="26"/>
    </row>
    <row r="407" spans="6:10" ht="21" customHeight="1" x14ac:dyDescent="0.7">
      <c r="F407" s="26"/>
      <c r="J407" s="26"/>
    </row>
    <row r="408" spans="6:10" ht="21" customHeight="1" x14ac:dyDescent="0.7">
      <c r="F408" s="26"/>
      <c r="J408" s="26"/>
    </row>
    <row r="409" spans="6:10" ht="21" customHeight="1" x14ac:dyDescent="0.7">
      <c r="F409" s="26"/>
      <c r="J409" s="26"/>
    </row>
    <row r="410" spans="6:10" ht="21" customHeight="1" x14ac:dyDescent="0.7">
      <c r="F410" s="26"/>
      <c r="J410" s="26"/>
    </row>
    <row r="411" spans="6:10" ht="21" customHeight="1" x14ac:dyDescent="0.7">
      <c r="F411" s="26"/>
      <c r="J411" s="26"/>
    </row>
    <row r="412" spans="6:10" ht="21" customHeight="1" x14ac:dyDescent="0.7">
      <c r="F412" s="26"/>
      <c r="J412" s="26"/>
    </row>
    <row r="413" spans="6:10" ht="21" customHeight="1" x14ac:dyDescent="0.7">
      <c r="F413" s="26"/>
      <c r="J413" s="26"/>
    </row>
    <row r="414" spans="6:10" ht="21" customHeight="1" x14ac:dyDescent="0.7">
      <c r="F414" s="26"/>
      <c r="J414" s="26"/>
    </row>
    <row r="415" spans="6:10" ht="21" customHeight="1" x14ac:dyDescent="0.7">
      <c r="F415" s="26"/>
      <c r="J415" s="26"/>
    </row>
    <row r="416" spans="6:10" ht="21" customHeight="1" x14ac:dyDescent="0.7">
      <c r="F416" s="26"/>
      <c r="J416" s="26"/>
    </row>
    <row r="417" spans="6:10" ht="21" customHeight="1" x14ac:dyDescent="0.7">
      <c r="F417" s="26"/>
      <c r="J417" s="26"/>
    </row>
    <row r="418" spans="6:10" ht="21" customHeight="1" x14ac:dyDescent="0.7">
      <c r="F418" s="26"/>
      <c r="J418" s="26"/>
    </row>
    <row r="419" spans="6:10" ht="21" customHeight="1" x14ac:dyDescent="0.7">
      <c r="F419" s="26"/>
      <c r="J419" s="26"/>
    </row>
    <row r="420" spans="6:10" ht="21" customHeight="1" x14ac:dyDescent="0.7">
      <c r="F420" s="26"/>
      <c r="J420" s="26"/>
    </row>
    <row r="421" spans="6:10" ht="21" customHeight="1" x14ac:dyDescent="0.7">
      <c r="F421" s="26"/>
      <c r="J421" s="26"/>
    </row>
    <row r="422" spans="6:10" ht="21" customHeight="1" x14ac:dyDescent="0.7">
      <c r="F422" s="26"/>
      <c r="J422" s="26"/>
    </row>
    <row r="423" spans="6:10" ht="21" customHeight="1" x14ac:dyDescent="0.7">
      <c r="F423" s="26"/>
      <c r="J423" s="26"/>
    </row>
    <row r="424" spans="6:10" ht="21" customHeight="1" x14ac:dyDescent="0.7">
      <c r="F424" s="26"/>
      <c r="J424" s="26"/>
    </row>
    <row r="425" spans="6:10" ht="21" customHeight="1" x14ac:dyDescent="0.7">
      <c r="F425" s="26"/>
      <c r="J425" s="26"/>
    </row>
    <row r="426" spans="6:10" ht="21" customHeight="1" x14ac:dyDescent="0.7">
      <c r="F426" s="26"/>
      <c r="J426" s="26"/>
    </row>
    <row r="427" spans="6:10" ht="21" customHeight="1" x14ac:dyDescent="0.7">
      <c r="F427" s="26"/>
      <c r="J427" s="26"/>
    </row>
    <row r="428" spans="6:10" ht="21" customHeight="1" x14ac:dyDescent="0.7">
      <c r="F428" s="26"/>
      <c r="J428" s="26"/>
    </row>
    <row r="429" spans="6:10" ht="21" customHeight="1" x14ac:dyDescent="0.7">
      <c r="F429" s="26"/>
      <c r="J429" s="26"/>
    </row>
    <row r="430" spans="6:10" ht="21" customHeight="1" x14ac:dyDescent="0.7">
      <c r="F430" s="26"/>
      <c r="J430" s="26"/>
    </row>
    <row r="431" spans="6:10" ht="21" customHeight="1" x14ac:dyDescent="0.7">
      <c r="F431" s="26"/>
      <c r="J431" s="26"/>
    </row>
    <row r="432" spans="6:10" ht="21" customHeight="1" x14ac:dyDescent="0.7">
      <c r="F432" s="26"/>
      <c r="J432" s="26"/>
    </row>
    <row r="433" spans="6:10" ht="21" customHeight="1" x14ac:dyDescent="0.7">
      <c r="F433" s="26"/>
      <c r="J433" s="26"/>
    </row>
    <row r="434" spans="6:10" ht="21" customHeight="1" x14ac:dyDescent="0.7">
      <c r="F434" s="26"/>
      <c r="J434" s="26"/>
    </row>
    <row r="435" spans="6:10" ht="21" customHeight="1" x14ac:dyDescent="0.7">
      <c r="F435" s="26"/>
      <c r="J435" s="26"/>
    </row>
    <row r="436" spans="6:10" ht="21" customHeight="1" x14ac:dyDescent="0.7">
      <c r="F436" s="26"/>
      <c r="J436" s="26"/>
    </row>
    <row r="437" spans="6:10" ht="21" customHeight="1" x14ac:dyDescent="0.7">
      <c r="F437" s="26"/>
      <c r="J437" s="26"/>
    </row>
    <row r="438" spans="6:10" ht="21" customHeight="1" x14ac:dyDescent="0.7">
      <c r="F438" s="26"/>
      <c r="J438" s="26"/>
    </row>
    <row r="439" spans="6:10" ht="21" customHeight="1" x14ac:dyDescent="0.7">
      <c r="F439" s="26"/>
      <c r="J439" s="26"/>
    </row>
    <row r="440" spans="6:10" ht="21" customHeight="1" x14ac:dyDescent="0.7">
      <c r="F440" s="26"/>
      <c r="J440" s="26"/>
    </row>
    <row r="441" spans="6:10" ht="21" customHeight="1" x14ac:dyDescent="0.7">
      <c r="F441" s="26"/>
      <c r="J441" s="26"/>
    </row>
    <row r="442" spans="6:10" ht="21" customHeight="1" x14ac:dyDescent="0.7">
      <c r="F442" s="26"/>
      <c r="J442" s="26"/>
    </row>
    <row r="443" spans="6:10" ht="21" customHeight="1" x14ac:dyDescent="0.7">
      <c r="F443" s="26"/>
      <c r="J443" s="26"/>
    </row>
    <row r="444" spans="6:10" ht="21" customHeight="1" x14ac:dyDescent="0.7">
      <c r="F444" s="26"/>
      <c r="J444" s="26"/>
    </row>
    <row r="445" spans="6:10" ht="21" customHeight="1" x14ac:dyDescent="0.7">
      <c r="F445" s="26"/>
      <c r="J445" s="26"/>
    </row>
    <row r="446" spans="6:10" ht="21" customHeight="1" x14ac:dyDescent="0.7">
      <c r="F446" s="26"/>
      <c r="J446" s="26"/>
    </row>
    <row r="447" spans="6:10" ht="21" customHeight="1" x14ac:dyDescent="0.7">
      <c r="F447" s="26"/>
      <c r="J447" s="26"/>
    </row>
    <row r="448" spans="6:10" ht="21" customHeight="1" x14ac:dyDescent="0.7">
      <c r="F448" s="26"/>
      <c r="J448" s="26"/>
    </row>
    <row r="449" spans="6:10" ht="21" customHeight="1" x14ac:dyDescent="0.7">
      <c r="F449" s="26"/>
      <c r="J449" s="26"/>
    </row>
    <row r="450" spans="6:10" ht="21" customHeight="1" x14ac:dyDescent="0.7">
      <c r="F450" s="26"/>
      <c r="J450" s="26"/>
    </row>
    <row r="451" spans="6:10" ht="21" customHeight="1" x14ac:dyDescent="0.7">
      <c r="F451" s="26"/>
      <c r="J451" s="26"/>
    </row>
    <row r="452" spans="6:10" ht="21" customHeight="1" x14ac:dyDescent="0.7">
      <c r="F452" s="26"/>
      <c r="J452" s="26"/>
    </row>
    <row r="453" spans="6:10" ht="21" customHeight="1" x14ac:dyDescent="0.7">
      <c r="F453" s="26"/>
      <c r="J453" s="26"/>
    </row>
    <row r="454" spans="6:10" ht="21" customHeight="1" x14ac:dyDescent="0.7">
      <c r="F454" s="26"/>
      <c r="J454" s="26"/>
    </row>
    <row r="455" spans="6:10" ht="21" customHeight="1" x14ac:dyDescent="0.7">
      <c r="F455" s="26"/>
      <c r="J455" s="26"/>
    </row>
    <row r="456" spans="6:10" ht="21" customHeight="1" x14ac:dyDescent="0.7">
      <c r="F456" s="26"/>
      <c r="J456" s="26"/>
    </row>
    <row r="457" spans="6:10" ht="21" customHeight="1" x14ac:dyDescent="0.7">
      <c r="F457" s="26"/>
      <c r="J457" s="26"/>
    </row>
    <row r="458" spans="6:10" ht="21" customHeight="1" x14ac:dyDescent="0.7">
      <c r="F458" s="26"/>
      <c r="J458" s="26"/>
    </row>
    <row r="459" spans="6:10" ht="21" customHeight="1" x14ac:dyDescent="0.7">
      <c r="F459" s="26"/>
      <c r="J459" s="26"/>
    </row>
    <row r="460" spans="6:10" ht="21" customHeight="1" x14ac:dyDescent="0.7">
      <c r="F460" s="26"/>
      <c r="J460" s="26"/>
    </row>
    <row r="461" spans="6:10" ht="21" customHeight="1" x14ac:dyDescent="0.7">
      <c r="F461" s="26"/>
      <c r="J461" s="26"/>
    </row>
    <row r="462" spans="6:10" ht="21" customHeight="1" x14ac:dyDescent="0.7">
      <c r="F462" s="26"/>
      <c r="J462" s="26"/>
    </row>
    <row r="463" spans="6:10" ht="21" customHeight="1" x14ac:dyDescent="0.7">
      <c r="F463" s="26"/>
      <c r="J463" s="26"/>
    </row>
    <row r="464" spans="6:10" ht="21" customHeight="1" x14ac:dyDescent="0.7">
      <c r="F464" s="26"/>
      <c r="J464" s="26"/>
    </row>
    <row r="465" spans="6:10" ht="21" customHeight="1" x14ac:dyDescent="0.7">
      <c r="F465" s="26"/>
      <c r="J465" s="26"/>
    </row>
    <row r="466" spans="6:10" ht="21" customHeight="1" x14ac:dyDescent="0.7">
      <c r="F466" s="26"/>
      <c r="J466" s="26"/>
    </row>
    <row r="467" spans="6:10" ht="21" customHeight="1" x14ac:dyDescent="0.7">
      <c r="F467" s="26"/>
      <c r="J467" s="26"/>
    </row>
    <row r="468" spans="6:10" ht="21" customHeight="1" x14ac:dyDescent="0.7">
      <c r="F468" s="26"/>
      <c r="J468" s="26"/>
    </row>
    <row r="469" spans="6:10" ht="21" customHeight="1" x14ac:dyDescent="0.7">
      <c r="F469" s="26"/>
      <c r="J469" s="26"/>
    </row>
    <row r="470" spans="6:10" ht="21" customHeight="1" x14ac:dyDescent="0.7">
      <c r="F470" s="26"/>
      <c r="J470" s="26"/>
    </row>
    <row r="471" spans="6:10" ht="21" customHeight="1" x14ac:dyDescent="0.7">
      <c r="F471" s="26"/>
      <c r="J471" s="26"/>
    </row>
    <row r="472" spans="6:10" ht="21" customHeight="1" x14ac:dyDescent="0.7">
      <c r="F472" s="26"/>
      <c r="J472" s="26"/>
    </row>
    <row r="473" spans="6:10" ht="21" customHeight="1" x14ac:dyDescent="0.7">
      <c r="F473" s="26"/>
      <c r="J473" s="26"/>
    </row>
    <row r="474" spans="6:10" ht="21" customHeight="1" x14ac:dyDescent="0.7">
      <c r="F474" s="26"/>
      <c r="J474" s="26"/>
    </row>
    <row r="475" spans="6:10" ht="21" customHeight="1" x14ac:dyDescent="0.7">
      <c r="F475" s="26"/>
      <c r="J475" s="26"/>
    </row>
    <row r="476" spans="6:10" ht="21" customHeight="1" x14ac:dyDescent="0.7">
      <c r="F476" s="26"/>
      <c r="J476" s="26"/>
    </row>
    <row r="477" spans="6:10" ht="21" customHeight="1" x14ac:dyDescent="0.7">
      <c r="F477" s="26"/>
      <c r="J477" s="26"/>
    </row>
    <row r="478" spans="6:10" ht="21" customHeight="1" x14ac:dyDescent="0.7">
      <c r="F478" s="26"/>
      <c r="J478" s="26"/>
    </row>
    <row r="479" spans="6:10" ht="21" customHeight="1" x14ac:dyDescent="0.7">
      <c r="F479" s="26"/>
      <c r="J479" s="26"/>
    </row>
    <row r="480" spans="6:10" ht="21" customHeight="1" x14ac:dyDescent="0.7">
      <c r="F480" s="26"/>
      <c r="J480" s="26"/>
    </row>
    <row r="481" spans="6:10" ht="21" customHeight="1" x14ac:dyDescent="0.7">
      <c r="F481" s="26"/>
      <c r="J481" s="26"/>
    </row>
    <row r="482" spans="6:10" ht="21" customHeight="1" x14ac:dyDescent="0.7">
      <c r="F482" s="26"/>
      <c r="J482" s="26"/>
    </row>
    <row r="483" spans="6:10" ht="21" customHeight="1" x14ac:dyDescent="0.7">
      <c r="F483" s="26"/>
      <c r="J483" s="26"/>
    </row>
    <row r="484" spans="6:10" ht="21" customHeight="1" x14ac:dyDescent="0.7">
      <c r="F484" s="26"/>
      <c r="J484" s="26"/>
    </row>
    <row r="485" spans="6:10" ht="21" customHeight="1" x14ac:dyDescent="0.7">
      <c r="F485" s="26"/>
      <c r="J485" s="26"/>
    </row>
    <row r="486" spans="6:10" ht="21" customHeight="1" x14ac:dyDescent="0.7">
      <c r="F486" s="26"/>
      <c r="J486" s="26"/>
    </row>
    <row r="487" spans="6:10" ht="21" customHeight="1" x14ac:dyDescent="0.7">
      <c r="F487" s="26"/>
      <c r="J487" s="26"/>
    </row>
    <row r="488" spans="6:10" ht="21" customHeight="1" x14ac:dyDescent="0.7">
      <c r="F488" s="26"/>
      <c r="J488" s="26"/>
    </row>
    <row r="489" spans="6:10" ht="21" customHeight="1" x14ac:dyDescent="0.7">
      <c r="F489" s="26"/>
      <c r="J489" s="26"/>
    </row>
    <row r="490" spans="6:10" ht="21" customHeight="1" x14ac:dyDescent="0.7">
      <c r="F490" s="26"/>
      <c r="J490" s="26"/>
    </row>
    <row r="491" spans="6:10" ht="21" customHeight="1" x14ac:dyDescent="0.7">
      <c r="F491" s="26"/>
      <c r="J491" s="26"/>
    </row>
    <row r="492" spans="6:10" ht="21" customHeight="1" x14ac:dyDescent="0.7">
      <c r="F492" s="26"/>
      <c r="J492" s="26"/>
    </row>
    <row r="493" spans="6:10" ht="21" customHeight="1" x14ac:dyDescent="0.7">
      <c r="F493" s="26"/>
      <c r="J493" s="26"/>
    </row>
    <row r="494" spans="6:10" ht="21" customHeight="1" x14ac:dyDescent="0.7">
      <c r="F494" s="26"/>
      <c r="J494" s="26"/>
    </row>
    <row r="495" spans="6:10" ht="21" customHeight="1" x14ac:dyDescent="0.7">
      <c r="F495" s="26"/>
      <c r="J495" s="26"/>
    </row>
    <row r="496" spans="6:10" ht="21" customHeight="1" x14ac:dyDescent="0.7">
      <c r="F496" s="26"/>
      <c r="J496" s="26"/>
    </row>
    <row r="497" spans="6:10" ht="21" customHeight="1" x14ac:dyDescent="0.7">
      <c r="F497" s="26"/>
      <c r="J497" s="26"/>
    </row>
    <row r="498" spans="6:10" ht="21" customHeight="1" x14ac:dyDescent="0.7">
      <c r="F498" s="26"/>
      <c r="J498" s="26"/>
    </row>
    <row r="499" spans="6:10" ht="21" customHeight="1" x14ac:dyDescent="0.7">
      <c r="F499" s="26"/>
      <c r="J499" s="26"/>
    </row>
    <row r="500" spans="6:10" ht="21" customHeight="1" x14ac:dyDescent="0.7">
      <c r="F500" s="26"/>
      <c r="J500" s="26"/>
    </row>
    <row r="501" spans="6:10" ht="21" customHeight="1" x14ac:dyDescent="0.7">
      <c r="F501" s="26"/>
      <c r="J501" s="26"/>
    </row>
    <row r="502" spans="6:10" ht="21" customHeight="1" x14ac:dyDescent="0.7">
      <c r="F502" s="26"/>
      <c r="J502" s="26"/>
    </row>
    <row r="503" spans="6:10" ht="21" customHeight="1" x14ac:dyDescent="0.7">
      <c r="F503" s="26"/>
      <c r="J503" s="26"/>
    </row>
    <row r="504" spans="6:10" ht="21" customHeight="1" x14ac:dyDescent="0.7">
      <c r="F504" s="26"/>
      <c r="J504" s="26"/>
    </row>
    <row r="505" spans="6:10" ht="21" customHeight="1" x14ac:dyDescent="0.7">
      <c r="F505" s="26"/>
      <c r="J505" s="26"/>
    </row>
    <row r="506" spans="6:10" ht="21" customHeight="1" x14ac:dyDescent="0.7">
      <c r="F506" s="26"/>
      <c r="J506" s="26"/>
    </row>
    <row r="507" spans="6:10" ht="21" customHeight="1" x14ac:dyDescent="0.7">
      <c r="F507" s="26"/>
      <c r="J507" s="26"/>
    </row>
    <row r="508" spans="6:10" ht="21" customHeight="1" x14ac:dyDescent="0.7">
      <c r="F508" s="26"/>
      <c r="J508" s="26"/>
    </row>
    <row r="509" spans="6:10" ht="21" customHeight="1" x14ac:dyDescent="0.7">
      <c r="F509" s="26"/>
      <c r="J509" s="26"/>
    </row>
    <row r="510" spans="6:10" ht="21" customHeight="1" x14ac:dyDescent="0.7">
      <c r="F510" s="26"/>
      <c r="J510" s="26"/>
    </row>
    <row r="511" spans="6:10" ht="21" customHeight="1" x14ac:dyDescent="0.7">
      <c r="F511" s="26"/>
      <c r="J511" s="26"/>
    </row>
    <row r="512" spans="6:10" ht="21" customHeight="1" x14ac:dyDescent="0.7">
      <c r="F512" s="26"/>
      <c r="J512" s="26"/>
    </row>
    <row r="513" spans="6:10" ht="21" customHeight="1" x14ac:dyDescent="0.7">
      <c r="F513" s="26"/>
      <c r="J513" s="26"/>
    </row>
    <row r="514" spans="6:10" ht="21" customHeight="1" x14ac:dyDescent="0.7">
      <c r="F514" s="26"/>
      <c r="J514" s="26"/>
    </row>
    <row r="515" spans="6:10" ht="21" customHeight="1" x14ac:dyDescent="0.7">
      <c r="F515" s="26"/>
      <c r="J515" s="26"/>
    </row>
    <row r="516" spans="6:10" ht="21" customHeight="1" x14ac:dyDescent="0.7">
      <c r="F516" s="26"/>
      <c r="J516" s="26"/>
    </row>
    <row r="517" spans="6:10" ht="21" customHeight="1" x14ac:dyDescent="0.7">
      <c r="F517" s="26"/>
      <c r="J517" s="26"/>
    </row>
    <row r="518" spans="6:10" ht="21" customHeight="1" x14ac:dyDescent="0.7">
      <c r="F518" s="26"/>
      <c r="J518" s="26"/>
    </row>
    <row r="519" spans="6:10" ht="21" customHeight="1" x14ac:dyDescent="0.7">
      <c r="F519" s="26"/>
      <c r="J519" s="26"/>
    </row>
    <row r="520" spans="6:10" ht="21" customHeight="1" x14ac:dyDescent="0.7">
      <c r="F520" s="26"/>
      <c r="J520" s="26"/>
    </row>
    <row r="521" spans="6:10" ht="21" customHeight="1" x14ac:dyDescent="0.7">
      <c r="F521" s="26"/>
      <c r="J521" s="26"/>
    </row>
    <row r="522" spans="6:10" ht="21" customHeight="1" x14ac:dyDescent="0.7">
      <c r="F522" s="26"/>
      <c r="J522" s="26"/>
    </row>
    <row r="523" spans="6:10" ht="21" customHeight="1" x14ac:dyDescent="0.7">
      <c r="F523" s="26"/>
      <c r="J523" s="26"/>
    </row>
    <row r="524" spans="6:10" ht="21" customHeight="1" x14ac:dyDescent="0.7">
      <c r="F524" s="26"/>
      <c r="J524" s="26"/>
    </row>
    <row r="525" spans="6:10" ht="21" customHeight="1" x14ac:dyDescent="0.7">
      <c r="F525" s="26"/>
      <c r="J525" s="26"/>
    </row>
    <row r="526" spans="6:10" ht="21" customHeight="1" x14ac:dyDescent="0.7">
      <c r="F526" s="26"/>
      <c r="J526" s="26"/>
    </row>
    <row r="527" spans="6:10" ht="21" customHeight="1" x14ac:dyDescent="0.7">
      <c r="F527" s="26"/>
      <c r="J527" s="26"/>
    </row>
    <row r="528" spans="6:10" ht="21" customHeight="1" x14ac:dyDescent="0.7">
      <c r="F528" s="26"/>
      <c r="J528" s="26"/>
    </row>
    <row r="529" spans="6:10" ht="21" customHeight="1" x14ac:dyDescent="0.7">
      <c r="F529" s="26"/>
      <c r="J529" s="26"/>
    </row>
    <row r="530" spans="6:10" ht="21" customHeight="1" x14ac:dyDescent="0.7">
      <c r="F530" s="26"/>
      <c r="J530" s="26"/>
    </row>
    <row r="531" spans="6:10" ht="21" customHeight="1" x14ac:dyDescent="0.7">
      <c r="F531" s="26"/>
      <c r="J531" s="26"/>
    </row>
    <row r="532" spans="6:10" ht="21" customHeight="1" x14ac:dyDescent="0.7">
      <c r="F532" s="26"/>
      <c r="J532" s="26"/>
    </row>
    <row r="533" spans="6:10" ht="21" customHeight="1" x14ac:dyDescent="0.7">
      <c r="F533" s="26"/>
      <c r="J533" s="26"/>
    </row>
    <row r="534" spans="6:10" ht="21" customHeight="1" x14ac:dyDescent="0.7">
      <c r="F534" s="26"/>
      <c r="J534" s="26"/>
    </row>
    <row r="535" spans="6:10" ht="21" customHeight="1" x14ac:dyDescent="0.7">
      <c r="F535" s="26"/>
      <c r="J535" s="26"/>
    </row>
    <row r="536" spans="6:10" ht="21" customHeight="1" x14ac:dyDescent="0.7">
      <c r="F536" s="26"/>
      <c r="J536" s="26"/>
    </row>
    <row r="537" spans="6:10" ht="21" customHeight="1" x14ac:dyDescent="0.7">
      <c r="F537" s="26"/>
      <c r="J537" s="26"/>
    </row>
    <row r="538" spans="6:10" ht="21" customHeight="1" x14ac:dyDescent="0.7">
      <c r="F538" s="26"/>
      <c r="J538" s="26"/>
    </row>
    <row r="539" spans="6:10" ht="21" customHeight="1" x14ac:dyDescent="0.7">
      <c r="F539" s="26"/>
      <c r="J539" s="26"/>
    </row>
    <row r="540" spans="6:10" ht="21" customHeight="1" x14ac:dyDescent="0.7">
      <c r="F540" s="26"/>
      <c r="J540" s="26"/>
    </row>
    <row r="541" spans="6:10" ht="21" customHeight="1" x14ac:dyDescent="0.7">
      <c r="F541" s="26"/>
      <c r="J541" s="26"/>
    </row>
    <row r="542" spans="6:10" ht="21" customHeight="1" x14ac:dyDescent="0.7">
      <c r="F542" s="26"/>
      <c r="J542" s="26"/>
    </row>
    <row r="543" spans="6:10" ht="21" customHeight="1" x14ac:dyDescent="0.7">
      <c r="F543" s="26"/>
      <c r="J543" s="26"/>
    </row>
    <row r="544" spans="6:10" ht="21" customHeight="1" x14ac:dyDescent="0.7">
      <c r="F544" s="26"/>
      <c r="J544" s="26"/>
    </row>
    <row r="545" spans="6:10" ht="21" customHeight="1" x14ac:dyDescent="0.7">
      <c r="F545" s="26"/>
      <c r="J545" s="26"/>
    </row>
    <row r="546" spans="6:10" ht="21" customHeight="1" x14ac:dyDescent="0.7">
      <c r="F546" s="26"/>
      <c r="J546" s="26"/>
    </row>
    <row r="547" spans="6:10" ht="21" customHeight="1" x14ac:dyDescent="0.7">
      <c r="F547" s="26"/>
      <c r="J547" s="26"/>
    </row>
    <row r="548" spans="6:10" ht="21" customHeight="1" x14ac:dyDescent="0.7">
      <c r="F548" s="26"/>
      <c r="J548" s="26"/>
    </row>
    <row r="549" spans="6:10" ht="21" customHeight="1" x14ac:dyDescent="0.7">
      <c r="F549" s="26"/>
      <c r="J549" s="26"/>
    </row>
    <row r="550" spans="6:10" ht="21" customHeight="1" x14ac:dyDescent="0.7">
      <c r="F550" s="26"/>
      <c r="J550" s="26"/>
    </row>
    <row r="551" spans="6:10" ht="21" customHeight="1" x14ac:dyDescent="0.7">
      <c r="F551" s="26"/>
      <c r="J551" s="26"/>
    </row>
    <row r="552" spans="6:10" ht="21" customHeight="1" x14ac:dyDescent="0.7">
      <c r="F552" s="26"/>
      <c r="J552" s="26"/>
    </row>
    <row r="553" spans="6:10" ht="21" customHeight="1" x14ac:dyDescent="0.7">
      <c r="F553" s="26"/>
      <c r="J553" s="26"/>
    </row>
    <row r="554" spans="6:10" ht="21" customHeight="1" x14ac:dyDescent="0.7">
      <c r="F554" s="26"/>
      <c r="J554" s="26"/>
    </row>
    <row r="555" spans="6:10" ht="21" customHeight="1" x14ac:dyDescent="0.7">
      <c r="F555" s="26"/>
      <c r="J555" s="26"/>
    </row>
    <row r="556" spans="6:10" ht="21" customHeight="1" x14ac:dyDescent="0.7">
      <c r="F556" s="26"/>
      <c r="J556" s="26"/>
    </row>
    <row r="557" spans="6:10" ht="21" customHeight="1" x14ac:dyDescent="0.7">
      <c r="F557" s="26"/>
      <c r="J557" s="26"/>
    </row>
    <row r="558" spans="6:10" ht="21" customHeight="1" x14ac:dyDescent="0.7">
      <c r="F558" s="26"/>
      <c r="J558" s="26"/>
    </row>
    <row r="559" spans="6:10" ht="21" customHeight="1" x14ac:dyDescent="0.7">
      <c r="F559" s="26"/>
      <c r="J559" s="26"/>
    </row>
    <row r="560" spans="6:10" ht="21" customHeight="1" x14ac:dyDescent="0.7">
      <c r="F560" s="26"/>
      <c r="J560" s="26"/>
    </row>
    <row r="561" spans="6:10" ht="21" customHeight="1" x14ac:dyDescent="0.7">
      <c r="F561" s="26"/>
      <c r="J561" s="26"/>
    </row>
    <row r="562" spans="6:10" ht="21" customHeight="1" x14ac:dyDescent="0.7">
      <c r="F562" s="26"/>
      <c r="J562" s="26"/>
    </row>
    <row r="563" spans="6:10" ht="21" customHeight="1" x14ac:dyDescent="0.7">
      <c r="F563" s="26"/>
      <c r="J563" s="26"/>
    </row>
    <row r="564" spans="6:10" ht="21" customHeight="1" x14ac:dyDescent="0.7">
      <c r="F564" s="26"/>
      <c r="J564" s="26"/>
    </row>
    <row r="565" spans="6:10" ht="21" customHeight="1" x14ac:dyDescent="0.7">
      <c r="F565" s="26"/>
      <c r="J565" s="26"/>
    </row>
    <row r="566" spans="6:10" ht="21" customHeight="1" x14ac:dyDescent="0.7">
      <c r="F566" s="26"/>
      <c r="J566" s="26"/>
    </row>
    <row r="567" spans="6:10" ht="21" customHeight="1" x14ac:dyDescent="0.7">
      <c r="F567" s="26"/>
      <c r="J567" s="26"/>
    </row>
    <row r="568" spans="6:10" ht="21" customHeight="1" x14ac:dyDescent="0.7">
      <c r="F568" s="26"/>
      <c r="J568" s="26"/>
    </row>
    <row r="569" spans="6:10" ht="21" customHeight="1" x14ac:dyDescent="0.7">
      <c r="F569" s="26"/>
      <c r="J569" s="26"/>
    </row>
    <row r="570" spans="6:10" ht="21" customHeight="1" x14ac:dyDescent="0.7">
      <c r="F570" s="26"/>
      <c r="J570" s="26"/>
    </row>
    <row r="571" spans="6:10" ht="21" customHeight="1" x14ac:dyDescent="0.7">
      <c r="F571" s="26"/>
      <c r="J571" s="26"/>
    </row>
    <row r="572" spans="6:10" ht="21" customHeight="1" x14ac:dyDescent="0.7">
      <c r="F572" s="26"/>
      <c r="J572" s="26"/>
    </row>
    <row r="573" spans="6:10" ht="21" customHeight="1" x14ac:dyDescent="0.7">
      <c r="F573" s="26"/>
      <c r="J573" s="26"/>
    </row>
    <row r="574" spans="6:10" ht="21" customHeight="1" x14ac:dyDescent="0.7">
      <c r="F574" s="26"/>
      <c r="J574" s="26"/>
    </row>
    <row r="575" spans="6:10" ht="21" customHeight="1" x14ac:dyDescent="0.7">
      <c r="F575" s="26"/>
      <c r="J575" s="26"/>
    </row>
    <row r="576" spans="6:10" ht="21" customHeight="1" x14ac:dyDescent="0.7">
      <c r="F576" s="26"/>
      <c r="J576" s="26"/>
    </row>
    <row r="577" spans="6:10" ht="21" customHeight="1" x14ac:dyDescent="0.7">
      <c r="F577" s="26"/>
      <c r="J577" s="26"/>
    </row>
    <row r="578" spans="6:10" ht="21" customHeight="1" x14ac:dyDescent="0.7">
      <c r="F578" s="26"/>
      <c r="J578" s="26"/>
    </row>
    <row r="579" spans="6:10" ht="21" customHeight="1" x14ac:dyDescent="0.7">
      <c r="F579" s="26"/>
      <c r="J579" s="26"/>
    </row>
    <row r="580" spans="6:10" ht="21" customHeight="1" x14ac:dyDescent="0.7">
      <c r="F580" s="26"/>
      <c r="J580" s="26"/>
    </row>
    <row r="581" spans="6:10" ht="21" customHeight="1" x14ac:dyDescent="0.7">
      <c r="F581" s="26"/>
      <c r="J581" s="26"/>
    </row>
    <row r="582" spans="6:10" ht="21" customHeight="1" x14ac:dyDescent="0.7">
      <c r="F582" s="26"/>
      <c r="J582" s="26"/>
    </row>
    <row r="583" spans="6:10" ht="21" customHeight="1" x14ac:dyDescent="0.7">
      <c r="F583" s="26"/>
      <c r="J583" s="26"/>
    </row>
    <row r="584" spans="6:10" ht="21" customHeight="1" x14ac:dyDescent="0.7">
      <c r="F584" s="26"/>
      <c r="J584" s="26"/>
    </row>
    <row r="585" spans="6:10" ht="21" customHeight="1" x14ac:dyDescent="0.7">
      <c r="F585" s="26"/>
      <c r="J585" s="26"/>
    </row>
    <row r="586" spans="6:10" ht="21" customHeight="1" x14ac:dyDescent="0.7">
      <c r="F586" s="26"/>
      <c r="J586" s="26"/>
    </row>
    <row r="587" spans="6:10" ht="21" customHeight="1" x14ac:dyDescent="0.7">
      <c r="F587" s="26"/>
      <c r="J587" s="26"/>
    </row>
    <row r="588" spans="6:10" ht="21" customHeight="1" x14ac:dyDescent="0.7">
      <c r="F588" s="26"/>
      <c r="J588" s="26"/>
    </row>
    <row r="589" spans="6:10" ht="21" customHeight="1" x14ac:dyDescent="0.7">
      <c r="F589" s="26"/>
      <c r="J589" s="26"/>
    </row>
    <row r="590" spans="6:10" ht="21" customHeight="1" x14ac:dyDescent="0.7">
      <c r="F590" s="26"/>
      <c r="J590" s="26"/>
    </row>
    <row r="591" spans="6:10" ht="21" customHeight="1" x14ac:dyDescent="0.7">
      <c r="F591" s="26"/>
      <c r="J591" s="26"/>
    </row>
    <row r="592" spans="6:10" ht="21" customHeight="1" x14ac:dyDescent="0.7">
      <c r="F592" s="26"/>
      <c r="J592" s="26"/>
    </row>
    <row r="593" spans="6:10" ht="21" customHeight="1" x14ac:dyDescent="0.7">
      <c r="F593" s="26"/>
      <c r="J593" s="26"/>
    </row>
    <row r="594" spans="6:10" ht="21" customHeight="1" x14ac:dyDescent="0.7">
      <c r="F594" s="26"/>
      <c r="J594" s="26"/>
    </row>
    <row r="595" spans="6:10" ht="21" customHeight="1" x14ac:dyDescent="0.7">
      <c r="F595" s="26"/>
      <c r="J595" s="26"/>
    </row>
    <row r="596" spans="6:10" ht="21" customHeight="1" x14ac:dyDescent="0.7">
      <c r="F596" s="26"/>
      <c r="J596" s="26"/>
    </row>
    <row r="597" spans="6:10" ht="21" customHeight="1" x14ac:dyDescent="0.7">
      <c r="F597" s="26"/>
      <c r="J597" s="26"/>
    </row>
    <row r="598" spans="6:10" ht="21" customHeight="1" x14ac:dyDescent="0.7">
      <c r="F598" s="26"/>
      <c r="J598" s="26"/>
    </row>
    <row r="599" spans="6:10" ht="21" customHeight="1" x14ac:dyDescent="0.7">
      <c r="F599" s="26"/>
      <c r="J599" s="26"/>
    </row>
    <row r="600" spans="6:10" ht="21" customHeight="1" x14ac:dyDescent="0.7">
      <c r="F600" s="26"/>
      <c r="J600" s="26"/>
    </row>
    <row r="601" spans="6:10" ht="21" customHeight="1" x14ac:dyDescent="0.7">
      <c r="F601" s="26"/>
      <c r="J601" s="26"/>
    </row>
    <row r="602" spans="6:10" ht="21" customHeight="1" x14ac:dyDescent="0.7">
      <c r="F602" s="26"/>
      <c r="J602" s="26"/>
    </row>
    <row r="603" spans="6:10" ht="21" customHeight="1" x14ac:dyDescent="0.7">
      <c r="F603" s="26"/>
      <c r="J603" s="26"/>
    </row>
    <row r="604" spans="6:10" ht="21" customHeight="1" x14ac:dyDescent="0.7">
      <c r="F604" s="26"/>
      <c r="J604" s="26"/>
    </row>
    <row r="605" spans="6:10" ht="21" customHeight="1" x14ac:dyDescent="0.7">
      <c r="F605" s="26"/>
      <c r="J605" s="26"/>
    </row>
    <row r="606" spans="6:10" ht="21" customHeight="1" x14ac:dyDescent="0.7">
      <c r="F606" s="26"/>
      <c r="J606" s="26"/>
    </row>
    <row r="607" spans="6:10" ht="21" customHeight="1" x14ac:dyDescent="0.7">
      <c r="F607" s="26"/>
      <c r="J607" s="26"/>
    </row>
    <row r="608" spans="6:10" ht="21" customHeight="1" x14ac:dyDescent="0.7">
      <c r="F608" s="26"/>
      <c r="J608" s="26"/>
    </row>
    <row r="609" spans="6:10" ht="21" customHeight="1" x14ac:dyDescent="0.7">
      <c r="F609" s="26"/>
      <c r="J609" s="26"/>
    </row>
    <row r="610" spans="6:10" ht="21" customHeight="1" x14ac:dyDescent="0.7">
      <c r="F610" s="26"/>
      <c r="J610" s="26"/>
    </row>
    <row r="611" spans="6:10" ht="21" customHeight="1" x14ac:dyDescent="0.7">
      <c r="F611" s="26"/>
      <c r="J611" s="26"/>
    </row>
    <row r="612" spans="6:10" ht="21" customHeight="1" x14ac:dyDescent="0.7">
      <c r="F612" s="26"/>
      <c r="J612" s="26"/>
    </row>
    <row r="613" spans="6:10" ht="21" customHeight="1" x14ac:dyDescent="0.7">
      <c r="F613" s="26"/>
      <c r="J613" s="26"/>
    </row>
    <row r="614" spans="6:10" ht="21" customHeight="1" x14ac:dyDescent="0.7">
      <c r="F614" s="26"/>
      <c r="J614" s="26"/>
    </row>
    <row r="615" spans="6:10" ht="21" customHeight="1" x14ac:dyDescent="0.7">
      <c r="F615" s="26"/>
      <c r="J615" s="26"/>
    </row>
    <row r="616" spans="6:10" ht="21" customHeight="1" x14ac:dyDescent="0.7">
      <c r="F616" s="26"/>
      <c r="J616" s="26"/>
    </row>
    <row r="617" spans="6:10" ht="21" customHeight="1" x14ac:dyDescent="0.7">
      <c r="F617" s="26"/>
      <c r="J617" s="26"/>
    </row>
    <row r="618" spans="6:10" ht="21" customHeight="1" x14ac:dyDescent="0.7">
      <c r="F618" s="26"/>
      <c r="J618" s="26"/>
    </row>
    <row r="619" spans="6:10" ht="21" customHeight="1" x14ac:dyDescent="0.7">
      <c r="F619" s="26"/>
      <c r="J619" s="26"/>
    </row>
    <row r="620" spans="6:10" ht="21" customHeight="1" x14ac:dyDescent="0.7">
      <c r="F620" s="26"/>
      <c r="J620" s="26"/>
    </row>
    <row r="621" spans="6:10" ht="21" customHeight="1" x14ac:dyDescent="0.7">
      <c r="F621" s="26"/>
      <c r="J621" s="26"/>
    </row>
    <row r="622" spans="6:10" ht="21" customHeight="1" x14ac:dyDescent="0.7">
      <c r="F622" s="26"/>
      <c r="J622" s="26"/>
    </row>
    <row r="623" spans="6:10" ht="21" customHeight="1" x14ac:dyDescent="0.7">
      <c r="F623" s="26"/>
      <c r="J623" s="26"/>
    </row>
    <row r="624" spans="6:10" ht="21" customHeight="1" x14ac:dyDescent="0.7">
      <c r="F624" s="26"/>
      <c r="J624" s="26"/>
    </row>
    <row r="625" spans="6:10" ht="21" customHeight="1" x14ac:dyDescent="0.7">
      <c r="F625" s="26"/>
      <c r="J625" s="26"/>
    </row>
    <row r="626" spans="6:10" ht="21" customHeight="1" x14ac:dyDescent="0.7">
      <c r="F626" s="26"/>
      <c r="J626" s="26"/>
    </row>
    <row r="627" spans="6:10" ht="21" customHeight="1" x14ac:dyDescent="0.7">
      <c r="F627" s="26"/>
      <c r="J627" s="26"/>
    </row>
    <row r="628" spans="6:10" ht="21" customHeight="1" x14ac:dyDescent="0.7">
      <c r="F628" s="26"/>
      <c r="J628" s="26"/>
    </row>
    <row r="629" spans="6:10" ht="21" customHeight="1" x14ac:dyDescent="0.7">
      <c r="F629" s="26"/>
      <c r="J629" s="26"/>
    </row>
    <row r="630" spans="6:10" ht="21" customHeight="1" x14ac:dyDescent="0.7">
      <c r="F630" s="26"/>
      <c r="J630" s="26"/>
    </row>
    <row r="631" spans="6:10" ht="21" customHeight="1" x14ac:dyDescent="0.7">
      <c r="F631" s="26"/>
      <c r="J631" s="26"/>
    </row>
    <row r="632" spans="6:10" ht="21" customHeight="1" x14ac:dyDescent="0.7">
      <c r="F632" s="26"/>
      <c r="J632" s="26"/>
    </row>
    <row r="633" spans="6:10" ht="21" customHeight="1" x14ac:dyDescent="0.7">
      <c r="F633" s="26"/>
      <c r="J633" s="26"/>
    </row>
    <row r="634" spans="6:10" ht="21" customHeight="1" x14ac:dyDescent="0.7">
      <c r="F634" s="26"/>
      <c r="J634" s="26"/>
    </row>
    <row r="635" spans="6:10" ht="21" customHeight="1" x14ac:dyDescent="0.7">
      <c r="F635" s="26"/>
      <c r="J635" s="26"/>
    </row>
    <row r="636" spans="6:10" ht="21" customHeight="1" x14ac:dyDescent="0.7">
      <c r="F636" s="26"/>
      <c r="J636" s="26"/>
    </row>
    <row r="637" spans="6:10" ht="21" customHeight="1" x14ac:dyDescent="0.7">
      <c r="F637" s="26"/>
      <c r="J637" s="26"/>
    </row>
    <row r="638" spans="6:10" ht="21" customHeight="1" x14ac:dyDescent="0.7">
      <c r="F638" s="26"/>
      <c r="J638" s="26"/>
    </row>
    <row r="639" spans="6:10" ht="21" customHeight="1" x14ac:dyDescent="0.7">
      <c r="F639" s="26"/>
      <c r="J639" s="26"/>
    </row>
    <row r="640" spans="6:10" ht="21" customHeight="1" x14ac:dyDescent="0.7">
      <c r="F640" s="26"/>
      <c r="J640" s="26"/>
    </row>
    <row r="641" spans="6:10" ht="21" customHeight="1" x14ac:dyDescent="0.7">
      <c r="F641" s="26"/>
      <c r="J641" s="26"/>
    </row>
    <row r="642" spans="6:10" ht="21" customHeight="1" x14ac:dyDescent="0.7">
      <c r="F642" s="26"/>
      <c r="J642" s="26"/>
    </row>
    <row r="643" spans="6:10" ht="21" customHeight="1" x14ac:dyDescent="0.7">
      <c r="F643" s="26"/>
      <c r="J643" s="26"/>
    </row>
    <row r="644" spans="6:10" ht="21" customHeight="1" x14ac:dyDescent="0.7">
      <c r="F644" s="26"/>
      <c r="J644" s="26"/>
    </row>
    <row r="645" spans="6:10" ht="21" customHeight="1" x14ac:dyDescent="0.7">
      <c r="F645" s="26"/>
      <c r="J645" s="26"/>
    </row>
    <row r="646" spans="6:10" ht="21" customHeight="1" x14ac:dyDescent="0.7">
      <c r="F646" s="26"/>
      <c r="J646" s="26"/>
    </row>
    <row r="647" spans="6:10" ht="21" customHeight="1" x14ac:dyDescent="0.7">
      <c r="F647" s="26"/>
      <c r="J647" s="26"/>
    </row>
    <row r="648" spans="6:10" ht="21" customHeight="1" x14ac:dyDescent="0.7">
      <c r="F648" s="26"/>
      <c r="J648" s="26"/>
    </row>
    <row r="649" spans="6:10" ht="21" customHeight="1" x14ac:dyDescent="0.7">
      <c r="F649" s="26"/>
      <c r="J649" s="26"/>
    </row>
    <row r="650" spans="6:10" ht="21" customHeight="1" x14ac:dyDescent="0.7">
      <c r="F650" s="26"/>
      <c r="J650" s="26"/>
    </row>
    <row r="651" spans="6:10" ht="21" customHeight="1" x14ac:dyDescent="0.7">
      <c r="F651" s="26"/>
      <c r="J651" s="26"/>
    </row>
    <row r="652" spans="6:10" ht="21" customHeight="1" x14ac:dyDescent="0.7">
      <c r="F652" s="26"/>
      <c r="J652" s="26"/>
    </row>
    <row r="653" spans="6:10" ht="21" customHeight="1" x14ac:dyDescent="0.7">
      <c r="F653" s="26"/>
      <c r="J653" s="26"/>
    </row>
    <row r="654" spans="6:10" ht="21" customHeight="1" x14ac:dyDescent="0.7">
      <c r="F654" s="26"/>
      <c r="J654" s="26"/>
    </row>
    <row r="655" spans="6:10" ht="21" customHeight="1" x14ac:dyDescent="0.7">
      <c r="F655" s="26"/>
      <c r="J655" s="26"/>
    </row>
    <row r="656" spans="6:10" ht="21" customHeight="1" x14ac:dyDescent="0.7">
      <c r="F656" s="26"/>
      <c r="J656" s="26"/>
    </row>
    <row r="657" spans="6:10" ht="21" customHeight="1" x14ac:dyDescent="0.7">
      <c r="F657" s="26"/>
      <c r="J657" s="26"/>
    </row>
    <row r="658" spans="6:10" ht="21" customHeight="1" x14ac:dyDescent="0.7">
      <c r="F658" s="26"/>
      <c r="J658" s="26"/>
    </row>
    <row r="659" spans="6:10" ht="21" customHeight="1" x14ac:dyDescent="0.7">
      <c r="F659" s="26"/>
      <c r="J659" s="26"/>
    </row>
    <row r="660" spans="6:10" ht="21" customHeight="1" x14ac:dyDescent="0.7">
      <c r="F660" s="26"/>
      <c r="J660" s="26"/>
    </row>
    <row r="661" spans="6:10" ht="21" customHeight="1" x14ac:dyDescent="0.7">
      <c r="F661" s="26"/>
      <c r="J661" s="26"/>
    </row>
    <row r="662" spans="6:10" ht="21" customHeight="1" x14ac:dyDescent="0.7">
      <c r="F662" s="26"/>
      <c r="J662" s="26"/>
    </row>
    <row r="663" spans="6:10" ht="21" customHeight="1" x14ac:dyDescent="0.7">
      <c r="F663" s="26"/>
      <c r="J663" s="26"/>
    </row>
    <row r="664" spans="6:10" ht="21" customHeight="1" x14ac:dyDescent="0.7">
      <c r="F664" s="26"/>
      <c r="J664" s="26"/>
    </row>
    <row r="665" spans="6:10" ht="21" customHeight="1" x14ac:dyDescent="0.7">
      <c r="F665" s="26"/>
      <c r="J665" s="26"/>
    </row>
    <row r="666" spans="6:10" ht="21" customHeight="1" x14ac:dyDescent="0.7">
      <c r="F666" s="26"/>
      <c r="J666" s="26"/>
    </row>
    <row r="667" spans="6:10" ht="21" customHeight="1" x14ac:dyDescent="0.7">
      <c r="F667" s="26"/>
      <c r="J667" s="26"/>
    </row>
    <row r="668" spans="6:10" ht="21" customHeight="1" x14ac:dyDescent="0.7">
      <c r="F668" s="26"/>
      <c r="J668" s="26"/>
    </row>
    <row r="669" spans="6:10" ht="21" customHeight="1" x14ac:dyDescent="0.7">
      <c r="F669" s="26"/>
      <c r="J669" s="26"/>
    </row>
    <row r="670" spans="6:10" ht="21" customHeight="1" x14ac:dyDescent="0.7">
      <c r="F670" s="26"/>
      <c r="J670" s="26"/>
    </row>
    <row r="671" spans="6:10" ht="21" customHeight="1" x14ac:dyDescent="0.7">
      <c r="F671" s="26"/>
      <c r="J671" s="26"/>
    </row>
    <row r="672" spans="6:10" ht="21" customHeight="1" x14ac:dyDescent="0.7">
      <c r="F672" s="26"/>
      <c r="J672" s="26"/>
    </row>
    <row r="673" spans="6:10" ht="21" customHeight="1" x14ac:dyDescent="0.7">
      <c r="F673" s="26"/>
      <c r="J673" s="26"/>
    </row>
    <row r="674" spans="6:10" ht="21" customHeight="1" x14ac:dyDescent="0.7">
      <c r="F674" s="26"/>
      <c r="J674" s="26"/>
    </row>
    <row r="675" spans="6:10" ht="21" customHeight="1" x14ac:dyDescent="0.7">
      <c r="F675" s="26"/>
      <c r="J675" s="26"/>
    </row>
    <row r="676" spans="6:10" ht="21" customHeight="1" x14ac:dyDescent="0.7">
      <c r="F676" s="26"/>
      <c r="J676" s="26"/>
    </row>
    <row r="677" spans="6:10" ht="21" customHeight="1" x14ac:dyDescent="0.7">
      <c r="F677" s="26"/>
      <c r="J677" s="26"/>
    </row>
    <row r="678" spans="6:10" ht="21" customHeight="1" x14ac:dyDescent="0.7">
      <c r="F678" s="26"/>
      <c r="J678" s="26"/>
    </row>
    <row r="679" spans="6:10" ht="21" customHeight="1" x14ac:dyDescent="0.7">
      <c r="F679" s="26"/>
      <c r="J679" s="26"/>
    </row>
    <row r="680" spans="6:10" ht="21" customHeight="1" x14ac:dyDescent="0.7">
      <c r="F680" s="26"/>
      <c r="J680" s="26"/>
    </row>
    <row r="681" spans="6:10" ht="21" customHeight="1" x14ac:dyDescent="0.7">
      <c r="F681" s="26"/>
      <c r="J681" s="26"/>
    </row>
    <row r="682" spans="6:10" ht="21" customHeight="1" x14ac:dyDescent="0.7">
      <c r="F682" s="26"/>
      <c r="J682" s="26"/>
    </row>
    <row r="683" spans="6:10" ht="21" customHeight="1" x14ac:dyDescent="0.7">
      <c r="F683" s="26"/>
      <c r="J683" s="26"/>
    </row>
    <row r="684" spans="6:10" ht="21" customHeight="1" x14ac:dyDescent="0.7">
      <c r="F684" s="26"/>
      <c r="J684" s="26"/>
    </row>
    <row r="685" spans="6:10" ht="21" customHeight="1" x14ac:dyDescent="0.7">
      <c r="F685" s="26"/>
      <c r="J685" s="26"/>
    </row>
    <row r="686" spans="6:10" ht="21" customHeight="1" x14ac:dyDescent="0.7">
      <c r="F686" s="26"/>
      <c r="J686" s="26"/>
    </row>
    <row r="687" spans="6:10" ht="21" customHeight="1" x14ac:dyDescent="0.7">
      <c r="F687" s="26"/>
      <c r="J687" s="26"/>
    </row>
    <row r="688" spans="6:10" ht="21" customHeight="1" x14ac:dyDescent="0.7">
      <c r="F688" s="26"/>
      <c r="J688" s="26"/>
    </row>
    <row r="689" spans="6:10" ht="21" customHeight="1" x14ac:dyDescent="0.7">
      <c r="F689" s="26"/>
      <c r="J689" s="26"/>
    </row>
    <row r="690" spans="6:10" ht="21" customHeight="1" x14ac:dyDescent="0.7">
      <c r="F690" s="26"/>
      <c r="J690" s="26"/>
    </row>
    <row r="691" spans="6:10" ht="21" customHeight="1" x14ac:dyDescent="0.7">
      <c r="F691" s="26"/>
      <c r="J691" s="26"/>
    </row>
    <row r="692" spans="6:10" ht="21" customHeight="1" x14ac:dyDescent="0.7">
      <c r="F692" s="26"/>
      <c r="J692" s="26"/>
    </row>
    <row r="693" spans="6:10" ht="21" customHeight="1" x14ac:dyDescent="0.7">
      <c r="F693" s="26"/>
      <c r="J693" s="26"/>
    </row>
    <row r="694" spans="6:10" ht="21" customHeight="1" x14ac:dyDescent="0.7">
      <c r="F694" s="26"/>
      <c r="J694" s="26"/>
    </row>
    <row r="695" spans="6:10" ht="21" customHeight="1" x14ac:dyDescent="0.7">
      <c r="F695" s="26"/>
      <c r="J695" s="26"/>
    </row>
    <row r="696" spans="6:10" ht="21" customHeight="1" x14ac:dyDescent="0.7">
      <c r="F696" s="26"/>
      <c r="J696" s="26"/>
    </row>
    <row r="697" spans="6:10" ht="21" customHeight="1" x14ac:dyDescent="0.7">
      <c r="F697" s="26"/>
      <c r="J697" s="26"/>
    </row>
    <row r="698" spans="6:10" ht="21" customHeight="1" x14ac:dyDescent="0.7">
      <c r="F698" s="26"/>
      <c r="J698" s="26"/>
    </row>
    <row r="699" spans="6:10" ht="21" customHeight="1" x14ac:dyDescent="0.7">
      <c r="F699" s="26"/>
      <c r="J699" s="26"/>
    </row>
    <row r="700" spans="6:10" ht="21" customHeight="1" x14ac:dyDescent="0.7">
      <c r="F700" s="26"/>
      <c r="J700" s="26"/>
    </row>
    <row r="701" spans="6:10" ht="21" customHeight="1" x14ac:dyDescent="0.7">
      <c r="F701" s="26"/>
      <c r="J701" s="26"/>
    </row>
    <row r="702" spans="6:10" ht="21" customHeight="1" x14ac:dyDescent="0.7">
      <c r="F702" s="26"/>
      <c r="J702" s="26"/>
    </row>
    <row r="703" spans="6:10" ht="21" customHeight="1" x14ac:dyDescent="0.7">
      <c r="F703" s="26"/>
      <c r="J703" s="26"/>
    </row>
    <row r="704" spans="6:10" ht="21" customHeight="1" x14ac:dyDescent="0.7">
      <c r="F704" s="26"/>
      <c r="J704" s="26"/>
    </row>
    <row r="705" spans="6:10" ht="21" customHeight="1" x14ac:dyDescent="0.7">
      <c r="F705" s="26"/>
      <c r="J705" s="26"/>
    </row>
    <row r="706" spans="6:10" ht="21" customHeight="1" x14ac:dyDescent="0.7">
      <c r="F706" s="26"/>
      <c r="J706" s="26"/>
    </row>
    <row r="707" spans="6:10" ht="21" customHeight="1" x14ac:dyDescent="0.7">
      <c r="F707" s="26"/>
      <c r="J707" s="26"/>
    </row>
    <row r="708" spans="6:10" ht="21" customHeight="1" x14ac:dyDescent="0.7">
      <c r="F708" s="26"/>
      <c r="J708" s="26"/>
    </row>
    <row r="709" spans="6:10" ht="21" customHeight="1" x14ac:dyDescent="0.7">
      <c r="F709" s="26"/>
      <c r="J709" s="26"/>
    </row>
    <row r="710" spans="6:10" ht="21" customHeight="1" x14ac:dyDescent="0.7">
      <c r="F710" s="26"/>
      <c r="J710" s="26"/>
    </row>
    <row r="711" spans="6:10" ht="21" customHeight="1" x14ac:dyDescent="0.7">
      <c r="F711" s="26"/>
      <c r="J711" s="26"/>
    </row>
    <row r="712" spans="6:10" ht="21" customHeight="1" x14ac:dyDescent="0.7">
      <c r="F712" s="26"/>
      <c r="J712" s="26"/>
    </row>
    <row r="713" spans="6:10" ht="21" customHeight="1" x14ac:dyDescent="0.7">
      <c r="F713" s="26"/>
      <c r="J713" s="26"/>
    </row>
    <row r="714" spans="6:10" ht="21" customHeight="1" x14ac:dyDescent="0.7">
      <c r="F714" s="26"/>
      <c r="J714" s="26"/>
    </row>
    <row r="715" spans="6:10" ht="21" customHeight="1" x14ac:dyDescent="0.7">
      <c r="F715" s="26"/>
      <c r="J715" s="26"/>
    </row>
    <row r="716" spans="6:10" ht="21" customHeight="1" x14ac:dyDescent="0.7">
      <c r="F716" s="26"/>
      <c r="J716" s="26"/>
    </row>
    <row r="717" spans="6:10" ht="21" customHeight="1" x14ac:dyDescent="0.7">
      <c r="F717" s="26"/>
      <c r="J717" s="26"/>
    </row>
    <row r="718" spans="6:10" ht="21" customHeight="1" x14ac:dyDescent="0.7">
      <c r="F718" s="26"/>
      <c r="J718" s="26"/>
    </row>
    <row r="719" spans="6:10" ht="21" customHeight="1" x14ac:dyDescent="0.7">
      <c r="F719" s="26"/>
      <c r="J719" s="26"/>
    </row>
    <row r="720" spans="6:10" ht="21" customHeight="1" x14ac:dyDescent="0.7">
      <c r="F720" s="26"/>
      <c r="J720" s="26"/>
    </row>
    <row r="721" spans="6:10" ht="21" customHeight="1" x14ac:dyDescent="0.7">
      <c r="F721" s="26"/>
      <c r="J721" s="26"/>
    </row>
    <row r="722" spans="6:10" ht="21" customHeight="1" x14ac:dyDescent="0.7">
      <c r="F722" s="26"/>
      <c r="J722" s="26"/>
    </row>
    <row r="723" spans="6:10" ht="21" customHeight="1" x14ac:dyDescent="0.7">
      <c r="F723" s="26"/>
      <c r="J723" s="26"/>
    </row>
    <row r="724" spans="6:10" ht="21" customHeight="1" x14ac:dyDescent="0.7">
      <c r="F724" s="26"/>
      <c r="J724" s="26"/>
    </row>
    <row r="725" spans="6:10" ht="21" customHeight="1" x14ac:dyDescent="0.7">
      <c r="F725" s="26"/>
      <c r="J725" s="26"/>
    </row>
    <row r="726" spans="6:10" ht="21" customHeight="1" x14ac:dyDescent="0.7">
      <c r="F726" s="26"/>
      <c r="J726" s="26"/>
    </row>
    <row r="727" spans="6:10" ht="21" customHeight="1" x14ac:dyDescent="0.7">
      <c r="F727" s="26"/>
      <c r="J727" s="26"/>
    </row>
    <row r="728" spans="6:10" ht="21" customHeight="1" x14ac:dyDescent="0.7">
      <c r="F728" s="26"/>
      <c r="J728" s="26"/>
    </row>
    <row r="729" spans="6:10" ht="21" customHeight="1" x14ac:dyDescent="0.7">
      <c r="F729" s="26"/>
      <c r="J729" s="26"/>
    </row>
    <row r="730" spans="6:10" ht="21" customHeight="1" x14ac:dyDescent="0.7">
      <c r="F730" s="26"/>
      <c r="J730" s="26"/>
    </row>
    <row r="731" spans="6:10" ht="21" customHeight="1" x14ac:dyDescent="0.7">
      <c r="F731" s="26"/>
      <c r="J731" s="26"/>
    </row>
    <row r="732" spans="6:10" ht="21" customHeight="1" x14ac:dyDescent="0.7">
      <c r="F732" s="26"/>
      <c r="J732" s="26"/>
    </row>
    <row r="733" spans="6:10" ht="21" customHeight="1" x14ac:dyDescent="0.7">
      <c r="F733" s="26"/>
      <c r="J733" s="26"/>
    </row>
    <row r="734" spans="6:10" ht="21" customHeight="1" x14ac:dyDescent="0.7">
      <c r="F734" s="26"/>
      <c r="J734" s="26"/>
    </row>
    <row r="735" spans="6:10" ht="21" customHeight="1" x14ac:dyDescent="0.7">
      <c r="F735" s="26"/>
      <c r="J735" s="26"/>
    </row>
    <row r="736" spans="6:10" ht="21" customHeight="1" x14ac:dyDescent="0.7">
      <c r="F736" s="26"/>
      <c r="J736" s="26"/>
    </row>
    <row r="737" spans="6:10" ht="21" customHeight="1" x14ac:dyDescent="0.7">
      <c r="F737" s="26"/>
      <c r="J737" s="26"/>
    </row>
    <row r="738" spans="6:10" ht="21" customHeight="1" x14ac:dyDescent="0.7">
      <c r="F738" s="26"/>
      <c r="J738" s="26"/>
    </row>
    <row r="739" spans="6:10" ht="21" customHeight="1" x14ac:dyDescent="0.7">
      <c r="F739" s="26"/>
      <c r="J739" s="26"/>
    </row>
    <row r="740" spans="6:10" ht="21" customHeight="1" x14ac:dyDescent="0.7">
      <c r="F740" s="26"/>
      <c r="J740" s="26"/>
    </row>
    <row r="741" spans="6:10" ht="21" customHeight="1" x14ac:dyDescent="0.7">
      <c r="F741" s="26"/>
      <c r="J741" s="26"/>
    </row>
    <row r="742" spans="6:10" ht="21" customHeight="1" x14ac:dyDescent="0.7">
      <c r="F742" s="26"/>
      <c r="J742" s="26"/>
    </row>
    <row r="743" spans="6:10" ht="21" customHeight="1" x14ac:dyDescent="0.7">
      <c r="F743" s="26"/>
      <c r="J743" s="26"/>
    </row>
    <row r="744" spans="6:10" ht="21" customHeight="1" x14ac:dyDescent="0.7">
      <c r="F744" s="26"/>
      <c r="J744" s="26"/>
    </row>
    <row r="745" spans="6:10" ht="21" customHeight="1" x14ac:dyDescent="0.7">
      <c r="F745" s="26"/>
      <c r="J745" s="26"/>
    </row>
    <row r="746" spans="6:10" ht="21" customHeight="1" x14ac:dyDescent="0.7">
      <c r="F746" s="26"/>
      <c r="J746" s="26"/>
    </row>
    <row r="747" spans="6:10" ht="21" customHeight="1" x14ac:dyDescent="0.7">
      <c r="F747" s="26"/>
      <c r="J747" s="26"/>
    </row>
    <row r="748" spans="6:10" ht="21" customHeight="1" x14ac:dyDescent="0.7">
      <c r="F748" s="26"/>
      <c r="J748" s="26"/>
    </row>
    <row r="749" spans="6:10" ht="21" customHeight="1" x14ac:dyDescent="0.7">
      <c r="F749" s="26"/>
      <c r="J749" s="26"/>
    </row>
    <row r="750" spans="6:10" ht="21" customHeight="1" x14ac:dyDescent="0.7">
      <c r="F750" s="26"/>
      <c r="J750" s="26"/>
    </row>
    <row r="751" spans="6:10" ht="21" customHeight="1" x14ac:dyDescent="0.7">
      <c r="F751" s="26"/>
      <c r="J751" s="26"/>
    </row>
    <row r="752" spans="6:10" ht="21" customHeight="1" x14ac:dyDescent="0.7">
      <c r="F752" s="26"/>
      <c r="J752" s="26"/>
    </row>
    <row r="753" spans="6:10" ht="21" customHeight="1" x14ac:dyDescent="0.7">
      <c r="F753" s="26"/>
      <c r="J753" s="26"/>
    </row>
    <row r="754" spans="6:10" ht="21" customHeight="1" x14ac:dyDescent="0.7">
      <c r="F754" s="26"/>
      <c r="J754" s="26"/>
    </row>
    <row r="755" spans="6:10" ht="21" customHeight="1" x14ac:dyDescent="0.7">
      <c r="F755" s="26"/>
      <c r="J755" s="26"/>
    </row>
    <row r="756" spans="6:10" ht="21" customHeight="1" x14ac:dyDescent="0.7">
      <c r="F756" s="26"/>
      <c r="J756" s="26"/>
    </row>
    <row r="757" spans="6:10" ht="21" customHeight="1" x14ac:dyDescent="0.7">
      <c r="F757" s="26"/>
      <c r="J757" s="26"/>
    </row>
    <row r="758" spans="6:10" ht="21" customHeight="1" x14ac:dyDescent="0.7">
      <c r="F758" s="26"/>
      <c r="J758" s="26"/>
    </row>
    <row r="759" spans="6:10" ht="21" customHeight="1" x14ac:dyDescent="0.7">
      <c r="F759" s="26"/>
      <c r="J759" s="26"/>
    </row>
    <row r="760" spans="6:10" ht="21" customHeight="1" x14ac:dyDescent="0.7">
      <c r="F760" s="26"/>
      <c r="J760" s="26"/>
    </row>
    <row r="761" spans="6:10" ht="21" customHeight="1" x14ac:dyDescent="0.7">
      <c r="F761" s="26"/>
      <c r="J761" s="26"/>
    </row>
    <row r="762" spans="6:10" ht="21" customHeight="1" x14ac:dyDescent="0.7">
      <c r="F762" s="26"/>
      <c r="J762" s="26"/>
    </row>
    <row r="763" spans="6:10" ht="21" customHeight="1" x14ac:dyDescent="0.7">
      <c r="F763" s="26"/>
      <c r="J763" s="26"/>
    </row>
    <row r="764" spans="6:10" ht="21" customHeight="1" x14ac:dyDescent="0.7">
      <c r="F764" s="26"/>
      <c r="J764" s="26"/>
    </row>
    <row r="765" spans="6:10" ht="21" customHeight="1" x14ac:dyDescent="0.7">
      <c r="F765" s="26"/>
      <c r="J765" s="26"/>
    </row>
    <row r="766" spans="6:10" ht="21" customHeight="1" x14ac:dyDescent="0.7">
      <c r="F766" s="26"/>
      <c r="J766" s="26"/>
    </row>
    <row r="767" spans="6:10" ht="21" customHeight="1" x14ac:dyDescent="0.7">
      <c r="F767" s="26"/>
      <c r="J767" s="26"/>
    </row>
    <row r="768" spans="6:10" ht="21" customHeight="1" x14ac:dyDescent="0.7">
      <c r="F768" s="26"/>
      <c r="J768" s="26"/>
    </row>
    <row r="769" spans="6:10" ht="21" customHeight="1" x14ac:dyDescent="0.7">
      <c r="F769" s="26"/>
      <c r="J769" s="26"/>
    </row>
    <row r="770" spans="6:10" ht="21" customHeight="1" x14ac:dyDescent="0.7">
      <c r="F770" s="26"/>
      <c r="J770" s="26"/>
    </row>
    <row r="771" spans="6:10" ht="21" customHeight="1" x14ac:dyDescent="0.7">
      <c r="F771" s="26"/>
      <c r="J771" s="26"/>
    </row>
    <row r="772" spans="6:10" ht="21" customHeight="1" x14ac:dyDescent="0.7">
      <c r="F772" s="26"/>
      <c r="J772" s="26"/>
    </row>
    <row r="773" spans="6:10" ht="21" customHeight="1" x14ac:dyDescent="0.7">
      <c r="F773" s="26"/>
      <c r="J773" s="26"/>
    </row>
    <row r="774" spans="6:10" ht="21" customHeight="1" x14ac:dyDescent="0.7">
      <c r="F774" s="26"/>
      <c r="J774" s="26"/>
    </row>
    <row r="775" spans="6:10" ht="21" customHeight="1" x14ac:dyDescent="0.7">
      <c r="F775" s="26"/>
      <c r="J775" s="26"/>
    </row>
    <row r="776" spans="6:10" ht="21" customHeight="1" x14ac:dyDescent="0.7">
      <c r="F776" s="26"/>
      <c r="J776" s="26"/>
    </row>
    <row r="777" spans="6:10" ht="21" customHeight="1" x14ac:dyDescent="0.7">
      <c r="F777" s="26"/>
      <c r="J777" s="26"/>
    </row>
    <row r="778" spans="6:10" ht="21" customHeight="1" x14ac:dyDescent="0.7">
      <c r="F778" s="26"/>
      <c r="J778" s="26"/>
    </row>
    <row r="779" spans="6:10" ht="21" customHeight="1" x14ac:dyDescent="0.7">
      <c r="F779" s="26"/>
      <c r="J779" s="26"/>
    </row>
    <row r="780" spans="6:10" ht="21" customHeight="1" x14ac:dyDescent="0.7">
      <c r="F780" s="26"/>
      <c r="J780" s="26"/>
    </row>
    <row r="781" spans="6:10" ht="21" customHeight="1" x14ac:dyDescent="0.7">
      <c r="F781" s="26"/>
      <c r="J781" s="26"/>
    </row>
    <row r="782" spans="6:10" ht="21" customHeight="1" x14ac:dyDescent="0.7">
      <c r="F782" s="26"/>
      <c r="J782" s="26"/>
    </row>
    <row r="783" spans="6:10" ht="21" customHeight="1" x14ac:dyDescent="0.7">
      <c r="F783" s="26"/>
      <c r="J783" s="26"/>
    </row>
    <row r="784" spans="6:10" ht="21" customHeight="1" x14ac:dyDescent="0.7">
      <c r="F784" s="26"/>
      <c r="J784" s="26"/>
    </row>
    <row r="785" spans="6:10" ht="21" customHeight="1" x14ac:dyDescent="0.7">
      <c r="F785" s="26"/>
      <c r="J785" s="26"/>
    </row>
    <row r="786" spans="6:10" ht="21" customHeight="1" x14ac:dyDescent="0.7">
      <c r="F786" s="26"/>
      <c r="J786" s="26"/>
    </row>
    <row r="787" spans="6:10" ht="21" customHeight="1" x14ac:dyDescent="0.7">
      <c r="F787" s="26"/>
      <c r="J787" s="26"/>
    </row>
    <row r="788" spans="6:10" ht="21" customHeight="1" x14ac:dyDescent="0.7">
      <c r="F788" s="26"/>
      <c r="J788" s="26"/>
    </row>
    <row r="789" spans="6:10" ht="21" customHeight="1" x14ac:dyDescent="0.7">
      <c r="F789" s="26"/>
      <c r="J789" s="26"/>
    </row>
    <row r="790" spans="6:10" ht="21" customHeight="1" x14ac:dyDescent="0.7">
      <c r="F790" s="26"/>
      <c r="J790" s="26"/>
    </row>
    <row r="791" spans="6:10" ht="21" customHeight="1" x14ac:dyDescent="0.7">
      <c r="F791" s="26"/>
      <c r="J791" s="26"/>
    </row>
    <row r="792" spans="6:10" ht="21" customHeight="1" x14ac:dyDescent="0.7">
      <c r="F792" s="26"/>
      <c r="J792" s="26"/>
    </row>
    <row r="793" spans="6:10" ht="21" customHeight="1" x14ac:dyDescent="0.7">
      <c r="F793" s="26"/>
      <c r="J793" s="26"/>
    </row>
    <row r="794" spans="6:10" ht="21" customHeight="1" x14ac:dyDescent="0.7">
      <c r="F794" s="26"/>
      <c r="J794" s="26"/>
    </row>
    <row r="795" spans="6:10" ht="21" customHeight="1" x14ac:dyDescent="0.7">
      <c r="F795" s="26"/>
      <c r="J795" s="26"/>
    </row>
    <row r="796" spans="6:10" ht="21" customHeight="1" x14ac:dyDescent="0.7">
      <c r="F796" s="26"/>
      <c r="J796" s="26"/>
    </row>
    <row r="797" spans="6:10" ht="21" customHeight="1" x14ac:dyDescent="0.7">
      <c r="F797" s="26"/>
      <c r="J797" s="26"/>
    </row>
    <row r="798" spans="6:10" ht="21" customHeight="1" x14ac:dyDescent="0.7">
      <c r="F798" s="26"/>
      <c r="J798" s="26"/>
    </row>
    <row r="799" spans="6:10" ht="21" customHeight="1" x14ac:dyDescent="0.7">
      <c r="F799" s="26"/>
      <c r="J799" s="26"/>
    </row>
    <row r="800" spans="6:10" ht="21" customHeight="1" x14ac:dyDescent="0.7">
      <c r="F800" s="26"/>
      <c r="J800" s="26"/>
    </row>
    <row r="801" spans="6:10" ht="21" customHeight="1" x14ac:dyDescent="0.7">
      <c r="F801" s="26"/>
      <c r="J801" s="26"/>
    </row>
    <row r="802" spans="6:10" ht="21" customHeight="1" x14ac:dyDescent="0.7">
      <c r="F802" s="26"/>
      <c r="J802" s="26"/>
    </row>
    <row r="803" spans="6:10" ht="21" customHeight="1" x14ac:dyDescent="0.7">
      <c r="F803" s="26"/>
      <c r="J803" s="26"/>
    </row>
    <row r="804" spans="6:10" ht="21" customHeight="1" x14ac:dyDescent="0.7">
      <c r="F804" s="26"/>
      <c r="J804" s="26"/>
    </row>
    <row r="805" spans="6:10" ht="21" customHeight="1" x14ac:dyDescent="0.7">
      <c r="F805" s="26"/>
      <c r="J805" s="26"/>
    </row>
    <row r="806" spans="6:10" ht="21" customHeight="1" x14ac:dyDescent="0.7">
      <c r="F806" s="26"/>
      <c r="J806" s="26"/>
    </row>
    <row r="807" spans="6:10" ht="21" customHeight="1" x14ac:dyDescent="0.7">
      <c r="F807" s="26"/>
      <c r="J807" s="26"/>
    </row>
    <row r="808" spans="6:10" ht="21" customHeight="1" x14ac:dyDescent="0.7">
      <c r="F808" s="26"/>
      <c r="J808" s="26"/>
    </row>
    <row r="809" spans="6:10" ht="21" customHeight="1" x14ac:dyDescent="0.7">
      <c r="F809" s="26"/>
      <c r="J809" s="26"/>
    </row>
    <row r="810" spans="6:10" ht="21" customHeight="1" x14ac:dyDescent="0.7">
      <c r="F810" s="26"/>
      <c r="J810" s="26"/>
    </row>
    <row r="811" spans="6:10" ht="21" customHeight="1" x14ac:dyDescent="0.7">
      <c r="F811" s="26"/>
      <c r="J811" s="26"/>
    </row>
    <row r="812" spans="6:10" ht="21" customHeight="1" x14ac:dyDescent="0.7">
      <c r="F812" s="26"/>
      <c r="J812" s="26"/>
    </row>
    <row r="813" spans="6:10" ht="21" customHeight="1" x14ac:dyDescent="0.7">
      <c r="F813" s="26"/>
      <c r="J813" s="26"/>
    </row>
    <row r="814" spans="6:10" ht="21" customHeight="1" x14ac:dyDescent="0.7">
      <c r="F814" s="26"/>
      <c r="J814" s="26"/>
    </row>
    <row r="815" spans="6:10" ht="21" customHeight="1" x14ac:dyDescent="0.7">
      <c r="F815" s="26"/>
      <c r="J815" s="26"/>
    </row>
    <row r="816" spans="6:10" ht="21" customHeight="1" x14ac:dyDescent="0.7">
      <c r="F816" s="26"/>
      <c r="J816" s="26"/>
    </row>
    <row r="817" spans="6:10" ht="21" customHeight="1" x14ac:dyDescent="0.7">
      <c r="F817" s="26"/>
      <c r="J817" s="26"/>
    </row>
    <row r="818" spans="6:10" ht="21" customHeight="1" x14ac:dyDescent="0.7">
      <c r="F818" s="26"/>
      <c r="J818" s="26"/>
    </row>
    <row r="819" spans="6:10" ht="21" customHeight="1" x14ac:dyDescent="0.7">
      <c r="F819" s="26"/>
      <c r="J819" s="26"/>
    </row>
    <row r="820" spans="6:10" ht="21" customHeight="1" x14ac:dyDescent="0.7">
      <c r="F820" s="26"/>
      <c r="J820" s="26"/>
    </row>
    <row r="821" spans="6:10" ht="21" customHeight="1" x14ac:dyDescent="0.7">
      <c r="F821" s="26"/>
      <c r="J821" s="26"/>
    </row>
    <row r="822" spans="6:10" ht="21" customHeight="1" x14ac:dyDescent="0.7">
      <c r="F822" s="26"/>
      <c r="J822" s="26"/>
    </row>
    <row r="823" spans="6:10" ht="21" customHeight="1" x14ac:dyDescent="0.7">
      <c r="F823" s="26"/>
      <c r="J823" s="26"/>
    </row>
    <row r="824" spans="6:10" ht="21" customHeight="1" x14ac:dyDescent="0.7">
      <c r="F824" s="26"/>
      <c r="J824" s="26"/>
    </row>
    <row r="825" spans="6:10" ht="21" customHeight="1" x14ac:dyDescent="0.7">
      <c r="F825" s="26"/>
      <c r="J825" s="26"/>
    </row>
    <row r="826" spans="6:10" ht="21" customHeight="1" x14ac:dyDescent="0.7">
      <c r="F826" s="26"/>
      <c r="J826" s="26"/>
    </row>
    <row r="827" spans="6:10" ht="21" customHeight="1" x14ac:dyDescent="0.7">
      <c r="F827" s="26"/>
      <c r="J827" s="26"/>
    </row>
    <row r="828" spans="6:10" ht="21" customHeight="1" x14ac:dyDescent="0.7">
      <c r="F828" s="26"/>
      <c r="J828" s="26"/>
    </row>
    <row r="829" spans="6:10" ht="21" customHeight="1" x14ac:dyDescent="0.7">
      <c r="F829" s="26"/>
      <c r="J829" s="26"/>
    </row>
    <row r="830" spans="6:10" ht="21" customHeight="1" x14ac:dyDescent="0.7">
      <c r="F830" s="26"/>
      <c r="J830" s="26"/>
    </row>
    <row r="831" spans="6:10" ht="21" customHeight="1" x14ac:dyDescent="0.7">
      <c r="F831" s="26"/>
      <c r="J831" s="26"/>
    </row>
    <row r="832" spans="6:10" ht="21" customHeight="1" x14ac:dyDescent="0.7">
      <c r="F832" s="26"/>
      <c r="J832" s="26"/>
    </row>
    <row r="833" spans="6:10" ht="21" customHeight="1" x14ac:dyDescent="0.7">
      <c r="F833" s="26"/>
      <c r="J833" s="26"/>
    </row>
    <row r="834" spans="6:10" ht="21" customHeight="1" x14ac:dyDescent="0.7">
      <c r="F834" s="26"/>
      <c r="J834" s="26"/>
    </row>
    <row r="835" spans="6:10" ht="21" customHeight="1" x14ac:dyDescent="0.7">
      <c r="F835" s="26"/>
      <c r="J835" s="26"/>
    </row>
    <row r="836" spans="6:10" ht="21" customHeight="1" x14ac:dyDescent="0.7">
      <c r="F836" s="26"/>
      <c r="J836" s="26"/>
    </row>
    <row r="837" spans="6:10" ht="21" customHeight="1" x14ac:dyDescent="0.7">
      <c r="F837" s="26"/>
      <c r="J837" s="26"/>
    </row>
    <row r="838" spans="6:10" ht="21" customHeight="1" x14ac:dyDescent="0.7">
      <c r="F838" s="26"/>
      <c r="J838" s="26"/>
    </row>
    <row r="839" spans="6:10" ht="21" customHeight="1" x14ac:dyDescent="0.7">
      <c r="F839" s="26"/>
      <c r="J839" s="26"/>
    </row>
    <row r="840" spans="6:10" ht="21" customHeight="1" x14ac:dyDescent="0.7">
      <c r="F840" s="26"/>
      <c r="J840" s="26"/>
    </row>
    <row r="841" spans="6:10" ht="21" customHeight="1" x14ac:dyDescent="0.7">
      <c r="F841" s="26"/>
      <c r="J841" s="26"/>
    </row>
    <row r="842" spans="6:10" ht="21" customHeight="1" x14ac:dyDescent="0.7">
      <c r="F842" s="26"/>
      <c r="J842" s="26"/>
    </row>
    <row r="843" spans="6:10" ht="21" customHeight="1" x14ac:dyDescent="0.7">
      <c r="F843" s="26"/>
      <c r="J843" s="26"/>
    </row>
    <row r="844" spans="6:10" ht="21" customHeight="1" x14ac:dyDescent="0.7">
      <c r="F844" s="26"/>
      <c r="J844" s="26"/>
    </row>
    <row r="845" spans="6:10" ht="21" customHeight="1" x14ac:dyDescent="0.7">
      <c r="F845" s="26"/>
      <c r="J845" s="26"/>
    </row>
    <row r="846" spans="6:10" ht="21" customHeight="1" x14ac:dyDescent="0.7">
      <c r="F846" s="26"/>
      <c r="J846" s="26"/>
    </row>
    <row r="847" spans="6:10" ht="21" customHeight="1" x14ac:dyDescent="0.7">
      <c r="F847" s="26"/>
      <c r="J847" s="26"/>
    </row>
    <row r="848" spans="6:10" ht="21" customHeight="1" x14ac:dyDescent="0.7">
      <c r="F848" s="26"/>
      <c r="J848" s="26"/>
    </row>
    <row r="849" spans="6:10" ht="21" customHeight="1" x14ac:dyDescent="0.7">
      <c r="F849" s="26"/>
      <c r="J849" s="26"/>
    </row>
    <row r="850" spans="6:10" ht="21" customHeight="1" x14ac:dyDescent="0.7">
      <c r="F850" s="26"/>
      <c r="J850" s="26"/>
    </row>
    <row r="851" spans="6:10" ht="21" customHeight="1" x14ac:dyDescent="0.7">
      <c r="F851" s="26"/>
      <c r="J851" s="26"/>
    </row>
    <row r="852" spans="6:10" ht="21" customHeight="1" x14ac:dyDescent="0.7">
      <c r="F852" s="26"/>
      <c r="J852" s="26"/>
    </row>
    <row r="853" spans="6:10" ht="21" customHeight="1" x14ac:dyDescent="0.7">
      <c r="F853" s="26"/>
      <c r="J853" s="26"/>
    </row>
    <row r="854" spans="6:10" ht="21" customHeight="1" x14ac:dyDescent="0.7">
      <c r="F854" s="26"/>
      <c r="J854" s="26"/>
    </row>
    <row r="855" spans="6:10" ht="21" customHeight="1" x14ac:dyDescent="0.7">
      <c r="F855" s="26"/>
      <c r="J855" s="26"/>
    </row>
    <row r="856" spans="6:10" ht="21" customHeight="1" x14ac:dyDescent="0.7">
      <c r="F856" s="26"/>
      <c r="J856" s="26"/>
    </row>
    <row r="857" spans="6:10" ht="21" customHeight="1" x14ac:dyDescent="0.7">
      <c r="F857" s="26"/>
      <c r="J857" s="26"/>
    </row>
    <row r="858" spans="6:10" ht="21" customHeight="1" x14ac:dyDescent="0.7">
      <c r="F858" s="26"/>
      <c r="J858" s="26"/>
    </row>
    <row r="859" spans="6:10" ht="21" customHeight="1" x14ac:dyDescent="0.7">
      <c r="F859" s="26"/>
      <c r="J859" s="26"/>
    </row>
    <row r="860" spans="6:10" ht="21" customHeight="1" x14ac:dyDescent="0.7">
      <c r="F860" s="26"/>
      <c r="J860" s="26"/>
    </row>
    <row r="861" spans="6:10" ht="21" customHeight="1" x14ac:dyDescent="0.7">
      <c r="F861" s="26"/>
      <c r="J861" s="26"/>
    </row>
    <row r="862" spans="6:10" ht="21" customHeight="1" x14ac:dyDescent="0.7">
      <c r="F862" s="26"/>
      <c r="J862" s="26"/>
    </row>
    <row r="863" spans="6:10" ht="21" customHeight="1" x14ac:dyDescent="0.7">
      <c r="F863" s="26"/>
      <c r="J863" s="26"/>
    </row>
    <row r="864" spans="6:10" ht="21" customHeight="1" x14ac:dyDescent="0.7">
      <c r="F864" s="26"/>
      <c r="J864" s="26"/>
    </row>
    <row r="865" spans="6:10" ht="21" customHeight="1" x14ac:dyDescent="0.7">
      <c r="F865" s="26"/>
      <c r="J865" s="26"/>
    </row>
    <row r="866" spans="6:10" ht="21" customHeight="1" x14ac:dyDescent="0.7">
      <c r="F866" s="26"/>
      <c r="J866" s="26"/>
    </row>
    <row r="867" spans="6:10" ht="21" customHeight="1" x14ac:dyDescent="0.7">
      <c r="F867" s="26"/>
      <c r="J867" s="26"/>
    </row>
    <row r="868" spans="6:10" ht="21" customHeight="1" x14ac:dyDescent="0.7">
      <c r="F868" s="26"/>
      <c r="J868" s="26"/>
    </row>
    <row r="869" spans="6:10" ht="21" customHeight="1" x14ac:dyDescent="0.7">
      <c r="F869" s="26"/>
      <c r="J869" s="26"/>
    </row>
    <row r="870" spans="6:10" ht="21" customHeight="1" x14ac:dyDescent="0.7">
      <c r="F870" s="26"/>
      <c r="J870" s="26"/>
    </row>
    <row r="871" spans="6:10" ht="21" customHeight="1" x14ac:dyDescent="0.7">
      <c r="F871" s="26"/>
      <c r="J871" s="26"/>
    </row>
    <row r="872" spans="6:10" ht="21" customHeight="1" x14ac:dyDescent="0.7">
      <c r="F872" s="26"/>
      <c r="J872" s="26"/>
    </row>
    <row r="873" spans="6:10" ht="21" customHeight="1" x14ac:dyDescent="0.7">
      <c r="F873" s="26"/>
      <c r="J873" s="26"/>
    </row>
    <row r="874" spans="6:10" ht="21" customHeight="1" x14ac:dyDescent="0.7">
      <c r="F874" s="26"/>
      <c r="J874" s="26"/>
    </row>
    <row r="875" spans="6:10" ht="21" customHeight="1" x14ac:dyDescent="0.7">
      <c r="F875" s="26"/>
      <c r="J875" s="26"/>
    </row>
    <row r="876" spans="6:10" ht="21" customHeight="1" x14ac:dyDescent="0.7">
      <c r="F876" s="26"/>
      <c r="J876" s="26"/>
    </row>
    <row r="877" spans="6:10" ht="21" customHeight="1" x14ac:dyDescent="0.7">
      <c r="F877" s="26"/>
      <c r="J877" s="26"/>
    </row>
    <row r="878" spans="6:10" ht="21" customHeight="1" x14ac:dyDescent="0.7">
      <c r="F878" s="26"/>
      <c r="J878" s="26"/>
    </row>
    <row r="879" spans="6:10" ht="21" customHeight="1" x14ac:dyDescent="0.7">
      <c r="F879" s="26"/>
      <c r="J879" s="26"/>
    </row>
    <row r="880" spans="6:10" ht="21" customHeight="1" x14ac:dyDescent="0.7">
      <c r="F880" s="26"/>
      <c r="J880" s="26"/>
    </row>
    <row r="881" spans="6:10" ht="21" customHeight="1" x14ac:dyDescent="0.7">
      <c r="F881" s="26"/>
      <c r="J881" s="26"/>
    </row>
    <row r="882" spans="6:10" ht="21" customHeight="1" x14ac:dyDescent="0.7">
      <c r="F882" s="26"/>
      <c r="J882" s="26"/>
    </row>
    <row r="883" spans="6:10" ht="21" customHeight="1" x14ac:dyDescent="0.7">
      <c r="F883" s="26"/>
      <c r="J883" s="26"/>
    </row>
    <row r="884" spans="6:10" ht="21" customHeight="1" x14ac:dyDescent="0.7">
      <c r="F884" s="26"/>
      <c r="J884" s="26"/>
    </row>
    <row r="885" spans="6:10" ht="21" customHeight="1" x14ac:dyDescent="0.7">
      <c r="F885" s="26"/>
      <c r="J885" s="26"/>
    </row>
    <row r="886" spans="6:10" ht="21" customHeight="1" x14ac:dyDescent="0.7">
      <c r="F886" s="26"/>
      <c r="J886" s="26"/>
    </row>
    <row r="887" spans="6:10" ht="21" customHeight="1" x14ac:dyDescent="0.7">
      <c r="F887" s="26"/>
      <c r="J887" s="26"/>
    </row>
    <row r="888" spans="6:10" ht="21" customHeight="1" x14ac:dyDescent="0.7">
      <c r="F888" s="26"/>
      <c r="J888" s="26"/>
    </row>
    <row r="889" spans="6:10" ht="21" customHeight="1" x14ac:dyDescent="0.7">
      <c r="F889" s="26"/>
      <c r="J889" s="26"/>
    </row>
    <row r="890" spans="6:10" ht="21" customHeight="1" x14ac:dyDescent="0.7">
      <c r="F890" s="26"/>
      <c r="J890" s="26"/>
    </row>
    <row r="891" spans="6:10" ht="21" customHeight="1" x14ac:dyDescent="0.7">
      <c r="F891" s="26"/>
      <c r="J891" s="26"/>
    </row>
    <row r="892" spans="6:10" ht="21" customHeight="1" x14ac:dyDescent="0.7">
      <c r="F892" s="26"/>
      <c r="J892" s="26"/>
    </row>
    <row r="893" spans="6:10" ht="21" customHeight="1" x14ac:dyDescent="0.7">
      <c r="F893" s="26"/>
      <c r="J893" s="26"/>
    </row>
    <row r="894" spans="6:10" ht="21" customHeight="1" x14ac:dyDescent="0.7">
      <c r="F894" s="26"/>
      <c r="J894" s="26"/>
    </row>
    <row r="895" spans="6:10" ht="21" customHeight="1" x14ac:dyDescent="0.7">
      <c r="F895" s="26"/>
      <c r="J895" s="26"/>
    </row>
    <row r="896" spans="6:10" ht="21" customHeight="1" x14ac:dyDescent="0.7">
      <c r="F896" s="26"/>
      <c r="J896" s="26"/>
    </row>
    <row r="897" spans="6:10" ht="21" customHeight="1" x14ac:dyDescent="0.7">
      <c r="F897" s="26"/>
      <c r="J897" s="26"/>
    </row>
    <row r="898" spans="6:10" ht="21" customHeight="1" x14ac:dyDescent="0.7">
      <c r="F898" s="26"/>
      <c r="J898" s="26"/>
    </row>
    <row r="899" spans="6:10" ht="21" customHeight="1" x14ac:dyDescent="0.7">
      <c r="F899" s="26"/>
      <c r="J899" s="26"/>
    </row>
    <row r="900" spans="6:10" ht="21" customHeight="1" x14ac:dyDescent="0.7">
      <c r="F900" s="26"/>
      <c r="J900" s="26"/>
    </row>
    <row r="901" spans="6:10" ht="21" customHeight="1" x14ac:dyDescent="0.7">
      <c r="F901" s="26"/>
      <c r="J901" s="26"/>
    </row>
    <row r="902" spans="6:10" ht="21" customHeight="1" x14ac:dyDescent="0.7">
      <c r="F902" s="26"/>
      <c r="J902" s="26"/>
    </row>
    <row r="903" spans="6:10" ht="21" customHeight="1" x14ac:dyDescent="0.7">
      <c r="F903" s="26"/>
      <c r="J903" s="26"/>
    </row>
    <row r="904" spans="6:10" ht="21" customHeight="1" x14ac:dyDescent="0.7">
      <c r="F904" s="26"/>
      <c r="J904" s="26"/>
    </row>
    <row r="905" spans="6:10" ht="21" customHeight="1" x14ac:dyDescent="0.7">
      <c r="F905" s="26"/>
      <c r="J905" s="26"/>
    </row>
    <row r="906" spans="6:10" ht="21" customHeight="1" x14ac:dyDescent="0.7">
      <c r="F906" s="26"/>
      <c r="J906" s="26"/>
    </row>
    <row r="907" spans="6:10" ht="21" customHeight="1" x14ac:dyDescent="0.7">
      <c r="F907" s="26"/>
      <c r="J907" s="26"/>
    </row>
    <row r="908" spans="6:10" ht="21" customHeight="1" x14ac:dyDescent="0.7">
      <c r="F908" s="26"/>
      <c r="J908" s="26"/>
    </row>
    <row r="909" spans="6:10" ht="21" customHeight="1" x14ac:dyDescent="0.7">
      <c r="F909" s="26"/>
      <c r="J909" s="26"/>
    </row>
    <row r="910" spans="6:10" ht="21" customHeight="1" x14ac:dyDescent="0.7">
      <c r="F910" s="26"/>
      <c r="J910" s="26"/>
    </row>
    <row r="911" spans="6:10" ht="21" customHeight="1" x14ac:dyDescent="0.7">
      <c r="F911" s="26"/>
      <c r="J911" s="26"/>
    </row>
    <row r="912" spans="6:10" ht="21" customHeight="1" x14ac:dyDescent="0.7">
      <c r="F912" s="26"/>
      <c r="J912" s="26"/>
    </row>
    <row r="913" spans="6:10" ht="21" customHeight="1" x14ac:dyDescent="0.7">
      <c r="F913" s="26"/>
      <c r="J913" s="26"/>
    </row>
    <row r="914" spans="6:10" ht="21" customHeight="1" x14ac:dyDescent="0.7">
      <c r="F914" s="26"/>
      <c r="J914" s="26"/>
    </row>
    <row r="915" spans="6:10" ht="21" customHeight="1" x14ac:dyDescent="0.7">
      <c r="F915" s="26"/>
      <c r="J915" s="26"/>
    </row>
    <row r="916" spans="6:10" ht="21" customHeight="1" x14ac:dyDescent="0.7">
      <c r="F916" s="26"/>
      <c r="J916" s="26"/>
    </row>
    <row r="917" spans="6:10" ht="21" customHeight="1" x14ac:dyDescent="0.7">
      <c r="F917" s="26"/>
      <c r="J917" s="26"/>
    </row>
    <row r="918" spans="6:10" ht="21" customHeight="1" x14ac:dyDescent="0.7">
      <c r="F918" s="26"/>
      <c r="J918" s="26"/>
    </row>
    <row r="919" spans="6:10" ht="21" customHeight="1" x14ac:dyDescent="0.7">
      <c r="F919" s="26"/>
      <c r="J919" s="26"/>
    </row>
    <row r="920" spans="6:10" ht="21" customHeight="1" x14ac:dyDescent="0.7">
      <c r="F920" s="26"/>
      <c r="J920" s="26"/>
    </row>
    <row r="921" spans="6:10" ht="21" customHeight="1" x14ac:dyDescent="0.7">
      <c r="F921" s="26"/>
      <c r="J921" s="26"/>
    </row>
    <row r="922" spans="6:10" ht="21" customHeight="1" x14ac:dyDescent="0.7">
      <c r="F922" s="26"/>
      <c r="J922" s="26"/>
    </row>
    <row r="923" spans="6:10" ht="21" customHeight="1" x14ac:dyDescent="0.7">
      <c r="F923" s="26"/>
      <c r="J923" s="26"/>
    </row>
    <row r="924" spans="6:10" ht="21" customHeight="1" x14ac:dyDescent="0.7">
      <c r="F924" s="26"/>
      <c r="J924" s="26"/>
    </row>
    <row r="925" spans="6:10" ht="21" customHeight="1" x14ac:dyDescent="0.7">
      <c r="F925" s="26"/>
      <c r="J925" s="26"/>
    </row>
    <row r="926" spans="6:10" ht="21" customHeight="1" x14ac:dyDescent="0.7">
      <c r="F926" s="26"/>
      <c r="J926" s="26"/>
    </row>
    <row r="927" spans="6:10" ht="21" customHeight="1" x14ac:dyDescent="0.7">
      <c r="F927" s="26"/>
      <c r="J927" s="26"/>
    </row>
    <row r="928" spans="6:10" ht="21" customHeight="1" x14ac:dyDescent="0.7">
      <c r="F928" s="26"/>
      <c r="J928" s="26"/>
    </row>
    <row r="929" spans="6:10" ht="21" customHeight="1" x14ac:dyDescent="0.7">
      <c r="F929" s="26"/>
      <c r="J929" s="26"/>
    </row>
    <row r="930" spans="6:10" ht="21" customHeight="1" x14ac:dyDescent="0.7">
      <c r="F930" s="26"/>
      <c r="J930" s="26"/>
    </row>
    <row r="931" spans="6:10" ht="21" customHeight="1" x14ac:dyDescent="0.7">
      <c r="F931" s="26"/>
      <c r="J931" s="26"/>
    </row>
    <row r="932" spans="6:10" ht="21" customHeight="1" x14ac:dyDescent="0.7">
      <c r="F932" s="26"/>
      <c r="J932" s="26"/>
    </row>
    <row r="933" spans="6:10" ht="21" customHeight="1" x14ac:dyDescent="0.7">
      <c r="F933" s="26"/>
      <c r="J933" s="26"/>
    </row>
    <row r="934" spans="6:10" ht="21" customHeight="1" x14ac:dyDescent="0.7">
      <c r="F934" s="26"/>
      <c r="J934" s="26"/>
    </row>
    <row r="935" spans="6:10" ht="21" customHeight="1" x14ac:dyDescent="0.7">
      <c r="F935" s="26"/>
      <c r="J935" s="26"/>
    </row>
    <row r="936" spans="6:10" ht="21" customHeight="1" x14ac:dyDescent="0.7">
      <c r="F936" s="26"/>
      <c r="J936" s="26"/>
    </row>
    <row r="937" spans="6:10" ht="21" customHeight="1" x14ac:dyDescent="0.7">
      <c r="F937" s="26"/>
      <c r="J937" s="26"/>
    </row>
    <row r="938" spans="6:10" ht="21" customHeight="1" x14ac:dyDescent="0.7">
      <c r="F938" s="26"/>
      <c r="J938" s="26"/>
    </row>
    <row r="939" spans="6:10" ht="21" customHeight="1" x14ac:dyDescent="0.7">
      <c r="F939" s="26"/>
      <c r="J939" s="26"/>
    </row>
    <row r="940" spans="6:10" ht="21" customHeight="1" x14ac:dyDescent="0.7">
      <c r="F940" s="26"/>
      <c r="J940" s="26"/>
    </row>
    <row r="941" spans="6:10" ht="21" customHeight="1" x14ac:dyDescent="0.7">
      <c r="F941" s="26"/>
      <c r="J941" s="26"/>
    </row>
    <row r="942" spans="6:10" ht="21" customHeight="1" x14ac:dyDescent="0.7">
      <c r="F942" s="26"/>
      <c r="J942" s="26"/>
    </row>
    <row r="943" spans="6:10" ht="21" customHeight="1" x14ac:dyDescent="0.7">
      <c r="F943" s="26"/>
      <c r="J943" s="26"/>
    </row>
    <row r="944" spans="6:10" ht="21" customHeight="1" x14ac:dyDescent="0.7">
      <c r="F944" s="26"/>
      <c r="J944" s="26"/>
    </row>
    <row r="945" spans="6:10" ht="21" customHeight="1" x14ac:dyDescent="0.7">
      <c r="F945" s="26"/>
      <c r="J945" s="26"/>
    </row>
    <row r="946" spans="6:10" ht="21" customHeight="1" x14ac:dyDescent="0.7">
      <c r="F946" s="26"/>
      <c r="J946" s="26"/>
    </row>
    <row r="947" spans="6:10" ht="21" customHeight="1" x14ac:dyDescent="0.7">
      <c r="F947" s="26"/>
      <c r="J947" s="26"/>
    </row>
    <row r="948" spans="6:10" ht="21" customHeight="1" x14ac:dyDescent="0.7">
      <c r="F948" s="26"/>
      <c r="J948" s="26"/>
    </row>
    <row r="949" spans="6:10" ht="21" customHeight="1" x14ac:dyDescent="0.7">
      <c r="F949" s="26"/>
      <c r="J949" s="26"/>
    </row>
    <row r="950" spans="6:10" ht="21" customHeight="1" x14ac:dyDescent="0.7">
      <c r="F950" s="26"/>
      <c r="J950" s="26"/>
    </row>
    <row r="951" spans="6:10" ht="21" customHeight="1" x14ac:dyDescent="0.7">
      <c r="F951" s="26"/>
      <c r="J951" s="26"/>
    </row>
    <row r="952" spans="6:10" ht="21" customHeight="1" x14ac:dyDescent="0.7">
      <c r="F952" s="26"/>
      <c r="J952" s="26"/>
    </row>
    <row r="953" spans="6:10" ht="21" customHeight="1" x14ac:dyDescent="0.7">
      <c r="F953" s="26"/>
      <c r="J953" s="26"/>
    </row>
    <row r="954" spans="6:10" ht="21" customHeight="1" x14ac:dyDescent="0.7">
      <c r="F954" s="26"/>
      <c r="J954" s="26"/>
    </row>
    <row r="955" spans="6:10" ht="21" customHeight="1" x14ac:dyDescent="0.7">
      <c r="F955" s="26"/>
      <c r="J955" s="26"/>
    </row>
    <row r="956" spans="6:10" ht="21" customHeight="1" x14ac:dyDescent="0.7">
      <c r="F956" s="26"/>
      <c r="J956" s="26"/>
    </row>
    <row r="957" spans="6:10" ht="21" customHeight="1" x14ac:dyDescent="0.7">
      <c r="F957" s="26"/>
      <c r="J957" s="26"/>
    </row>
    <row r="958" spans="6:10" ht="21" customHeight="1" x14ac:dyDescent="0.7">
      <c r="F958" s="26"/>
      <c r="J958" s="26"/>
    </row>
    <row r="959" spans="6:10" ht="21" customHeight="1" x14ac:dyDescent="0.7">
      <c r="F959" s="26"/>
      <c r="J959" s="26"/>
    </row>
    <row r="960" spans="6:10" ht="21" customHeight="1" x14ac:dyDescent="0.7">
      <c r="F960" s="26"/>
      <c r="J960" s="26"/>
    </row>
    <row r="961" spans="6:10" ht="21" customHeight="1" x14ac:dyDescent="0.7">
      <c r="F961" s="26"/>
      <c r="J961" s="26"/>
    </row>
    <row r="962" spans="6:10" ht="21" customHeight="1" x14ac:dyDescent="0.7">
      <c r="F962" s="26"/>
      <c r="J962" s="26"/>
    </row>
    <row r="963" spans="6:10" ht="21" customHeight="1" x14ac:dyDescent="0.7">
      <c r="F963" s="26"/>
      <c r="J963" s="26"/>
    </row>
    <row r="964" spans="6:10" ht="21" customHeight="1" x14ac:dyDescent="0.7">
      <c r="F964" s="26"/>
      <c r="J964" s="26"/>
    </row>
    <row r="965" spans="6:10" ht="21" customHeight="1" x14ac:dyDescent="0.7">
      <c r="F965" s="26"/>
      <c r="J965" s="26"/>
    </row>
    <row r="966" spans="6:10" ht="21" customHeight="1" x14ac:dyDescent="0.7">
      <c r="F966" s="26"/>
      <c r="J966" s="26"/>
    </row>
    <row r="967" spans="6:10" ht="21" customHeight="1" x14ac:dyDescent="0.7">
      <c r="F967" s="26"/>
      <c r="J967" s="26"/>
    </row>
    <row r="968" spans="6:10" ht="21" customHeight="1" x14ac:dyDescent="0.7">
      <c r="F968" s="26"/>
      <c r="J968" s="26"/>
    </row>
    <row r="969" spans="6:10" ht="21" customHeight="1" x14ac:dyDescent="0.7">
      <c r="F969" s="26"/>
      <c r="J969" s="26"/>
    </row>
    <row r="970" spans="6:10" ht="21" customHeight="1" x14ac:dyDescent="0.7">
      <c r="F970" s="26"/>
      <c r="J970" s="26"/>
    </row>
    <row r="971" spans="6:10" ht="21" customHeight="1" x14ac:dyDescent="0.7">
      <c r="F971" s="26"/>
      <c r="J971" s="26"/>
    </row>
    <row r="972" spans="6:10" ht="21" customHeight="1" x14ac:dyDescent="0.7">
      <c r="F972" s="26"/>
      <c r="J972" s="26"/>
    </row>
    <row r="973" spans="6:10" ht="21" customHeight="1" x14ac:dyDescent="0.7">
      <c r="F973" s="26"/>
      <c r="J973" s="26"/>
    </row>
    <row r="974" spans="6:10" ht="21" customHeight="1" x14ac:dyDescent="0.7">
      <c r="F974" s="26"/>
      <c r="J974" s="26"/>
    </row>
    <row r="975" spans="6:10" ht="21" customHeight="1" x14ac:dyDescent="0.7">
      <c r="F975" s="26"/>
      <c r="J975" s="26"/>
    </row>
    <row r="976" spans="6:10" ht="21" customHeight="1" x14ac:dyDescent="0.7">
      <c r="F976" s="26"/>
      <c r="J976" s="26"/>
    </row>
    <row r="977" spans="6:10" ht="21" customHeight="1" x14ac:dyDescent="0.7">
      <c r="F977" s="26"/>
      <c r="J977" s="26"/>
    </row>
    <row r="978" spans="6:10" ht="21" customHeight="1" x14ac:dyDescent="0.7">
      <c r="F978" s="26"/>
      <c r="J978" s="26"/>
    </row>
    <row r="979" spans="6:10" ht="21" customHeight="1" x14ac:dyDescent="0.7">
      <c r="F979" s="26"/>
      <c r="J979" s="26"/>
    </row>
    <row r="980" spans="6:10" ht="21" customHeight="1" x14ac:dyDescent="0.7">
      <c r="F980" s="26"/>
      <c r="J980" s="26"/>
    </row>
    <row r="981" spans="6:10" ht="21" customHeight="1" x14ac:dyDescent="0.7">
      <c r="F981" s="26"/>
      <c r="J981" s="26"/>
    </row>
    <row r="982" spans="6:10" ht="21" customHeight="1" x14ac:dyDescent="0.7">
      <c r="F982" s="26"/>
      <c r="J982" s="26"/>
    </row>
    <row r="983" spans="6:10" ht="21" customHeight="1" x14ac:dyDescent="0.7">
      <c r="F983" s="26"/>
      <c r="J983" s="26"/>
    </row>
    <row r="984" spans="6:10" ht="21" customHeight="1" x14ac:dyDescent="0.7">
      <c r="F984" s="26"/>
      <c r="J984" s="26"/>
    </row>
    <row r="985" spans="6:10" ht="21" customHeight="1" x14ac:dyDescent="0.7">
      <c r="F985" s="26"/>
      <c r="J985" s="26"/>
    </row>
    <row r="986" spans="6:10" ht="21" customHeight="1" x14ac:dyDescent="0.7">
      <c r="F986" s="26"/>
      <c r="J986" s="26"/>
    </row>
    <row r="987" spans="6:10" ht="21" customHeight="1" x14ac:dyDescent="0.7">
      <c r="F987" s="26"/>
      <c r="J987" s="26"/>
    </row>
    <row r="988" spans="6:10" ht="21" customHeight="1" x14ac:dyDescent="0.7">
      <c r="F988" s="26"/>
      <c r="J988" s="26"/>
    </row>
    <row r="989" spans="6:10" ht="21" customHeight="1" x14ac:dyDescent="0.7">
      <c r="F989" s="26"/>
      <c r="J989" s="26"/>
    </row>
    <row r="990" spans="6:10" ht="21" customHeight="1" x14ac:dyDescent="0.7">
      <c r="F990" s="26"/>
      <c r="J990" s="26"/>
    </row>
    <row r="991" spans="6:10" ht="21" customHeight="1" x14ac:dyDescent="0.7">
      <c r="F991" s="26"/>
      <c r="J991" s="26"/>
    </row>
    <row r="992" spans="6:10" ht="21" customHeight="1" x14ac:dyDescent="0.7">
      <c r="F992" s="26"/>
      <c r="J992" s="26"/>
    </row>
    <row r="993" spans="6:10" ht="21" customHeight="1" x14ac:dyDescent="0.7">
      <c r="F993" s="26"/>
      <c r="J993" s="26"/>
    </row>
    <row r="994" spans="6:10" ht="21" customHeight="1" x14ac:dyDescent="0.7">
      <c r="F994" s="26"/>
      <c r="J994" s="26"/>
    </row>
    <row r="995" spans="6:10" ht="21" customHeight="1" x14ac:dyDescent="0.7">
      <c r="F995" s="26"/>
      <c r="J995" s="26"/>
    </row>
    <row r="996" spans="6:10" ht="21" customHeight="1" x14ac:dyDescent="0.7">
      <c r="F996" s="26"/>
      <c r="J996" s="26"/>
    </row>
    <row r="997" spans="6:10" ht="21" customHeight="1" x14ac:dyDescent="0.7">
      <c r="F997" s="26"/>
      <c r="J997" s="26"/>
    </row>
    <row r="998" spans="6:10" ht="21" customHeight="1" x14ac:dyDescent="0.7">
      <c r="F998" s="26"/>
      <c r="J998" s="26"/>
    </row>
    <row r="999" spans="6:10" ht="21" customHeight="1" x14ac:dyDescent="0.7">
      <c r="F999" s="26"/>
      <c r="J999" s="26"/>
    </row>
    <row r="1000" spans="6:10" ht="21" customHeight="1" x14ac:dyDescent="0.7">
      <c r="F1000" s="26"/>
      <c r="J1000" s="26"/>
    </row>
  </sheetData>
  <mergeCells count="10">
    <mergeCell ref="C51:E51"/>
    <mergeCell ref="C52:E52"/>
    <mergeCell ref="C53:E53"/>
    <mergeCell ref="C3:G3"/>
    <mergeCell ref="C4:G4"/>
    <mergeCell ref="A12:A13"/>
    <mergeCell ref="B12:B13"/>
    <mergeCell ref="E12:E13"/>
    <mergeCell ref="G12:G13"/>
    <mergeCell ref="C43:E43"/>
  </mergeCells>
  <pageMargins left="0.7" right="0.7" top="0.75" bottom="0.75" header="0" footer="0"/>
  <pageSetup paperSize="9" fitToHeight="0" orientation="portrait" r:id="rId1"/>
  <headerFooter>
    <oddFooter>&amp;C&amp;P of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CDDC"/>
    <pageSetUpPr fitToPage="1"/>
  </sheetPr>
  <dimension ref="A1:Z1000"/>
  <sheetViews>
    <sheetView topLeftCell="A7" workbookViewId="0">
      <selection activeCell="F18" sqref="F18"/>
    </sheetView>
  </sheetViews>
  <sheetFormatPr defaultColWidth="12.58203125" defaultRowHeight="15" customHeight="1" x14ac:dyDescent="0.8"/>
  <cols>
    <col min="1" max="1" width="5.75" style="1" customWidth="1"/>
    <col min="2" max="2" width="51.33203125" style="1" customWidth="1"/>
    <col min="3" max="3" width="18.25" style="1" customWidth="1"/>
    <col min="4" max="4" width="21.25" style="1" customWidth="1"/>
    <col min="5" max="5" width="20" style="1" customWidth="1"/>
    <col min="6" max="6" width="15.25" style="1" customWidth="1"/>
    <col min="7" max="7" width="13.5" style="1" customWidth="1"/>
    <col min="8" max="8" width="9" style="1" customWidth="1"/>
    <col min="9" max="9" width="13.75" style="1" customWidth="1"/>
    <col min="10" max="10" width="15" style="1" customWidth="1"/>
    <col min="11" max="11" width="15.75" style="1" customWidth="1"/>
    <col min="12" max="12" width="13.25" style="1" customWidth="1"/>
    <col min="13" max="15" width="9" style="1" customWidth="1"/>
    <col min="16" max="26" width="8.58203125" style="1" customWidth="1"/>
    <col min="27" max="16384" width="12.58203125" style="1"/>
  </cols>
  <sheetData>
    <row r="1" spans="1:26" ht="21" customHeight="1" x14ac:dyDescent="0.8">
      <c r="B1" s="66"/>
      <c r="C1" s="66"/>
      <c r="D1" s="66"/>
      <c r="E1" s="66"/>
      <c r="F1" s="66"/>
      <c r="G1" s="3" t="s">
        <v>73</v>
      </c>
      <c r="J1" s="13"/>
    </row>
    <row r="2" spans="1:26" ht="21" customHeight="1" x14ac:dyDescent="0.8">
      <c r="A2" s="66" t="s">
        <v>74</v>
      </c>
      <c r="B2" s="66"/>
      <c r="C2" s="66"/>
      <c r="D2" s="66"/>
      <c r="E2" s="66"/>
      <c r="F2" s="66"/>
      <c r="G2" s="190" t="s">
        <v>4</v>
      </c>
      <c r="J2" s="13"/>
    </row>
    <row r="3" spans="1:26" ht="24" customHeight="1" x14ac:dyDescent="0.8">
      <c r="A3" s="67" t="s">
        <v>75</v>
      </c>
      <c r="B3" s="5"/>
      <c r="C3" s="67" t="s">
        <v>30</v>
      </c>
      <c r="D3" s="67"/>
      <c r="E3" s="5"/>
      <c r="F3" s="5"/>
      <c r="G3" s="5"/>
      <c r="J3" s="13"/>
    </row>
    <row r="4" spans="1:26" ht="24" customHeight="1" x14ac:dyDescent="0.8">
      <c r="A4" s="1" t="s">
        <v>76</v>
      </c>
      <c r="B4" s="67"/>
      <c r="C4" s="80" t="s">
        <v>3</v>
      </c>
      <c r="D4" s="80"/>
      <c r="E4" s="14"/>
      <c r="F4" s="14"/>
      <c r="G4" s="14"/>
      <c r="J4" s="13"/>
    </row>
    <row r="5" spans="1:26" ht="24" customHeight="1" x14ac:dyDescent="0.8">
      <c r="A5" s="1" t="s">
        <v>35</v>
      </c>
      <c r="C5" s="67" t="s">
        <v>5</v>
      </c>
      <c r="D5" s="67"/>
      <c r="J5" s="13"/>
    </row>
    <row r="6" spans="1:26" ht="24" customHeight="1" x14ac:dyDescent="0.8">
      <c r="A6" s="1" t="s">
        <v>37</v>
      </c>
      <c r="C6" s="2"/>
      <c r="D6" s="2"/>
      <c r="F6" s="3"/>
      <c r="G6" s="191"/>
      <c r="J6" s="13"/>
    </row>
    <row r="7" spans="1:26" ht="24" customHeight="1" x14ac:dyDescent="0.8">
      <c r="A7" s="1" t="s">
        <v>77</v>
      </c>
      <c r="C7" s="67" t="s">
        <v>78</v>
      </c>
      <c r="D7" s="67"/>
      <c r="F7" s="3"/>
      <c r="G7" s="191"/>
      <c r="H7" s="80"/>
      <c r="I7" s="80"/>
      <c r="J7" s="192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24" customHeight="1" x14ac:dyDescent="0.8">
      <c r="A8" s="1" t="s">
        <v>79</v>
      </c>
      <c r="C8" s="2" t="s">
        <v>80</v>
      </c>
      <c r="D8" s="2"/>
      <c r="F8" s="3"/>
      <c r="G8" s="191"/>
      <c r="H8" s="80"/>
      <c r="I8" s="80"/>
      <c r="J8" s="192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24" customHeight="1" x14ac:dyDescent="0.8">
      <c r="A9" s="1" t="s">
        <v>589</v>
      </c>
      <c r="C9" s="67"/>
      <c r="D9" s="67"/>
      <c r="F9" s="3"/>
      <c r="G9" s="191"/>
      <c r="H9" s="80"/>
      <c r="I9" s="80"/>
      <c r="J9" s="192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18.75" customHeight="1" x14ac:dyDescent="0.8">
      <c r="A10" s="151"/>
      <c r="B10" s="151"/>
      <c r="C10" s="151"/>
      <c r="D10" s="151"/>
      <c r="E10" s="152"/>
      <c r="F10" s="151"/>
      <c r="G10" s="151"/>
      <c r="H10" s="80"/>
      <c r="I10" s="80"/>
      <c r="J10" s="192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23.25" customHeight="1" x14ac:dyDescent="0.8">
      <c r="A11" s="71" t="s">
        <v>14</v>
      </c>
      <c r="B11" s="71" t="s">
        <v>15</v>
      </c>
      <c r="C11" s="71" t="s">
        <v>81</v>
      </c>
      <c r="D11" s="71" t="s">
        <v>81</v>
      </c>
      <c r="E11" s="72" t="s">
        <v>82</v>
      </c>
      <c r="F11" s="71" t="s">
        <v>83</v>
      </c>
      <c r="G11" s="71" t="s">
        <v>17</v>
      </c>
      <c r="H11" s="80"/>
      <c r="I11" s="80"/>
      <c r="J11" s="192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23.25" customHeight="1" x14ac:dyDescent="0.8">
      <c r="A12" s="153"/>
      <c r="B12" s="153"/>
      <c r="C12" s="153" t="s">
        <v>84</v>
      </c>
      <c r="D12" s="153" t="s">
        <v>84</v>
      </c>
      <c r="E12" s="154" t="s">
        <v>85</v>
      </c>
      <c r="F12" s="153" t="s">
        <v>84</v>
      </c>
      <c r="G12" s="153"/>
      <c r="H12" s="80"/>
      <c r="I12" s="80"/>
      <c r="J12" s="192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23.25" customHeight="1" x14ac:dyDescent="0.8">
      <c r="A13" s="155"/>
      <c r="B13" s="156" t="s">
        <v>86</v>
      </c>
      <c r="C13" s="157"/>
      <c r="D13" s="158"/>
      <c r="E13" s="159"/>
      <c r="F13" s="157"/>
      <c r="G13" s="160"/>
      <c r="H13" s="80"/>
      <c r="I13" s="80"/>
      <c r="J13" s="192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23.25" customHeight="1" x14ac:dyDescent="0.8">
      <c r="A14" s="161">
        <v>1</v>
      </c>
      <c r="B14" s="73" t="s">
        <v>45</v>
      </c>
      <c r="C14" s="75" t="s">
        <v>46</v>
      </c>
      <c r="D14" s="75" t="s">
        <v>46</v>
      </c>
      <c r="E14" s="162"/>
      <c r="F14" s="77"/>
      <c r="G14" s="193"/>
      <c r="J14" s="13"/>
    </row>
    <row r="15" spans="1:26" ht="23.25" customHeight="1" x14ac:dyDescent="0.8">
      <c r="A15" s="161"/>
      <c r="B15" s="86" t="s">
        <v>87</v>
      </c>
      <c r="C15" s="77"/>
      <c r="D15" s="164">
        <f>C15</f>
        <v>0</v>
      </c>
      <c r="E15" s="162">
        <f>D15*7%</f>
        <v>0</v>
      </c>
      <c r="F15" s="77">
        <f>SUM(D15:E15)</f>
        <v>0</v>
      </c>
      <c r="G15" s="193"/>
      <c r="J15" s="13"/>
    </row>
    <row r="16" spans="1:26" ht="23.25" customHeight="1" x14ac:dyDescent="0.8">
      <c r="A16" s="161"/>
      <c r="B16" s="194"/>
      <c r="C16" s="77"/>
      <c r="D16" s="164"/>
      <c r="E16" s="162"/>
      <c r="F16" s="77"/>
      <c r="G16" s="193"/>
      <c r="J16" s="13"/>
    </row>
    <row r="17" spans="1:15" ht="23.25" customHeight="1" x14ac:dyDescent="0.8">
      <c r="A17" s="166">
        <v>2</v>
      </c>
      <c r="B17" s="78" t="s">
        <v>88</v>
      </c>
      <c r="C17" s="79" t="s">
        <v>50</v>
      </c>
      <c r="D17" s="75" t="s">
        <v>89</v>
      </c>
      <c r="E17" s="162"/>
      <c r="F17" s="77"/>
      <c r="G17" s="195"/>
      <c r="J17" s="13"/>
    </row>
    <row r="18" spans="1:15" ht="23.25" customHeight="1" x14ac:dyDescent="0.8">
      <c r="A18" s="166"/>
      <c r="B18" s="167" t="s">
        <v>90</v>
      </c>
      <c r="C18" s="79"/>
      <c r="D18" s="168"/>
      <c r="E18" s="162"/>
      <c r="F18" s="77"/>
      <c r="G18" s="195"/>
      <c r="J18" s="13"/>
    </row>
    <row r="19" spans="1:15" ht="23.25" customHeight="1" x14ac:dyDescent="0.8">
      <c r="A19" s="166"/>
      <c r="B19" s="86" t="s">
        <v>563</v>
      </c>
      <c r="C19" s="77">
        <f>'ปร.4(ข-Reทะเล)'!I12</f>
        <v>0</v>
      </c>
      <c r="D19" s="164">
        <f>C19*3</f>
        <v>0</v>
      </c>
      <c r="E19" s="162">
        <f>D19*7%</f>
        <v>0</v>
      </c>
      <c r="F19" s="77">
        <f>SUM(D19:E19)</f>
        <v>0</v>
      </c>
      <c r="G19" s="195"/>
      <c r="I19" s="13"/>
      <c r="J19" s="80"/>
      <c r="K19" s="81"/>
      <c r="L19" s="82"/>
      <c r="M19" s="81"/>
      <c r="N19" s="81"/>
      <c r="O19" s="81"/>
    </row>
    <row r="20" spans="1:15" ht="23.25" customHeight="1" x14ac:dyDescent="0.8">
      <c r="A20" s="84"/>
      <c r="B20" s="196"/>
      <c r="C20" s="170"/>
      <c r="D20" s="171"/>
      <c r="E20" s="85"/>
      <c r="F20" s="170"/>
      <c r="G20" s="197"/>
      <c r="J20" s="80"/>
      <c r="M20" s="81"/>
      <c r="N20" s="81"/>
      <c r="O20" s="81"/>
    </row>
    <row r="21" spans="1:15" ht="23.25" customHeight="1" x14ac:dyDescent="0.8">
      <c r="A21" s="173" t="s">
        <v>25</v>
      </c>
      <c r="B21" s="824" t="s">
        <v>91</v>
      </c>
      <c r="C21" s="825"/>
      <c r="D21" s="174"/>
      <c r="E21" s="175"/>
      <c r="F21" s="176">
        <f>SUM(F14:F20)</f>
        <v>0</v>
      </c>
      <c r="G21" s="177"/>
      <c r="J21" s="80"/>
      <c r="K21" s="81"/>
      <c r="L21" s="81"/>
      <c r="M21" s="81"/>
      <c r="N21" s="81"/>
      <c r="O21" s="81"/>
    </row>
    <row r="22" spans="1:15" ht="23.25" customHeight="1" x14ac:dyDescent="0.8">
      <c r="A22" s="178"/>
      <c r="B22" s="179" t="s">
        <v>92</v>
      </c>
      <c r="C22" s="180" t="str">
        <f>BAHTTEXT(F21)</f>
        <v>ศูนย์บาทถ้วน</v>
      </c>
      <c r="D22" s="180"/>
      <c r="E22" s="180"/>
      <c r="F22" s="168"/>
      <c r="G22" s="181"/>
      <c r="J22" s="13"/>
    </row>
    <row r="23" spans="1:15" ht="23.25" customHeight="1" x14ac:dyDescent="0.8">
      <c r="A23" s="182"/>
      <c r="B23" s="183"/>
      <c r="C23" s="184"/>
      <c r="D23" s="184"/>
      <c r="E23" s="184"/>
      <c r="F23" s="185"/>
      <c r="G23" s="186"/>
      <c r="J23" s="81"/>
      <c r="K23" s="81"/>
      <c r="L23" s="81"/>
      <c r="M23" s="81"/>
      <c r="N23" s="81"/>
    </row>
    <row r="24" spans="1:15" ht="23.25" customHeight="1" x14ac:dyDescent="0.8">
      <c r="A24" s="66"/>
      <c r="C24" s="187"/>
      <c r="D24" s="187"/>
      <c r="E24" s="187"/>
      <c r="F24" s="188"/>
      <c r="J24" s="81"/>
      <c r="K24" s="81"/>
      <c r="L24" s="81"/>
      <c r="M24" s="81"/>
      <c r="N24" s="81"/>
    </row>
    <row r="25" spans="1:15" ht="23.25" customHeight="1" x14ac:dyDescent="0.8">
      <c r="B25" s="66"/>
      <c r="C25" s="826"/>
      <c r="D25" s="827"/>
      <c r="E25" s="827"/>
      <c r="F25" s="13"/>
      <c r="J25" s="81"/>
      <c r="K25" s="81"/>
      <c r="L25" s="81"/>
      <c r="M25" s="81"/>
      <c r="N25" s="81"/>
    </row>
    <row r="26" spans="1:15" ht="21" customHeight="1" x14ac:dyDescent="0.8">
      <c r="B26" s="67"/>
      <c r="C26" s="67"/>
      <c r="D26" s="67"/>
      <c r="F26" s="67"/>
      <c r="J26" s="81"/>
      <c r="K26" s="82"/>
      <c r="L26" s="81"/>
      <c r="M26" s="81"/>
      <c r="N26" s="81"/>
    </row>
    <row r="27" spans="1:15" ht="21.75" customHeight="1" x14ac:dyDescent="0.8">
      <c r="J27" s="81"/>
      <c r="K27" s="82"/>
      <c r="L27" s="81"/>
      <c r="M27" s="81"/>
      <c r="N27" s="81"/>
    </row>
    <row r="28" spans="1:15" ht="33" customHeight="1" x14ac:dyDescent="0.8">
      <c r="B28" s="198">
        <f>C19</f>
        <v>0</v>
      </c>
      <c r="C28" s="67"/>
      <c r="D28" s="67"/>
      <c r="F28" s="67"/>
      <c r="J28" s="81"/>
      <c r="K28" s="82"/>
      <c r="L28" s="81"/>
      <c r="M28" s="81"/>
      <c r="N28" s="81"/>
    </row>
    <row r="29" spans="1:15" ht="21" customHeight="1" x14ac:dyDescent="0.8">
      <c r="L29" s="81"/>
      <c r="M29" s="81"/>
      <c r="N29" s="81"/>
    </row>
    <row r="30" spans="1:15" ht="21.75" customHeight="1" x14ac:dyDescent="0.8">
      <c r="J30" s="13"/>
    </row>
    <row r="31" spans="1:15" ht="21" customHeight="1" x14ac:dyDescent="0.8">
      <c r="J31" s="13"/>
    </row>
    <row r="32" spans="1:15" ht="21" customHeight="1" x14ac:dyDescent="0.8">
      <c r="J32" s="13"/>
    </row>
    <row r="33" spans="1:10" ht="21.75" customHeight="1" x14ac:dyDescent="0.8">
      <c r="J33" s="13"/>
    </row>
    <row r="34" spans="1:10" ht="21" customHeight="1" x14ac:dyDescent="0.8">
      <c r="B34" s="3"/>
      <c r="C34" s="3"/>
      <c r="D34" s="3"/>
      <c r="J34" s="13"/>
    </row>
    <row r="35" spans="1:10" ht="21" customHeight="1" x14ac:dyDescent="0.8">
      <c r="C35" s="826"/>
      <c r="D35" s="827"/>
      <c r="E35" s="827"/>
      <c r="J35" s="13"/>
    </row>
    <row r="36" spans="1:10" ht="21.75" customHeight="1" x14ac:dyDescent="0.8">
      <c r="C36" s="826"/>
      <c r="D36" s="827"/>
      <c r="E36" s="827"/>
      <c r="J36" s="13"/>
    </row>
    <row r="37" spans="1:10" ht="21.75" customHeight="1" x14ac:dyDescent="0.8">
      <c r="C37" s="826"/>
      <c r="D37" s="827"/>
      <c r="E37" s="827"/>
      <c r="J37" s="13"/>
    </row>
    <row r="38" spans="1:10" ht="21" customHeight="1" x14ac:dyDescent="0.8">
      <c r="A38" s="66"/>
      <c r="J38" s="13"/>
    </row>
    <row r="39" spans="1:10" ht="21" customHeight="1" x14ac:dyDescent="0.8">
      <c r="J39" s="13"/>
    </row>
    <row r="40" spans="1:10" ht="21" customHeight="1" x14ac:dyDescent="0.8">
      <c r="J40" s="13"/>
    </row>
    <row r="41" spans="1:10" ht="21" customHeight="1" x14ac:dyDescent="0.8">
      <c r="J41" s="13"/>
    </row>
    <row r="42" spans="1:10" ht="21" customHeight="1" x14ac:dyDescent="0.8">
      <c r="J42" s="13"/>
    </row>
    <row r="43" spans="1:10" ht="21" customHeight="1" x14ac:dyDescent="0.8">
      <c r="J43" s="13"/>
    </row>
    <row r="44" spans="1:10" ht="21" customHeight="1" x14ac:dyDescent="0.8">
      <c r="J44" s="13"/>
    </row>
    <row r="45" spans="1:10" ht="21" customHeight="1" x14ac:dyDescent="0.8">
      <c r="J45" s="13"/>
    </row>
    <row r="46" spans="1:10" ht="21" customHeight="1" x14ac:dyDescent="0.8">
      <c r="J46" s="13"/>
    </row>
    <row r="47" spans="1:10" ht="21" customHeight="1" x14ac:dyDescent="0.8">
      <c r="J47" s="13"/>
    </row>
    <row r="48" spans="1:10" ht="21" customHeight="1" x14ac:dyDescent="0.8">
      <c r="J48" s="13"/>
    </row>
    <row r="49" spans="10:10" ht="21" customHeight="1" x14ac:dyDescent="0.8">
      <c r="J49" s="13"/>
    </row>
    <row r="50" spans="10:10" ht="21" customHeight="1" x14ac:dyDescent="0.8">
      <c r="J50" s="13"/>
    </row>
    <row r="51" spans="10:10" ht="21" customHeight="1" x14ac:dyDescent="0.8">
      <c r="J51" s="13"/>
    </row>
    <row r="52" spans="10:10" ht="21" customHeight="1" x14ac:dyDescent="0.8">
      <c r="J52" s="13"/>
    </row>
    <row r="53" spans="10:10" ht="21" customHeight="1" x14ac:dyDescent="0.8">
      <c r="J53" s="13"/>
    </row>
    <row r="54" spans="10:10" ht="21" customHeight="1" x14ac:dyDescent="0.8">
      <c r="J54" s="13"/>
    </row>
    <row r="55" spans="10:10" ht="21" customHeight="1" x14ac:dyDescent="0.8">
      <c r="J55" s="13"/>
    </row>
    <row r="56" spans="10:10" ht="21" customHeight="1" x14ac:dyDescent="0.8">
      <c r="J56" s="13"/>
    </row>
    <row r="57" spans="10:10" ht="21" customHeight="1" x14ac:dyDescent="0.8">
      <c r="J57" s="13"/>
    </row>
    <row r="58" spans="10:10" ht="21" customHeight="1" x14ac:dyDescent="0.8">
      <c r="J58" s="13"/>
    </row>
    <row r="59" spans="10:10" ht="21" customHeight="1" x14ac:dyDescent="0.8">
      <c r="J59" s="13"/>
    </row>
    <row r="60" spans="10:10" ht="21" customHeight="1" x14ac:dyDescent="0.8">
      <c r="J60" s="13"/>
    </row>
    <row r="61" spans="10:10" ht="21" customHeight="1" x14ac:dyDescent="0.8">
      <c r="J61" s="13"/>
    </row>
    <row r="62" spans="10:10" ht="21" customHeight="1" x14ac:dyDescent="0.8">
      <c r="J62" s="13"/>
    </row>
    <row r="63" spans="10:10" ht="21" customHeight="1" x14ac:dyDescent="0.8">
      <c r="J63" s="13"/>
    </row>
    <row r="64" spans="10:10" ht="21" customHeight="1" x14ac:dyDescent="0.8">
      <c r="J64" s="13"/>
    </row>
    <row r="65" spans="10:10" ht="21" customHeight="1" x14ac:dyDescent="0.8">
      <c r="J65" s="13"/>
    </row>
    <row r="66" spans="10:10" ht="21" customHeight="1" x14ac:dyDescent="0.8">
      <c r="J66" s="13"/>
    </row>
    <row r="67" spans="10:10" ht="21" customHeight="1" x14ac:dyDescent="0.8">
      <c r="J67" s="13"/>
    </row>
    <row r="68" spans="10:10" ht="21" customHeight="1" x14ac:dyDescent="0.8">
      <c r="J68" s="13"/>
    </row>
    <row r="69" spans="10:10" ht="21" customHeight="1" x14ac:dyDescent="0.8">
      <c r="J69" s="13"/>
    </row>
    <row r="70" spans="10:10" ht="21" customHeight="1" x14ac:dyDescent="0.8">
      <c r="J70" s="13"/>
    </row>
    <row r="71" spans="10:10" ht="21" customHeight="1" x14ac:dyDescent="0.8">
      <c r="J71" s="13"/>
    </row>
    <row r="72" spans="10:10" ht="21" customHeight="1" x14ac:dyDescent="0.8">
      <c r="J72" s="13"/>
    </row>
    <row r="73" spans="10:10" ht="21" customHeight="1" x14ac:dyDescent="0.8">
      <c r="J73" s="13"/>
    </row>
    <row r="74" spans="10:10" ht="21" customHeight="1" x14ac:dyDescent="0.8">
      <c r="J74" s="13"/>
    </row>
    <row r="75" spans="10:10" ht="21" customHeight="1" x14ac:dyDescent="0.8">
      <c r="J75" s="13"/>
    </row>
    <row r="76" spans="10:10" ht="21" customHeight="1" x14ac:dyDescent="0.8">
      <c r="J76" s="13"/>
    </row>
    <row r="77" spans="10:10" ht="21" customHeight="1" x14ac:dyDescent="0.8">
      <c r="J77" s="13"/>
    </row>
    <row r="78" spans="10:10" ht="21" customHeight="1" x14ac:dyDescent="0.8">
      <c r="J78" s="13"/>
    </row>
    <row r="79" spans="10:10" ht="21" customHeight="1" x14ac:dyDescent="0.8">
      <c r="J79" s="13"/>
    </row>
    <row r="80" spans="10:10" ht="21" customHeight="1" x14ac:dyDescent="0.8">
      <c r="J80" s="13"/>
    </row>
    <row r="81" spans="10:10" ht="21" customHeight="1" x14ac:dyDescent="0.8">
      <c r="J81" s="13"/>
    </row>
    <row r="82" spans="10:10" ht="21" customHeight="1" x14ac:dyDescent="0.8">
      <c r="J82" s="13"/>
    </row>
    <row r="83" spans="10:10" ht="21" customHeight="1" x14ac:dyDescent="0.8">
      <c r="J83" s="13"/>
    </row>
    <row r="84" spans="10:10" ht="21" customHeight="1" x14ac:dyDescent="0.8">
      <c r="J84" s="13"/>
    </row>
    <row r="85" spans="10:10" ht="21" customHeight="1" x14ac:dyDescent="0.8">
      <c r="J85" s="13"/>
    </row>
    <row r="86" spans="10:10" ht="21" customHeight="1" x14ac:dyDescent="0.8">
      <c r="J86" s="13"/>
    </row>
    <row r="87" spans="10:10" ht="21" customHeight="1" x14ac:dyDescent="0.8">
      <c r="J87" s="13"/>
    </row>
    <row r="88" spans="10:10" ht="21" customHeight="1" x14ac:dyDescent="0.8">
      <c r="J88" s="13"/>
    </row>
    <row r="89" spans="10:10" ht="21" customHeight="1" x14ac:dyDescent="0.8">
      <c r="J89" s="13"/>
    </row>
    <row r="90" spans="10:10" ht="21" customHeight="1" x14ac:dyDescent="0.8">
      <c r="J90" s="13"/>
    </row>
    <row r="91" spans="10:10" ht="21" customHeight="1" x14ac:dyDescent="0.8">
      <c r="J91" s="13"/>
    </row>
    <row r="92" spans="10:10" ht="21" customHeight="1" x14ac:dyDescent="0.8">
      <c r="J92" s="13"/>
    </row>
    <row r="93" spans="10:10" ht="21" customHeight="1" x14ac:dyDescent="0.8">
      <c r="J93" s="13"/>
    </row>
    <row r="94" spans="10:10" ht="21" customHeight="1" x14ac:dyDescent="0.8">
      <c r="J94" s="13"/>
    </row>
    <row r="95" spans="10:10" ht="21" customHeight="1" x14ac:dyDescent="0.8">
      <c r="J95" s="13"/>
    </row>
    <row r="96" spans="10:10" ht="21" customHeight="1" x14ac:dyDescent="0.8">
      <c r="J96" s="13"/>
    </row>
    <row r="97" spans="10:10" ht="21" customHeight="1" x14ac:dyDescent="0.8">
      <c r="J97" s="13"/>
    </row>
    <row r="98" spans="10:10" ht="21" customHeight="1" x14ac:dyDescent="0.8">
      <c r="J98" s="13"/>
    </row>
    <row r="99" spans="10:10" ht="21" customHeight="1" x14ac:dyDescent="0.8">
      <c r="J99" s="13"/>
    </row>
    <row r="100" spans="10:10" ht="21" customHeight="1" x14ac:dyDescent="0.8">
      <c r="J100" s="13"/>
    </row>
    <row r="101" spans="10:10" ht="21" customHeight="1" x14ac:dyDescent="0.8">
      <c r="J101" s="13"/>
    </row>
    <row r="102" spans="10:10" ht="21" customHeight="1" x14ac:dyDescent="0.8">
      <c r="J102" s="13"/>
    </row>
    <row r="103" spans="10:10" ht="21" customHeight="1" x14ac:dyDescent="0.8">
      <c r="J103" s="13"/>
    </row>
    <row r="104" spans="10:10" ht="21" customHeight="1" x14ac:dyDescent="0.8">
      <c r="J104" s="13"/>
    </row>
    <row r="105" spans="10:10" ht="21" customHeight="1" x14ac:dyDescent="0.8">
      <c r="J105" s="13"/>
    </row>
    <row r="106" spans="10:10" ht="21" customHeight="1" x14ac:dyDescent="0.8">
      <c r="J106" s="13"/>
    </row>
    <row r="107" spans="10:10" ht="21" customHeight="1" x14ac:dyDescent="0.8">
      <c r="J107" s="13"/>
    </row>
    <row r="108" spans="10:10" ht="21" customHeight="1" x14ac:dyDescent="0.8">
      <c r="J108" s="13"/>
    </row>
    <row r="109" spans="10:10" ht="21" customHeight="1" x14ac:dyDescent="0.8">
      <c r="J109" s="13"/>
    </row>
    <row r="110" spans="10:10" ht="21" customHeight="1" x14ac:dyDescent="0.8">
      <c r="J110" s="13"/>
    </row>
    <row r="111" spans="10:10" ht="21" customHeight="1" x14ac:dyDescent="0.8">
      <c r="J111" s="13"/>
    </row>
    <row r="112" spans="10:10" ht="21" customHeight="1" x14ac:dyDescent="0.8">
      <c r="J112" s="13"/>
    </row>
    <row r="113" spans="10:10" ht="21" customHeight="1" x14ac:dyDescent="0.8">
      <c r="J113" s="13"/>
    </row>
    <row r="114" spans="10:10" ht="21" customHeight="1" x14ac:dyDescent="0.8">
      <c r="J114" s="13"/>
    </row>
    <row r="115" spans="10:10" ht="21" customHeight="1" x14ac:dyDescent="0.8">
      <c r="J115" s="13"/>
    </row>
    <row r="116" spans="10:10" ht="21" customHeight="1" x14ac:dyDescent="0.8">
      <c r="J116" s="13"/>
    </row>
    <row r="117" spans="10:10" ht="21" customHeight="1" x14ac:dyDescent="0.8">
      <c r="J117" s="13"/>
    </row>
    <row r="118" spans="10:10" ht="21" customHeight="1" x14ac:dyDescent="0.8">
      <c r="J118" s="13"/>
    </row>
    <row r="119" spans="10:10" ht="21" customHeight="1" x14ac:dyDescent="0.8">
      <c r="J119" s="13"/>
    </row>
    <row r="120" spans="10:10" ht="21" customHeight="1" x14ac:dyDescent="0.8">
      <c r="J120" s="13"/>
    </row>
    <row r="121" spans="10:10" ht="21" customHeight="1" x14ac:dyDescent="0.8">
      <c r="J121" s="13"/>
    </row>
    <row r="122" spans="10:10" ht="21" customHeight="1" x14ac:dyDescent="0.8">
      <c r="J122" s="13"/>
    </row>
    <row r="123" spans="10:10" ht="21" customHeight="1" x14ac:dyDescent="0.8">
      <c r="J123" s="13"/>
    </row>
    <row r="124" spans="10:10" ht="21" customHeight="1" x14ac:dyDescent="0.8">
      <c r="J124" s="13"/>
    </row>
    <row r="125" spans="10:10" ht="21" customHeight="1" x14ac:dyDescent="0.8">
      <c r="J125" s="13"/>
    </row>
    <row r="126" spans="10:10" ht="21" customHeight="1" x14ac:dyDescent="0.8">
      <c r="J126" s="13"/>
    </row>
    <row r="127" spans="10:10" ht="21" customHeight="1" x14ac:dyDescent="0.8">
      <c r="J127" s="13"/>
    </row>
    <row r="128" spans="10:10" ht="21" customHeight="1" x14ac:dyDescent="0.8">
      <c r="J128" s="13"/>
    </row>
    <row r="129" spans="10:10" ht="21" customHeight="1" x14ac:dyDescent="0.8">
      <c r="J129" s="13"/>
    </row>
    <row r="130" spans="10:10" ht="21" customHeight="1" x14ac:dyDescent="0.8">
      <c r="J130" s="13"/>
    </row>
    <row r="131" spans="10:10" ht="21" customHeight="1" x14ac:dyDescent="0.8">
      <c r="J131" s="13"/>
    </row>
    <row r="132" spans="10:10" ht="21" customHeight="1" x14ac:dyDescent="0.8">
      <c r="J132" s="13"/>
    </row>
    <row r="133" spans="10:10" ht="21" customHeight="1" x14ac:dyDescent="0.8">
      <c r="J133" s="13"/>
    </row>
    <row r="134" spans="10:10" ht="21" customHeight="1" x14ac:dyDescent="0.8">
      <c r="J134" s="13"/>
    </row>
    <row r="135" spans="10:10" ht="21" customHeight="1" x14ac:dyDescent="0.8">
      <c r="J135" s="13"/>
    </row>
    <row r="136" spans="10:10" ht="21" customHeight="1" x14ac:dyDescent="0.8">
      <c r="J136" s="13"/>
    </row>
    <row r="137" spans="10:10" ht="21" customHeight="1" x14ac:dyDescent="0.8">
      <c r="J137" s="13"/>
    </row>
    <row r="138" spans="10:10" ht="21" customHeight="1" x14ac:dyDescent="0.8">
      <c r="J138" s="13"/>
    </row>
    <row r="139" spans="10:10" ht="21" customHeight="1" x14ac:dyDescent="0.8">
      <c r="J139" s="13"/>
    </row>
    <row r="140" spans="10:10" ht="21" customHeight="1" x14ac:dyDescent="0.8">
      <c r="J140" s="13"/>
    </row>
    <row r="141" spans="10:10" ht="21" customHeight="1" x14ac:dyDescent="0.8">
      <c r="J141" s="13"/>
    </row>
    <row r="142" spans="10:10" ht="21" customHeight="1" x14ac:dyDescent="0.8">
      <c r="J142" s="13"/>
    </row>
    <row r="143" spans="10:10" ht="21" customHeight="1" x14ac:dyDescent="0.8">
      <c r="J143" s="13"/>
    </row>
    <row r="144" spans="10:10" ht="21" customHeight="1" x14ac:dyDescent="0.8">
      <c r="J144" s="13"/>
    </row>
    <row r="145" spans="10:10" ht="21" customHeight="1" x14ac:dyDescent="0.8">
      <c r="J145" s="13"/>
    </row>
    <row r="146" spans="10:10" ht="21" customHeight="1" x14ac:dyDescent="0.8">
      <c r="J146" s="13"/>
    </row>
    <row r="147" spans="10:10" ht="21" customHeight="1" x14ac:dyDescent="0.8">
      <c r="J147" s="13"/>
    </row>
    <row r="148" spans="10:10" ht="21" customHeight="1" x14ac:dyDescent="0.8">
      <c r="J148" s="13"/>
    </row>
    <row r="149" spans="10:10" ht="21" customHeight="1" x14ac:dyDescent="0.8">
      <c r="J149" s="13"/>
    </row>
    <row r="150" spans="10:10" ht="21" customHeight="1" x14ac:dyDescent="0.8">
      <c r="J150" s="13"/>
    </row>
    <row r="151" spans="10:10" ht="21" customHeight="1" x14ac:dyDescent="0.8">
      <c r="J151" s="13"/>
    </row>
    <row r="152" spans="10:10" ht="21" customHeight="1" x14ac:dyDescent="0.8">
      <c r="J152" s="13"/>
    </row>
    <row r="153" spans="10:10" ht="21" customHeight="1" x14ac:dyDescent="0.8">
      <c r="J153" s="13"/>
    </row>
    <row r="154" spans="10:10" ht="21" customHeight="1" x14ac:dyDescent="0.8">
      <c r="J154" s="13"/>
    </row>
    <row r="155" spans="10:10" ht="21" customHeight="1" x14ac:dyDescent="0.8">
      <c r="J155" s="13"/>
    </row>
    <row r="156" spans="10:10" ht="21" customHeight="1" x14ac:dyDescent="0.8">
      <c r="J156" s="13"/>
    </row>
    <row r="157" spans="10:10" ht="21" customHeight="1" x14ac:dyDescent="0.8">
      <c r="J157" s="13"/>
    </row>
    <row r="158" spans="10:10" ht="21" customHeight="1" x14ac:dyDescent="0.8">
      <c r="J158" s="13"/>
    </row>
    <row r="159" spans="10:10" ht="21" customHeight="1" x14ac:dyDescent="0.8">
      <c r="J159" s="13"/>
    </row>
    <row r="160" spans="10:10" ht="21" customHeight="1" x14ac:dyDescent="0.8">
      <c r="J160" s="13"/>
    </row>
    <row r="161" spans="10:10" ht="21" customHeight="1" x14ac:dyDescent="0.8">
      <c r="J161" s="13"/>
    </row>
    <row r="162" spans="10:10" ht="21" customHeight="1" x14ac:dyDescent="0.8">
      <c r="J162" s="13"/>
    </row>
    <row r="163" spans="10:10" ht="21" customHeight="1" x14ac:dyDescent="0.8">
      <c r="J163" s="13"/>
    </row>
    <row r="164" spans="10:10" ht="21" customHeight="1" x14ac:dyDescent="0.8">
      <c r="J164" s="13"/>
    </row>
    <row r="165" spans="10:10" ht="21" customHeight="1" x14ac:dyDescent="0.8">
      <c r="J165" s="13"/>
    </row>
    <row r="166" spans="10:10" ht="21" customHeight="1" x14ac:dyDescent="0.8">
      <c r="J166" s="13"/>
    </row>
    <row r="167" spans="10:10" ht="21" customHeight="1" x14ac:dyDescent="0.8">
      <c r="J167" s="13"/>
    </row>
    <row r="168" spans="10:10" ht="21" customHeight="1" x14ac:dyDescent="0.8">
      <c r="J168" s="13"/>
    </row>
    <row r="169" spans="10:10" ht="21" customHeight="1" x14ac:dyDescent="0.8">
      <c r="J169" s="13"/>
    </row>
    <row r="170" spans="10:10" ht="21" customHeight="1" x14ac:dyDescent="0.8">
      <c r="J170" s="13"/>
    </row>
    <row r="171" spans="10:10" ht="21" customHeight="1" x14ac:dyDescent="0.8">
      <c r="J171" s="13"/>
    </row>
    <row r="172" spans="10:10" ht="21" customHeight="1" x14ac:dyDescent="0.8">
      <c r="J172" s="13"/>
    </row>
    <row r="173" spans="10:10" ht="21" customHeight="1" x14ac:dyDescent="0.8">
      <c r="J173" s="13"/>
    </row>
    <row r="174" spans="10:10" ht="21" customHeight="1" x14ac:dyDescent="0.8">
      <c r="J174" s="13"/>
    </row>
    <row r="175" spans="10:10" ht="21" customHeight="1" x14ac:dyDescent="0.8">
      <c r="J175" s="13"/>
    </row>
    <row r="176" spans="10:10" ht="21" customHeight="1" x14ac:dyDescent="0.8">
      <c r="J176" s="13"/>
    </row>
    <row r="177" spans="10:10" ht="21" customHeight="1" x14ac:dyDescent="0.8">
      <c r="J177" s="13"/>
    </row>
    <row r="178" spans="10:10" ht="21" customHeight="1" x14ac:dyDescent="0.8">
      <c r="J178" s="13"/>
    </row>
    <row r="179" spans="10:10" ht="21" customHeight="1" x14ac:dyDescent="0.8">
      <c r="J179" s="13"/>
    </row>
    <row r="180" spans="10:10" ht="21" customHeight="1" x14ac:dyDescent="0.8">
      <c r="J180" s="13"/>
    </row>
    <row r="181" spans="10:10" ht="21" customHeight="1" x14ac:dyDescent="0.8">
      <c r="J181" s="13"/>
    </row>
    <row r="182" spans="10:10" ht="21" customHeight="1" x14ac:dyDescent="0.8">
      <c r="J182" s="13"/>
    </row>
    <row r="183" spans="10:10" ht="21" customHeight="1" x14ac:dyDescent="0.8">
      <c r="J183" s="13"/>
    </row>
    <row r="184" spans="10:10" ht="21" customHeight="1" x14ac:dyDescent="0.8">
      <c r="J184" s="13"/>
    </row>
    <row r="185" spans="10:10" ht="21" customHeight="1" x14ac:dyDescent="0.8">
      <c r="J185" s="13"/>
    </row>
    <row r="186" spans="10:10" ht="21" customHeight="1" x14ac:dyDescent="0.8">
      <c r="J186" s="13"/>
    </row>
    <row r="187" spans="10:10" ht="21" customHeight="1" x14ac:dyDescent="0.8">
      <c r="J187" s="13"/>
    </row>
    <row r="188" spans="10:10" ht="21" customHeight="1" x14ac:dyDescent="0.8">
      <c r="J188" s="13"/>
    </row>
    <row r="189" spans="10:10" ht="21" customHeight="1" x14ac:dyDescent="0.8">
      <c r="J189" s="13"/>
    </row>
    <row r="190" spans="10:10" ht="21" customHeight="1" x14ac:dyDescent="0.8">
      <c r="J190" s="13"/>
    </row>
    <row r="191" spans="10:10" ht="21" customHeight="1" x14ac:dyDescent="0.8">
      <c r="J191" s="13"/>
    </row>
    <row r="192" spans="10:10" ht="21" customHeight="1" x14ac:dyDescent="0.8">
      <c r="J192" s="13"/>
    </row>
    <row r="193" spans="10:10" ht="21" customHeight="1" x14ac:dyDescent="0.8">
      <c r="J193" s="13"/>
    </row>
    <row r="194" spans="10:10" ht="21" customHeight="1" x14ac:dyDescent="0.8">
      <c r="J194" s="13"/>
    </row>
    <row r="195" spans="10:10" ht="21" customHeight="1" x14ac:dyDescent="0.8">
      <c r="J195" s="13"/>
    </row>
    <row r="196" spans="10:10" ht="21" customHeight="1" x14ac:dyDescent="0.8">
      <c r="J196" s="13"/>
    </row>
    <row r="197" spans="10:10" ht="21" customHeight="1" x14ac:dyDescent="0.8">
      <c r="J197" s="13"/>
    </row>
    <row r="198" spans="10:10" ht="21" customHeight="1" x14ac:dyDescent="0.8">
      <c r="J198" s="13"/>
    </row>
    <row r="199" spans="10:10" ht="21" customHeight="1" x14ac:dyDescent="0.8">
      <c r="J199" s="13"/>
    </row>
    <row r="200" spans="10:10" ht="21" customHeight="1" x14ac:dyDescent="0.8">
      <c r="J200" s="13"/>
    </row>
    <row r="201" spans="10:10" ht="21" customHeight="1" x14ac:dyDescent="0.8">
      <c r="J201" s="13"/>
    </row>
    <row r="202" spans="10:10" ht="21" customHeight="1" x14ac:dyDescent="0.8">
      <c r="J202" s="13"/>
    </row>
    <row r="203" spans="10:10" ht="21" customHeight="1" x14ac:dyDescent="0.8">
      <c r="J203" s="13"/>
    </row>
    <row r="204" spans="10:10" ht="21" customHeight="1" x14ac:dyDescent="0.8">
      <c r="J204" s="13"/>
    </row>
    <row r="205" spans="10:10" ht="21" customHeight="1" x14ac:dyDescent="0.8">
      <c r="J205" s="13"/>
    </row>
    <row r="206" spans="10:10" ht="21" customHeight="1" x14ac:dyDescent="0.8">
      <c r="J206" s="13"/>
    </row>
    <row r="207" spans="10:10" ht="21" customHeight="1" x14ac:dyDescent="0.8">
      <c r="J207" s="13"/>
    </row>
    <row r="208" spans="10:10" ht="21" customHeight="1" x14ac:dyDescent="0.8">
      <c r="J208" s="13"/>
    </row>
    <row r="209" spans="10:10" ht="21" customHeight="1" x14ac:dyDescent="0.8">
      <c r="J209" s="13"/>
    </row>
    <row r="210" spans="10:10" ht="21" customHeight="1" x14ac:dyDescent="0.8">
      <c r="J210" s="13"/>
    </row>
    <row r="211" spans="10:10" ht="21" customHeight="1" x14ac:dyDescent="0.8">
      <c r="J211" s="13"/>
    </row>
    <row r="212" spans="10:10" ht="21" customHeight="1" x14ac:dyDescent="0.8">
      <c r="J212" s="13"/>
    </row>
    <row r="213" spans="10:10" ht="21" customHeight="1" x14ac:dyDescent="0.8">
      <c r="J213" s="13"/>
    </row>
    <row r="214" spans="10:10" ht="21" customHeight="1" x14ac:dyDescent="0.8">
      <c r="J214" s="13"/>
    </row>
    <row r="215" spans="10:10" ht="21" customHeight="1" x14ac:dyDescent="0.8">
      <c r="J215" s="13"/>
    </row>
    <row r="216" spans="10:10" ht="21" customHeight="1" x14ac:dyDescent="0.8">
      <c r="J216" s="13"/>
    </row>
    <row r="217" spans="10:10" ht="21" customHeight="1" x14ac:dyDescent="0.8">
      <c r="J217" s="13"/>
    </row>
    <row r="218" spans="10:10" ht="21" customHeight="1" x14ac:dyDescent="0.8">
      <c r="J218" s="13"/>
    </row>
    <row r="219" spans="10:10" ht="21" customHeight="1" x14ac:dyDescent="0.8">
      <c r="J219" s="13"/>
    </row>
    <row r="220" spans="10:10" ht="21" customHeight="1" x14ac:dyDescent="0.8">
      <c r="J220" s="13"/>
    </row>
    <row r="221" spans="10:10" ht="21" customHeight="1" x14ac:dyDescent="0.8">
      <c r="J221" s="13"/>
    </row>
    <row r="222" spans="10:10" ht="21" customHeight="1" x14ac:dyDescent="0.8">
      <c r="J222" s="13"/>
    </row>
    <row r="223" spans="10:10" ht="21" customHeight="1" x14ac:dyDescent="0.8">
      <c r="J223" s="13"/>
    </row>
    <row r="224" spans="10:10" ht="21" customHeight="1" x14ac:dyDescent="0.8">
      <c r="J224" s="13"/>
    </row>
    <row r="225" spans="10:10" ht="21" customHeight="1" x14ac:dyDescent="0.8">
      <c r="J225" s="13"/>
    </row>
    <row r="226" spans="10:10" ht="21" customHeight="1" x14ac:dyDescent="0.8">
      <c r="J226" s="13"/>
    </row>
    <row r="227" spans="10:10" ht="21" customHeight="1" x14ac:dyDescent="0.8">
      <c r="J227" s="13"/>
    </row>
    <row r="228" spans="10:10" ht="21" customHeight="1" x14ac:dyDescent="0.8">
      <c r="J228" s="13"/>
    </row>
    <row r="229" spans="10:10" ht="21" customHeight="1" x14ac:dyDescent="0.8">
      <c r="J229" s="13"/>
    </row>
    <row r="230" spans="10:10" ht="21" customHeight="1" x14ac:dyDescent="0.8">
      <c r="J230" s="13"/>
    </row>
    <row r="231" spans="10:10" ht="21" customHeight="1" x14ac:dyDescent="0.8">
      <c r="J231" s="13"/>
    </row>
    <row r="232" spans="10:10" ht="21" customHeight="1" x14ac:dyDescent="0.8">
      <c r="J232" s="13"/>
    </row>
    <row r="233" spans="10:10" ht="21" customHeight="1" x14ac:dyDescent="0.8">
      <c r="J233" s="13"/>
    </row>
    <row r="234" spans="10:10" ht="21" customHeight="1" x14ac:dyDescent="0.8">
      <c r="J234" s="13"/>
    </row>
    <row r="235" spans="10:10" ht="21" customHeight="1" x14ac:dyDescent="0.8">
      <c r="J235" s="13"/>
    </row>
    <row r="236" spans="10:10" ht="21" customHeight="1" x14ac:dyDescent="0.8">
      <c r="J236" s="13"/>
    </row>
    <row r="237" spans="10:10" ht="21" customHeight="1" x14ac:dyDescent="0.8">
      <c r="J237" s="13"/>
    </row>
    <row r="238" spans="10:10" ht="21" customHeight="1" x14ac:dyDescent="0.8">
      <c r="J238" s="13"/>
    </row>
    <row r="239" spans="10:10" ht="21" customHeight="1" x14ac:dyDescent="0.8">
      <c r="J239" s="13"/>
    </row>
    <row r="240" spans="10:10" ht="21" customHeight="1" x14ac:dyDescent="0.8">
      <c r="J240" s="13"/>
    </row>
    <row r="241" spans="10:10" ht="21" customHeight="1" x14ac:dyDescent="0.8">
      <c r="J241" s="13"/>
    </row>
    <row r="242" spans="10:10" ht="21" customHeight="1" x14ac:dyDescent="0.8">
      <c r="J242" s="13"/>
    </row>
    <row r="243" spans="10:10" ht="21" customHeight="1" x14ac:dyDescent="0.8">
      <c r="J243" s="13"/>
    </row>
    <row r="244" spans="10:10" ht="21" customHeight="1" x14ac:dyDescent="0.8">
      <c r="J244" s="13"/>
    </row>
    <row r="245" spans="10:10" ht="21" customHeight="1" x14ac:dyDescent="0.8">
      <c r="J245" s="13"/>
    </row>
    <row r="246" spans="10:10" ht="21" customHeight="1" x14ac:dyDescent="0.8">
      <c r="J246" s="13"/>
    </row>
    <row r="247" spans="10:10" ht="21" customHeight="1" x14ac:dyDescent="0.8">
      <c r="J247" s="13"/>
    </row>
    <row r="248" spans="10:10" ht="21" customHeight="1" x14ac:dyDescent="0.8">
      <c r="J248" s="13"/>
    </row>
    <row r="249" spans="10:10" ht="21" customHeight="1" x14ac:dyDescent="0.8">
      <c r="J249" s="13"/>
    </row>
    <row r="250" spans="10:10" ht="21" customHeight="1" x14ac:dyDescent="0.8">
      <c r="J250" s="13"/>
    </row>
    <row r="251" spans="10:10" ht="21" customHeight="1" x14ac:dyDescent="0.8">
      <c r="J251" s="13"/>
    </row>
    <row r="252" spans="10:10" ht="21" customHeight="1" x14ac:dyDescent="0.8">
      <c r="J252" s="13"/>
    </row>
    <row r="253" spans="10:10" ht="21" customHeight="1" x14ac:dyDescent="0.8">
      <c r="J253" s="13"/>
    </row>
    <row r="254" spans="10:10" ht="21" customHeight="1" x14ac:dyDescent="0.8">
      <c r="J254" s="13"/>
    </row>
    <row r="255" spans="10:10" ht="21" customHeight="1" x14ac:dyDescent="0.8">
      <c r="J255" s="13"/>
    </row>
    <row r="256" spans="10:10" ht="21" customHeight="1" x14ac:dyDescent="0.8">
      <c r="J256" s="13"/>
    </row>
    <row r="257" spans="10:10" ht="21" customHeight="1" x14ac:dyDescent="0.8">
      <c r="J257" s="13"/>
    </row>
    <row r="258" spans="10:10" ht="21" customHeight="1" x14ac:dyDescent="0.8">
      <c r="J258" s="13"/>
    </row>
    <row r="259" spans="10:10" ht="21" customHeight="1" x14ac:dyDescent="0.8">
      <c r="J259" s="13"/>
    </row>
    <row r="260" spans="10:10" ht="21" customHeight="1" x14ac:dyDescent="0.8">
      <c r="J260" s="13"/>
    </row>
    <row r="261" spans="10:10" ht="21" customHeight="1" x14ac:dyDescent="0.8">
      <c r="J261" s="13"/>
    </row>
    <row r="262" spans="10:10" ht="21" customHeight="1" x14ac:dyDescent="0.8">
      <c r="J262" s="13"/>
    </row>
    <row r="263" spans="10:10" ht="21" customHeight="1" x14ac:dyDescent="0.8">
      <c r="J263" s="13"/>
    </row>
    <row r="264" spans="10:10" ht="21" customHeight="1" x14ac:dyDescent="0.8">
      <c r="J264" s="13"/>
    </row>
    <row r="265" spans="10:10" ht="21" customHeight="1" x14ac:dyDescent="0.8">
      <c r="J265" s="13"/>
    </row>
    <row r="266" spans="10:10" ht="21" customHeight="1" x14ac:dyDescent="0.8">
      <c r="J266" s="13"/>
    </row>
    <row r="267" spans="10:10" ht="21" customHeight="1" x14ac:dyDescent="0.8">
      <c r="J267" s="13"/>
    </row>
    <row r="268" spans="10:10" ht="21" customHeight="1" x14ac:dyDescent="0.8">
      <c r="J268" s="13"/>
    </row>
    <row r="269" spans="10:10" ht="21" customHeight="1" x14ac:dyDescent="0.8">
      <c r="J269" s="13"/>
    </row>
    <row r="270" spans="10:10" ht="21" customHeight="1" x14ac:dyDescent="0.8">
      <c r="J270" s="13"/>
    </row>
    <row r="271" spans="10:10" ht="21" customHeight="1" x14ac:dyDescent="0.8">
      <c r="J271" s="13"/>
    </row>
    <row r="272" spans="10:10" ht="21" customHeight="1" x14ac:dyDescent="0.8">
      <c r="J272" s="13"/>
    </row>
    <row r="273" spans="10:10" ht="21" customHeight="1" x14ac:dyDescent="0.8">
      <c r="J273" s="13"/>
    </row>
    <row r="274" spans="10:10" ht="21" customHeight="1" x14ac:dyDescent="0.8">
      <c r="J274" s="13"/>
    </row>
    <row r="275" spans="10:10" ht="21" customHeight="1" x14ac:dyDescent="0.8">
      <c r="J275" s="13"/>
    </row>
    <row r="276" spans="10:10" ht="21" customHeight="1" x14ac:dyDescent="0.8">
      <c r="J276" s="13"/>
    </row>
    <row r="277" spans="10:10" ht="21" customHeight="1" x14ac:dyDescent="0.8">
      <c r="J277" s="13"/>
    </row>
    <row r="278" spans="10:10" ht="21" customHeight="1" x14ac:dyDescent="0.8">
      <c r="J278" s="13"/>
    </row>
    <row r="279" spans="10:10" ht="21" customHeight="1" x14ac:dyDescent="0.8">
      <c r="J279" s="13"/>
    </row>
    <row r="280" spans="10:10" ht="21" customHeight="1" x14ac:dyDescent="0.8">
      <c r="J280" s="13"/>
    </row>
    <row r="281" spans="10:10" ht="21" customHeight="1" x14ac:dyDescent="0.8">
      <c r="J281" s="13"/>
    </row>
    <row r="282" spans="10:10" ht="21" customHeight="1" x14ac:dyDescent="0.8">
      <c r="J282" s="13"/>
    </row>
    <row r="283" spans="10:10" ht="21" customHeight="1" x14ac:dyDescent="0.8">
      <c r="J283" s="13"/>
    </row>
    <row r="284" spans="10:10" ht="21" customHeight="1" x14ac:dyDescent="0.8">
      <c r="J284" s="13"/>
    </row>
    <row r="285" spans="10:10" ht="21" customHeight="1" x14ac:dyDescent="0.8">
      <c r="J285" s="13"/>
    </row>
    <row r="286" spans="10:10" ht="21" customHeight="1" x14ac:dyDescent="0.8">
      <c r="J286" s="13"/>
    </row>
    <row r="287" spans="10:10" ht="21" customHeight="1" x14ac:dyDescent="0.8">
      <c r="J287" s="13"/>
    </row>
    <row r="288" spans="10:10" ht="21" customHeight="1" x14ac:dyDescent="0.8">
      <c r="J288" s="13"/>
    </row>
    <row r="289" spans="10:10" ht="21" customHeight="1" x14ac:dyDescent="0.8">
      <c r="J289" s="13"/>
    </row>
    <row r="290" spans="10:10" ht="21" customHeight="1" x14ac:dyDescent="0.8">
      <c r="J290" s="13"/>
    </row>
    <row r="291" spans="10:10" ht="21" customHeight="1" x14ac:dyDescent="0.8">
      <c r="J291" s="13"/>
    </row>
    <row r="292" spans="10:10" ht="21" customHeight="1" x14ac:dyDescent="0.8">
      <c r="J292" s="13"/>
    </row>
    <row r="293" spans="10:10" ht="21" customHeight="1" x14ac:dyDescent="0.8">
      <c r="J293" s="13"/>
    </row>
    <row r="294" spans="10:10" ht="21" customHeight="1" x14ac:dyDescent="0.8">
      <c r="J294" s="13"/>
    </row>
    <row r="295" spans="10:10" ht="21" customHeight="1" x14ac:dyDescent="0.8">
      <c r="J295" s="13"/>
    </row>
    <row r="296" spans="10:10" ht="21" customHeight="1" x14ac:dyDescent="0.8">
      <c r="J296" s="13"/>
    </row>
    <row r="297" spans="10:10" ht="21" customHeight="1" x14ac:dyDescent="0.8">
      <c r="J297" s="13"/>
    </row>
    <row r="298" spans="10:10" ht="21" customHeight="1" x14ac:dyDescent="0.8">
      <c r="J298" s="13"/>
    </row>
    <row r="299" spans="10:10" ht="21" customHeight="1" x14ac:dyDescent="0.8">
      <c r="J299" s="13"/>
    </row>
    <row r="300" spans="10:10" ht="21" customHeight="1" x14ac:dyDescent="0.8">
      <c r="J300" s="13"/>
    </row>
    <row r="301" spans="10:10" ht="21" customHeight="1" x14ac:dyDescent="0.8">
      <c r="J301" s="13"/>
    </row>
    <row r="302" spans="10:10" ht="21" customHeight="1" x14ac:dyDescent="0.8">
      <c r="J302" s="13"/>
    </row>
    <row r="303" spans="10:10" ht="21" customHeight="1" x14ac:dyDescent="0.8">
      <c r="J303" s="13"/>
    </row>
    <row r="304" spans="10:10" ht="21" customHeight="1" x14ac:dyDescent="0.8">
      <c r="J304" s="13"/>
    </row>
    <row r="305" spans="10:10" ht="21" customHeight="1" x14ac:dyDescent="0.8">
      <c r="J305" s="13"/>
    </row>
    <row r="306" spans="10:10" ht="21" customHeight="1" x14ac:dyDescent="0.8">
      <c r="J306" s="13"/>
    </row>
    <row r="307" spans="10:10" ht="21" customHeight="1" x14ac:dyDescent="0.8">
      <c r="J307" s="13"/>
    </row>
    <row r="308" spans="10:10" ht="21" customHeight="1" x14ac:dyDescent="0.8">
      <c r="J308" s="13"/>
    </row>
    <row r="309" spans="10:10" ht="21" customHeight="1" x14ac:dyDescent="0.8">
      <c r="J309" s="13"/>
    </row>
    <row r="310" spans="10:10" ht="21" customHeight="1" x14ac:dyDescent="0.8">
      <c r="J310" s="13"/>
    </row>
    <row r="311" spans="10:10" ht="21" customHeight="1" x14ac:dyDescent="0.8">
      <c r="J311" s="13"/>
    </row>
    <row r="312" spans="10:10" ht="21" customHeight="1" x14ac:dyDescent="0.8">
      <c r="J312" s="13"/>
    </row>
    <row r="313" spans="10:10" ht="21" customHeight="1" x14ac:dyDescent="0.8">
      <c r="J313" s="13"/>
    </row>
    <row r="314" spans="10:10" ht="21" customHeight="1" x14ac:dyDescent="0.8">
      <c r="J314" s="13"/>
    </row>
    <row r="315" spans="10:10" ht="21" customHeight="1" x14ac:dyDescent="0.8">
      <c r="J315" s="13"/>
    </row>
    <row r="316" spans="10:10" ht="21" customHeight="1" x14ac:dyDescent="0.8">
      <c r="J316" s="13"/>
    </row>
    <row r="317" spans="10:10" ht="21" customHeight="1" x14ac:dyDescent="0.8">
      <c r="J317" s="13"/>
    </row>
    <row r="318" spans="10:10" ht="21" customHeight="1" x14ac:dyDescent="0.8">
      <c r="J318" s="13"/>
    </row>
    <row r="319" spans="10:10" ht="21" customHeight="1" x14ac:dyDescent="0.8">
      <c r="J319" s="13"/>
    </row>
    <row r="320" spans="10:10" ht="21" customHeight="1" x14ac:dyDescent="0.8">
      <c r="J320" s="13"/>
    </row>
    <row r="321" spans="10:10" ht="21" customHeight="1" x14ac:dyDescent="0.8">
      <c r="J321" s="13"/>
    </row>
    <row r="322" spans="10:10" ht="21" customHeight="1" x14ac:dyDescent="0.8">
      <c r="J322" s="13"/>
    </row>
    <row r="323" spans="10:10" ht="21" customHeight="1" x14ac:dyDescent="0.8">
      <c r="J323" s="13"/>
    </row>
    <row r="324" spans="10:10" ht="21" customHeight="1" x14ac:dyDescent="0.8">
      <c r="J324" s="13"/>
    </row>
    <row r="325" spans="10:10" ht="21" customHeight="1" x14ac:dyDescent="0.8">
      <c r="J325" s="13"/>
    </row>
    <row r="326" spans="10:10" ht="21" customHeight="1" x14ac:dyDescent="0.8">
      <c r="J326" s="13"/>
    </row>
    <row r="327" spans="10:10" ht="21" customHeight="1" x14ac:dyDescent="0.8">
      <c r="J327" s="13"/>
    </row>
    <row r="328" spans="10:10" ht="21" customHeight="1" x14ac:dyDescent="0.8">
      <c r="J328" s="13"/>
    </row>
    <row r="329" spans="10:10" ht="21" customHeight="1" x14ac:dyDescent="0.8">
      <c r="J329" s="13"/>
    </row>
    <row r="330" spans="10:10" ht="21" customHeight="1" x14ac:dyDescent="0.8">
      <c r="J330" s="13"/>
    </row>
    <row r="331" spans="10:10" ht="21" customHeight="1" x14ac:dyDescent="0.8">
      <c r="J331" s="13"/>
    </row>
    <row r="332" spans="10:10" ht="21" customHeight="1" x14ac:dyDescent="0.8">
      <c r="J332" s="13"/>
    </row>
    <row r="333" spans="10:10" ht="21" customHeight="1" x14ac:dyDescent="0.8">
      <c r="J333" s="13"/>
    </row>
    <row r="334" spans="10:10" ht="21" customHeight="1" x14ac:dyDescent="0.8">
      <c r="J334" s="13"/>
    </row>
    <row r="335" spans="10:10" ht="21" customHeight="1" x14ac:dyDescent="0.8">
      <c r="J335" s="13"/>
    </row>
    <row r="336" spans="10:10" ht="21" customHeight="1" x14ac:dyDescent="0.8">
      <c r="J336" s="13"/>
    </row>
    <row r="337" spans="10:10" ht="21" customHeight="1" x14ac:dyDescent="0.8">
      <c r="J337" s="13"/>
    </row>
    <row r="338" spans="10:10" ht="21" customHeight="1" x14ac:dyDescent="0.8">
      <c r="J338" s="13"/>
    </row>
    <row r="339" spans="10:10" ht="21" customHeight="1" x14ac:dyDescent="0.8">
      <c r="J339" s="13"/>
    </row>
    <row r="340" spans="10:10" ht="21" customHeight="1" x14ac:dyDescent="0.8">
      <c r="J340" s="13"/>
    </row>
    <row r="341" spans="10:10" ht="21" customHeight="1" x14ac:dyDescent="0.8">
      <c r="J341" s="13"/>
    </row>
    <row r="342" spans="10:10" ht="21" customHeight="1" x14ac:dyDescent="0.8">
      <c r="J342" s="13"/>
    </row>
    <row r="343" spans="10:10" ht="21" customHeight="1" x14ac:dyDescent="0.8">
      <c r="J343" s="13"/>
    </row>
    <row r="344" spans="10:10" ht="21" customHeight="1" x14ac:dyDescent="0.8">
      <c r="J344" s="13"/>
    </row>
    <row r="345" spans="10:10" ht="21" customHeight="1" x14ac:dyDescent="0.8">
      <c r="J345" s="13"/>
    </row>
    <row r="346" spans="10:10" ht="21" customHeight="1" x14ac:dyDescent="0.8">
      <c r="J346" s="13"/>
    </row>
    <row r="347" spans="10:10" ht="21" customHeight="1" x14ac:dyDescent="0.8">
      <c r="J347" s="13"/>
    </row>
    <row r="348" spans="10:10" ht="21" customHeight="1" x14ac:dyDescent="0.8">
      <c r="J348" s="13"/>
    </row>
    <row r="349" spans="10:10" ht="21" customHeight="1" x14ac:dyDescent="0.8">
      <c r="J349" s="13"/>
    </row>
    <row r="350" spans="10:10" ht="21" customHeight="1" x14ac:dyDescent="0.8">
      <c r="J350" s="13"/>
    </row>
    <row r="351" spans="10:10" ht="21" customHeight="1" x14ac:dyDescent="0.8">
      <c r="J351" s="13"/>
    </row>
    <row r="352" spans="10:10" ht="21" customHeight="1" x14ac:dyDescent="0.8">
      <c r="J352" s="13"/>
    </row>
    <row r="353" spans="10:10" ht="21" customHeight="1" x14ac:dyDescent="0.8">
      <c r="J353" s="13"/>
    </row>
    <row r="354" spans="10:10" ht="21" customHeight="1" x14ac:dyDescent="0.8">
      <c r="J354" s="13"/>
    </row>
    <row r="355" spans="10:10" ht="21" customHeight="1" x14ac:dyDescent="0.8">
      <c r="J355" s="13"/>
    </row>
    <row r="356" spans="10:10" ht="21" customHeight="1" x14ac:dyDescent="0.8">
      <c r="J356" s="13"/>
    </row>
    <row r="357" spans="10:10" ht="21" customHeight="1" x14ac:dyDescent="0.8">
      <c r="J357" s="13"/>
    </row>
    <row r="358" spans="10:10" ht="21" customHeight="1" x14ac:dyDescent="0.8">
      <c r="J358" s="13"/>
    </row>
    <row r="359" spans="10:10" ht="21" customHeight="1" x14ac:dyDescent="0.8">
      <c r="J359" s="13"/>
    </row>
    <row r="360" spans="10:10" ht="21" customHeight="1" x14ac:dyDescent="0.8">
      <c r="J360" s="13"/>
    </row>
    <row r="361" spans="10:10" ht="21" customHeight="1" x14ac:dyDescent="0.8">
      <c r="J361" s="13"/>
    </row>
    <row r="362" spans="10:10" ht="21" customHeight="1" x14ac:dyDescent="0.8">
      <c r="J362" s="13"/>
    </row>
    <row r="363" spans="10:10" ht="21" customHeight="1" x14ac:dyDescent="0.8">
      <c r="J363" s="13"/>
    </row>
    <row r="364" spans="10:10" ht="21" customHeight="1" x14ac:dyDescent="0.8">
      <c r="J364" s="13"/>
    </row>
    <row r="365" spans="10:10" ht="21" customHeight="1" x14ac:dyDescent="0.8">
      <c r="J365" s="13"/>
    </row>
    <row r="366" spans="10:10" ht="21" customHeight="1" x14ac:dyDescent="0.8">
      <c r="J366" s="13"/>
    </row>
    <row r="367" spans="10:10" ht="21" customHeight="1" x14ac:dyDescent="0.8">
      <c r="J367" s="13"/>
    </row>
    <row r="368" spans="10:10" ht="21" customHeight="1" x14ac:dyDescent="0.8">
      <c r="J368" s="13"/>
    </row>
    <row r="369" spans="10:10" ht="21" customHeight="1" x14ac:dyDescent="0.8">
      <c r="J369" s="13"/>
    </row>
    <row r="370" spans="10:10" ht="21" customHeight="1" x14ac:dyDescent="0.8">
      <c r="J370" s="13"/>
    </row>
    <row r="371" spans="10:10" ht="21" customHeight="1" x14ac:dyDescent="0.8">
      <c r="J371" s="13"/>
    </row>
    <row r="372" spans="10:10" ht="21" customHeight="1" x14ac:dyDescent="0.8">
      <c r="J372" s="13"/>
    </row>
    <row r="373" spans="10:10" ht="21" customHeight="1" x14ac:dyDescent="0.8">
      <c r="J373" s="13"/>
    </row>
    <row r="374" spans="10:10" ht="21" customHeight="1" x14ac:dyDescent="0.8">
      <c r="J374" s="13"/>
    </row>
    <row r="375" spans="10:10" ht="21" customHeight="1" x14ac:dyDescent="0.8">
      <c r="J375" s="13"/>
    </row>
    <row r="376" spans="10:10" ht="21" customHeight="1" x14ac:dyDescent="0.8">
      <c r="J376" s="13"/>
    </row>
    <row r="377" spans="10:10" ht="21" customHeight="1" x14ac:dyDescent="0.8">
      <c r="J377" s="13"/>
    </row>
    <row r="378" spans="10:10" ht="21" customHeight="1" x14ac:dyDescent="0.8">
      <c r="J378" s="13"/>
    </row>
    <row r="379" spans="10:10" ht="21" customHeight="1" x14ac:dyDescent="0.8">
      <c r="J379" s="13"/>
    </row>
    <row r="380" spans="10:10" ht="21" customHeight="1" x14ac:dyDescent="0.8">
      <c r="J380" s="13"/>
    </row>
    <row r="381" spans="10:10" ht="21" customHeight="1" x14ac:dyDescent="0.8">
      <c r="J381" s="13"/>
    </row>
    <row r="382" spans="10:10" ht="21" customHeight="1" x14ac:dyDescent="0.8">
      <c r="J382" s="13"/>
    </row>
    <row r="383" spans="10:10" ht="21" customHeight="1" x14ac:dyDescent="0.8">
      <c r="J383" s="13"/>
    </row>
    <row r="384" spans="10:10" ht="21" customHeight="1" x14ac:dyDescent="0.8">
      <c r="J384" s="13"/>
    </row>
    <row r="385" spans="10:10" ht="21" customHeight="1" x14ac:dyDescent="0.8">
      <c r="J385" s="13"/>
    </row>
    <row r="386" spans="10:10" ht="21" customHeight="1" x14ac:dyDescent="0.8">
      <c r="J386" s="13"/>
    </row>
    <row r="387" spans="10:10" ht="21" customHeight="1" x14ac:dyDescent="0.8">
      <c r="J387" s="13"/>
    </row>
    <row r="388" spans="10:10" ht="21" customHeight="1" x14ac:dyDescent="0.8">
      <c r="J388" s="13"/>
    </row>
    <row r="389" spans="10:10" ht="21" customHeight="1" x14ac:dyDescent="0.8">
      <c r="J389" s="13"/>
    </row>
    <row r="390" spans="10:10" ht="21" customHeight="1" x14ac:dyDescent="0.8">
      <c r="J390" s="13"/>
    </row>
    <row r="391" spans="10:10" ht="21" customHeight="1" x14ac:dyDescent="0.8">
      <c r="J391" s="13"/>
    </row>
    <row r="392" spans="10:10" ht="21" customHeight="1" x14ac:dyDescent="0.8">
      <c r="J392" s="13"/>
    </row>
    <row r="393" spans="10:10" ht="21" customHeight="1" x14ac:dyDescent="0.8">
      <c r="J393" s="13"/>
    </row>
    <row r="394" spans="10:10" ht="21" customHeight="1" x14ac:dyDescent="0.8">
      <c r="J394" s="13"/>
    </row>
    <row r="395" spans="10:10" ht="21" customHeight="1" x14ac:dyDescent="0.8">
      <c r="J395" s="13"/>
    </row>
    <row r="396" spans="10:10" ht="21" customHeight="1" x14ac:dyDescent="0.8">
      <c r="J396" s="13"/>
    </row>
    <row r="397" spans="10:10" ht="21" customHeight="1" x14ac:dyDescent="0.8">
      <c r="J397" s="13"/>
    </row>
    <row r="398" spans="10:10" ht="21" customHeight="1" x14ac:dyDescent="0.8">
      <c r="J398" s="13"/>
    </row>
    <row r="399" spans="10:10" ht="21" customHeight="1" x14ac:dyDescent="0.8">
      <c r="J399" s="13"/>
    </row>
    <row r="400" spans="10:10" ht="21" customHeight="1" x14ac:dyDescent="0.8">
      <c r="J400" s="13"/>
    </row>
    <row r="401" spans="10:10" ht="21" customHeight="1" x14ac:dyDescent="0.8">
      <c r="J401" s="13"/>
    </row>
    <row r="402" spans="10:10" ht="21" customHeight="1" x14ac:dyDescent="0.8">
      <c r="J402" s="13"/>
    </row>
    <row r="403" spans="10:10" ht="21" customHeight="1" x14ac:dyDescent="0.8">
      <c r="J403" s="13"/>
    </row>
    <row r="404" spans="10:10" ht="21" customHeight="1" x14ac:dyDescent="0.8">
      <c r="J404" s="13"/>
    </row>
    <row r="405" spans="10:10" ht="21" customHeight="1" x14ac:dyDescent="0.8">
      <c r="J405" s="13"/>
    </row>
    <row r="406" spans="10:10" ht="21" customHeight="1" x14ac:dyDescent="0.8">
      <c r="J406" s="13"/>
    </row>
    <row r="407" spans="10:10" ht="21" customHeight="1" x14ac:dyDescent="0.8">
      <c r="J407" s="13"/>
    </row>
    <row r="408" spans="10:10" ht="21" customHeight="1" x14ac:dyDescent="0.8">
      <c r="J408" s="13"/>
    </row>
    <row r="409" spans="10:10" ht="21" customHeight="1" x14ac:dyDescent="0.8">
      <c r="J409" s="13"/>
    </row>
    <row r="410" spans="10:10" ht="21" customHeight="1" x14ac:dyDescent="0.8">
      <c r="J410" s="13"/>
    </row>
    <row r="411" spans="10:10" ht="21" customHeight="1" x14ac:dyDescent="0.8">
      <c r="J411" s="13"/>
    </row>
    <row r="412" spans="10:10" ht="21" customHeight="1" x14ac:dyDescent="0.8">
      <c r="J412" s="13"/>
    </row>
    <row r="413" spans="10:10" ht="21" customHeight="1" x14ac:dyDescent="0.8">
      <c r="J413" s="13"/>
    </row>
    <row r="414" spans="10:10" ht="21" customHeight="1" x14ac:dyDescent="0.8">
      <c r="J414" s="13"/>
    </row>
    <row r="415" spans="10:10" ht="21" customHeight="1" x14ac:dyDescent="0.8">
      <c r="J415" s="13"/>
    </row>
    <row r="416" spans="10:10" ht="21" customHeight="1" x14ac:dyDescent="0.8">
      <c r="J416" s="13"/>
    </row>
    <row r="417" spans="10:10" ht="21" customHeight="1" x14ac:dyDescent="0.8">
      <c r="J417" s="13"/>
    </row>
    <row r="418" spans="10:10" ht="21" customHeight="1" x14ac:dyDescent="0.8">
      <c r="J418" s="13"/>
    </row>
    <row r="419" spans="10:10" ht="21" customHeight="1" x14ac:dyDescent="0.8">
      <c r="J419" s="13"/>
    </row>
    <row r="420" spans="10:10" ht="21" customHeight="1" x14ac:dyDescent="0.8">
      <c r="J420" s="13"/>
    </row>
    <row r="421" spans="10:10" ht="21" customHeight="1" x14ac:dyDescent="0.8">
      <c r="J421" s="13"/>
    </row>
    <row r="422" spans="10:10" ht="21" customHeight="1" x14ac:dyDescent="0.8">
      <c r="J422" s="13"/>
    </row>
    <row r="423" spans="10:10" ht="21" customHeight="1" x14ac:dyDescent="0.8">
      <c r="J423" s="13"/>
    </row>
    <row r="424" spans="10:10" ht="21" customHeight="1" x14ac:dyDescent="0.8">
      <c r="J424" s="13"/>
    </row>
    <row r="425" spans="10:10" ht="21" customHeight="1" x14ac:dyDescent="0.8">
      <c r="J425" s="13"/>
    </row>
    <row r="426" spans="10:10" ht="21" customHeight="1" x14ac:dyDescent="0.8">
      <c r="J426" s="13"/>
    </row>
    <row r="427" spans="10:10" ht="21" customHeight="1" x14ac:dyDescent="0.8">
      <c r="J427" s="13"/>
    </row>
    <row r="428" spans="10:10" ht="21" customHeight="1" x14ac:dyDescent="0.8">
      <c r="J428" s="13"/>
    </row>
    <row r="429" spans="10:10" ht="21" customHeight="1" x14ac:dyDescent="0.8">
      <c r="J429" s="13"/>
    </row>
    <row r="430" spans="10:10" ht="21" customHeight="1" x14ac:dyDescent="0.8">
      <c r="J430" s="13"/>
    </row>
    <row r="431" spans="10:10" ht="21" customHeight="1" x14ac:dyDescent="0.8">
      <c r="J431" s="13"/>
    </row>
    <row r="432" spans="10:10" ht="21" customHeight="1" x14ac:dyDescent="0.8">
      <c r="J432" s="13"/>
    </row>
    <row r="433" spans="10:10" ht="21" customHeight="1" x14ac:dyDescent="0.8">
      <c r="J433" s="13"/>
    </row>
    <row r="434" spans="10:10" ht="21" customHeight="1" x14ac:dyDescent="0.8">
      <c r="J434" s="13"/>
    </row>
    <row r="435" spans="10:10" ht="21" customHeight="1" x14ac:dyDescent="0.8">
      <c r="J435" s="13"/>
    </row>
    <row r="436" spans="10:10" ht="21" customHeight="1" x14ac:dyDescent="0.8">
      <c r="J436" s="13"/>
    </row>
    <row r="437" spans="10:10" ht="21" customHeight="1" x14ac:dyDescent="0.8">
      <c r="J437" s="13"/>
    </row>
    <row r="438" spans="10:10" ht="21" customHeight="1" x14ac:dyDescent="0.8">
      <c r="J438" s="13"/>
    </row>
    <row r="439" spans="10:10" ht="21" customHeight="1" x14ac:dyDescent="0.8">
      <c r="J439" s="13"/>
    </row>
    <row r="440" spans="10:10" ht="21" customHeight="1" x14ac:dyDescent="0.8">
      <c r="J440" s="13"/>
    </row>
    <row r="441" spans="10:10" ht="21" customHeight="1" x14ac:dyDescent="0.8">
      <c r="J441" s="13"/>
    </row>
    <row r="442" spans="10:10" ht="21" customHeight="1" x14ac:dyDescent="0.8">
      <c r="J442" s="13"/>
    </row>
    <row r="443" spans="10:10" ht="21" customHeight="1" x14ac:dyDescent="0.8">
      <c r="J443" s="13"/>
    </row>
    <row r="444" spans="10:10" ht="21" customHeight="1" x14ac:dyDescent="0.8">
      <c r="J444" s="13"/>
    </row>
    <row r="445" spans="10:10" ht="21" customHeight="1" x14ac:dyDescent="0.8">
      <c r="J445" s="13"/>
    </row>
    <row r="446" spans="10:10" ht="21" customHeight="1" x14ac:dyDescent="0.8">
      <c r="J446" s="13"/>
    </row>
    <row r="447" spans="10:10" ht="21" customHeight="1" x14ac:dyDescent="0.8">
      <c r="J447" s="13"/>
    </row>
    <row r="448" spans="10:10" ht="21" customHeight="1" x14ac:dyDescent="0.8">
      <c r="J448" s="13"/>
    </row>
    <row r="449" spans="10:10" ht="21" customHeight="1" x14ac:dyDescent="0.8">
      <c r="J449" s="13"/>
    </row>
    <row r="450" spans="10:10" ht="21" customHeight="1" x14ac:dyDescent="0.8">
      <c r="J450" s="13"/>
    </row>
    <row r="451" spans="10:10" ht="21" customHeight="1" x14ac:dyDescent="0.8">
      <c r="J451" s="13"/>
    </row>
    <row r="452" spans="10:10" ht="21" customHeight="1" x14ac:dyDescent="0.8">
      <c r="J452" s="13"/>
    </row>
    <row r="453" spans="10:10" ht="21" customHeight="1" x14ac:dyDescent="0.8">
      <c r="J453" s="13"/>
    </row>
    <row r="454" spans="10:10" ht="21" customHeight="1" x14ac:dyDescent="0.8">
      <c r="J454" s="13"/>
    </row>
    <row r="455" spans="10:10" ht="21" customHeight="1" x14ac:dyDescent="0.8">
      <c r="J455" s="13"/>
    </row>
    <row r="456" spans="10:10" ht="21" customHeight="1" x14ac:dyDescent="0.8">
      <c r="J456" s="13"/>
    </row>
    <row r="457" spans="10:10" ht="21" customHeight="1" x14ac:dyDescent="0.8">
      <c r="J457" s="13"/>
    </row>
    <row r="458" spans="10:10" ht="21" customHeight="1" x14ac:dyDescent="0.8">
      <c r="J458" s="13"/>
    </row>
    <row r="459" spans="10:10" ht="21" customHeight="1" x14ac:dyDescent="0.8">
      <c r="J459" s="13"/>
    </row>
    <row r="460" spans="10:10" ht="21" customHeight="1" x14ac:dyDescent="0.8">
      <c r="J460" s="13"/>
    </row>
    <row r="461" spans="10:10" ht="21" customHeight="1" x14ac:dyDescent="0.8">
      <c r="J461" s="13"/>
    </row>
    <row r="462" spans="10:10" ht="21" customHeight="1" x14ac:dyDescent="0.8">
      <c r="J462" s="13"/>
    </row>
    <row r="463" spans="10:10" ht="21" customHeight="1" x14ac:dyDescent="0.8">
      <c r="J463" s="13"/>
    </row>
    <row r="464" spans="10:10" ht="21" customHeight="1" x14ac:dyDescent="0.8">
      <c r="J464" s="13"/>
    </row>
    <row r="465" spans="10:10" ht="21" customHeight="1" x14ac:dyDescent="0.8">
      <c r="J465" s="13"/>
    </row>
    <row r="466" spans="10:10" ht="21" customHeight="1" x14ac:dyDescent="0.8">
      <c r="J466" s="13"/>
    </row>
    <row r="467" spans="10:10" ht="21" customHeight="1" x14ac:dyDescent="0.8">
      <c r="J467" s="13"/>
    </row>
    <row r="468" spans="10:10" ht="21" customHeight="1" x14ac:dyDescent="0.8">
      <c r="J468" s="13"/>
    </row>
    <row r="469" spans="10:10" ht="21" customHeight="1" x14ac:dyDescent="0.8">
      <c r="J469" s="13"/>
    </row>
    <row r="470" spans="10:10" ht="21" customHeight="1" x14ac:dyDescent="0.8">
      <c r="J470" s="13"/>
    </row>
    <row r="471" spans="10:10" ht="21" customHeight="1" x14ac:dyDescent="0.8">
      <c r="J471" s="13"/>
    </row>
    <row r="472" spans="10:10" ht="21" customHeight="1" x14ac:dyDescent="0.8">
      <c r="J472" s="13"/>
    </row>
    <row r="473" spans="10:10" ht="21" customHeight="1" x14ac:dyDescent="0.8">
      <c r="J473" s="13"/>
    </row>
    <row r="474" spans="10:10" ht="21" customHeight="1" x14ac:dyDescent="0.8">
      <c r="J474" s="13"/>
    </row>
    <row r="475" spans="10:10" ht="21" customHeight="1" x14ac:dyDescent="0.8">
      <c r="J475" s="13"/>
    </row>
    <row r="476" spans="10:10" ht="21" customHeight="1" x14ac:dyDescent="0.8">
      <c r="J476" s="13"/>
    </row>
    <row r="477" spans="10:10" ht="21" customHeight="1" x14ac:dyDescent="0.8">
      <c r="J477" s="13"/>
    </row>
    <row r="478" spans="10:10" ht="21" customHeight="1" x14ac:dyDescent="0.8">
      <c r="J478" s="13"/>
    </row>
    <row r="479" spans="10:10" ht="21" customHeight="1" x14ac:dyDescent="0.8">
      <c r="J479" s="13"/>
    </row>
    <row r="480" spans="10:10" ht="21" customHeight="1" x14ac:dyDescent="0.8">
      <c r="J480" s="13"/>
    </row>
    <row r="481" spans="10:10" ht="21" customHeight="1" x14ac:dyDescent="0.8">
      <c r="J481" s="13"/>
    </row>
    <row r="482" spans="10:10" ht="21" customHeight="1" x14ac:dyDescent="0.8">
      <c r="J482" s="13"/>
    </row>
    <row r="483" spans="10:10" ht="21" customHeight="1" x14ac:dyDescent="0.8">
      <c r="J483" s="13"/>
    </row>
    <row r="484" spans="10:10" ht="21" customHeight="1" x14ac:dyDescent="0.8">
      <c r="J484" s="13"/>
    </row>
    <row r="485" spans="10:10" ht="21" customHeight="1" x14ac:dyDescent="0.8">
      <c r="J485" s="13"/>
    </row>
    <row r="486" spans="10:10" ht="21" customHeight="1" x14ac:dyDescent="0.8">
      <c r="J486" s="13"/>
    </row>
    <row r="487" spans="10:10" ht="21" customHeight="1" x14ac:dyDescent="0.8">
      <c r="J487" s="13"/>
    </row>
    <row r="488" spans="10:10" ht="21" customHeight="1" x14ac:dyDescent="0.8">
      <c r="J488" s="13"/>
    </row>
    <row r="489" spans="10:10" ht="21" customHeight="1" x14ac:dyDescent="0.8">
      <c r="J489" s="13"/>
    </row>
    <row r="490" spans="10:10" ht="21" customHeight="1" x14ac:dyDescent="0.8">
      <c r="J490" s="13"/>
    </row>
    <row r="491" spans="10:10" ht="21" customHeight="1" x14ac:dyDescent="0.8">
      <c r="J491" s="13"/>
    </row>
    <row r="492" spans="10:10" ht="21" customHeight="1" x14ac:dyDescent="0.8">
      <c r="J492" s="13"/>
    </row>
    <row r="493" spans="10:10" ht="21" customHeight="1" x14ac:dyDescent="0.8">
      <c r="J493" s="13"/>
    </row>
    <row r="494" spans="10:10" ht="21" customHeight="1" x14ac:dyDescent="0.8">
      <c r="J494" s="13"/>
    </row>
    <row r="495" spans="10:10" ht="21" customHeight="1" x14ac:dyDescent="0.8">
      <c r="J495" s="13"/>
    </row>
    <row r="496" spans="10:10" ht="21" customHeight="1" x14ac:dyDescent="0.8">
      <c r="J496" s="13"/>
    </row>
    <row r="497" spans="10:10" ht="21" customHeight="1" x14ac:dyDescent="0.8">
      <c r="J497" s="13"/>
    </row>
    <row r="498" spans="10:10" ht="21" customHeight="1" x14ac:dyDescent="0.8">
      <c r="J498" s="13"/>
    </row>
    <row r="499" spans="10:10" ht="21" customHeight="1" x14ac:dyDescent="0.8">
      <c r="J499" s="13"/>
    </row>
    <row r="500" spans="10:10" ht="21" customHeight="1" x14ac:dyDescent="0.8">
      <c r="J500" s="13"/>
    </row>
    <row r="501" spans="10:10" ht="21" customHeight="1" x14ac:dyDescent="0.8">
      <c r="J501" s="13"/>
    </row>
    <row r="502" spans="10:10" ht="21" customHeight="1" x14ac:dyDescent="0.8">
      <c r="J502" s="13"/>
    </row>
    <row r="503" spans="10:10" ht="21" customHeight="1" x14ac:dyDescent="0.8">
      <c r="J503" s="13"/>
    </row>
    <row r="504" spans="10:10" ht="21" customHeight="1" x14ac:dyDescent="0.8">
      <c r="J504" s="13"/>
    </row>
    <row r="505" spans="10:10" ht="21" customHeight="1" x14ac:dyDescent="0.8">
      <c r="J505" s="13"/>
    </row>
    <row r="506" spans="10:10" ht="21" customHeight="1" x14ac:dyDescent="0.8">
      <c r="J506" s="13"/>
    </row>
    <row r="507" spans="10:10" ht="21" customHeight="1" x14ac:dyDescent="0.8">
      <c r="J507" s="13"/>
    </row>
    <row r="508" spans="10:10" ht="21" customHeight="1" x14ac:dyDescent="0.8">
      <c r="J508" s="13"/>
    </row>
    <row r="509" spans="10:10" ht="21" customHeight="1" x14ac:dyDescent="0.8">
      <c r="J509" s="13"/>
    </row>
    <row r="510" spans="10:10" ht="21" customHeight="1" x14ac:dyDescent="0.8">
      <c r="J510" s="13"/>
    </row>
    <row r="511" spans="10:10" ht="21" customHeight="1" x14ac:dyDescent="0.8">
      <c r="J511" s="13"/>
    </row>
    <row r="512" spans="10:10" ht="21" customHeight="1" x14ac:dyDescent="0.8">
      <c r="J512" s="13"/>
    </row>
    <row r="513" spans="10:10" ht="21" customHeight="1" x14ac:dyDescent="0.8">
      <c r="J513" s="13"/>
    </row>
    <row r="514" spans="10:10" ht="21" customHeight="1" x14ac:dyDescent="0.8">
      <c r="J514" s="13"/>
    </row>
    <row r="515" spans="10:10" ht="21" customHeight="1" x14ac:dyDescent="0.8">
      <c r="J515" s="13"/>
    </row>
    <row r="516" spans="10:10" ht="21" customHeight="1" x14ac:dyDescent="0.8">
      <c r="J516" s="13"/>
    </row>
    <row r="517" spans="10:10" ht="21" customHeight="1" x14ac:dyDescent="0.8">
      <c r="J517" s="13"/>
    </row>
    <row r="518" spans="10:10" ht="21" customHeight="1" x14ac:dyDescent="0.8">
      <c r="J518" s="13"/>
    </row>
    <row r="519" spans="10:10" ht="21" customHeight="1" x14ac:dyDescent="0.8">
      <c r="J519" s="13"/>
    </row>
    <row r="520" spans="10:10" ht="21" customHeight="1" x14ac:dyDescent="0.8">
      <c r="J520" s="13"/>
    </row>
    <row r="521" spans="10:10" ht="21" customHeight="1" x14ac:dyDescent="0.8">
      <c r="J521" s="13"/>
    </row>
    <row r="522" spans="10:10" ht="21" customHeight="1" x14ac:dyDescent="0.8">
      <c r="J522" s="13"/>
    </row>
    <row r="523" spans="10:10" ht="21" customHeight="1" x14ac:dyDescent="0.8">
      <c r="J523" s="13"/>
    </row>
    <row r="524" spans="10:10" ht="21" customHeight="1" x14ac:dyDescent="0.8">
      <c r="J524" s="13"/>
    </row>
    <row r="525" spans="10:10" ht="21" customHeight="1" x14ac:dyDescent="0.8">
      <c r="J525" s="13"/>
    </row>
    <row r="526" spans="10:10" ht="21" customHeight="1" x14ac:dyDescent="0.8">
      <c r="J526" s="13"/>
    </row>
    <row r="527" spans="10:10" ht="21" customHeight="1" x14ac:dyDescent="0.8">
      <c r="J527" s="13"/>
    </row>
    <row r="528" spans="10:10" ht="21" customHeight="1" x14ac:dyDescent="0.8">
      <c r="J528" s="13"/>
    </row>
    <row r="529" spans="10:10" ht="21" customHeight="1" x14ac:dyDescent="0.8">
      <c r="J529" s="13"/>
    </row>
    <row r="530" spans="10:10" ht="21" customHeight="1" x14ac:dyDescent="0.8">
      <c r="J530" s="13"/>
    </row>
    <row r="531" spans="10:10" ht="21" customHeight="1" x14ac:dyDescent="0.8">
      <c r="J531" s="13"/>
    </row>
    <row r="532" spans="10:10" ht="21" customHeight="1" x14ac:dyDescent="0.8">
      <c r="J532" s="13"/>
    </row>
    <row r="533" spans="10:10" ht="21" customHeight="1" x14ac:dyDescent="0.8">
      <c r="J533" s="13"/>
    </row>
    <row r="534" spans="10:10" ht="21" customHeight="1" x14ac:dyDescent="0.8">
      <c r="J534" s="13"/>
    </row>
    <row r="535" spans="10:10" ht="21" customHeight="1" x14ac:dyDescent="0.8">
      <c r="J535" s="13"/>
    </row>
    <row r="536" spans="10:10" ht="21" customHeight="1" x14ac:dyDescent="0.8">
      <c r="J536" s="13"/>
    </row>
    <row r="537" spans="10:10" ht="21" customHeight="1" x14ac:dyDescent="0.8">
      <c r="J537" s="13"/>
    </row>
    <row r="538" spans="10:10" ht="21" customHeight="1" x14ac:dyDescent="0.8">
      <c r="J538" s="13"/>
    </row>
    <row r="539" spans="10:10" ht="21" customHeight="1" x14ac:dyDescent="0.8">
      <c r="J539" s="13"/>
    </row>
    <row r="540" spans="10:10" ht="21" customHeight="1" x14ac:dyDescent="0.8">
      <c r="J540" s="13"/>
    </row>
    <row r="541" spans="10:10" ht="21" customHeight="1" x14ac:dyDescent="0.8">
      <c r="J541" s="13"/>
    </row>
    <row r="542" spans="10:10" ht="21" customHeight="1" x14ac:dyDescent="0.8">
      <c r="J542" s="13"/>
    </row>
    <row r="543" spans="10:10" ht="21" customHeight="1" x14ac:dyDescent="0.8">
      <c r="J543" s="13"/>
    </row>
    <row r="544" spans="10:10" ht="21" customHeight="1" x14ac:dyDescent="0.8">
      <c r="J544" s="13"/>
    </row>
    <row r="545" spans="10:10" ht="21" customHeight="1" x14ac:dyDescent="0.8">
      <c r="J545" s="13"/>
    </row>
    <row r="546" spans="10:10" ht="21" customHeight="1" x14ac:dyDescent="0.8">
      <c r="J546" s="13"/>
    </row>
    <row r="547" spans="10:10" ht="21" customHeight="1" x14ac:dyDescent="0.8">
      <c r="J547" s="13"/>
    </row>
    <row r="548" spans="10:10" ht="21" customHeight="1" x14ac:dyDescent="0.8">
      <c r="J548" s="13"/>
    </row>
    <row r="549" spans="10:10" ht="21" customHeight="1" x14ac:dyDescent="0.8">
      <c r="J549" s="13"/>
    </row>
    <row r="550" spans="10:10" ht="21" customHeight="1" x14ac:dyDescent="0.8">
      <c r="J550" s="13"/>
    </row>
    <row r="551" spans="10:10" ht="21" customHeight="1" x14ac:dyDescent="0.8">
      <c r="J551" s="13"/>
    </row>
    <row r="552" spans="10:10" ht="21" customHeight="1" x14ac:dyDescent="0.8">
      <c r="J552" s="13"/>
    </row>
    <row r="553" spans="10:10" ht="21" customHeight="1" x14ac:dyDescent="0.8">
      <c r="J553" s="13"/>
    </row>
    <row r="554" spans="10:10" ht="21" customHeight="1" x14ac:dyDescent="0.8">
      <c r="J554" s="13"/>
    </row>
    <row r="555" spans="10:10" ht="21" customHeight="1" x14ac:dyDescent="0.8">
      <c r="J555" s="13"/>
    </row>
    <row r="556" spans="10:10" ht="21" customHeight="1" x14ac:dyDescent="0.8">
      <c r="J556" s="13"/>
    </row>
    <row r="557" spans="10:10" ht="21" customHeight="1" x14ac:dyDescent="0.8">
      <c r="J557" s="13"/>
    </row>
    <row r="558" spans="10:10" ht="21" customHeight="1" x14ac:dyDescent="0.8">
      <c r="J558" s="13"/>
    </row>
    <row r="559" spans="10:10" ht="21" customHeight="1" x14ac:dyDescent="0.8">
      <c r="J559" s="13"/>
    </row>
    <row r="560" spans="10:10" ht="21" customHeight="1" x14ac:dyDescent="0.8">
      <c r="J560" s="13"/>
    </row>
    <row r="561" spans="10:10" ht="21" customHeight="1" x14ac:dyDescent="0.8">
      <c r="J561" s="13"/>
    </row>
    <row r="562" spans="10:10" ht="21" customHeight="1" x14ac:dyDescent="0.8">
      <c r="J562" s="13"/>
    </row>
    <row r="563" spans="10:10" ht="21" customHeight="1" x14ac:dyDescent="0.8">
      <c r="J563" s="13"/>
    </row>
    <row r="564" spans="10:10" ht="21" customHeight="1" x14ac:dyDescent="0.8">
      <c r="J564" s="13"/>
    </row>
    <row r="565" spans="10:10" ht="21" customHeight="1" x14ac:dyDescent="0.8">
      <c r="J565" s="13"/>
    </row>
    <row r="566" spans="10:10" ht="21" customHeight="1" x14ac:dyDescent="0.8">
      <c r="J566" s="13"/>
    </row>
    <row r="567" spans="10:10" ht="21" customHeight="1" x14ac:dyDescent="0.8">
      <c r="J567" s="13"/>
    </row>
    <row r="568" spans="10:10" ht="21" customHeight="1" x14ac:dyDescent="0.8">
      <c r="J568" s="13"/>
    </row>
    <row r="569" spans="10:10" ht="21" customHeight="1" x14ac:dyDescent="0.8">
      <c r="J569" s="13"/>
    </row>
    <row r="570" spans="10:10" ht="21" customHeight="1" x14ac:dyDescent="0.8">
      <c r="J570" s="13"/>
    </row>
    <row r="571" spans="10:10" ht="21" customHeight="1" x14ac:dyDescent="0.8">
      <c r="J571" s="13"/>
    </row>
    <row r="572" spans="10:10" ht="21" customHeight="1" x14ac:dyDescent="0.8">
      <c r="J572" s="13"/>
    </row>
    <row r="573" spans="10:10" ht="21" customHeight="1" x14ac:dyDescent="0.8">
      <c r="J573" s="13"/>
    </row>
    <row r="574" spans="10:10" ht="21" customHeight="1" x14ac:dyDescent="0.8">
      <c r="J574" s="13"/>
    </row>
    <row r="575" spans="10:10" ht="21" customHeight="1" x14ac:dyDescent="0.8">
      <c r="J575" s="13"/>
    </row>
    <row r="576" spans="10:10" ht="21" customHeight="1" x14ac:dyDescent="0.8">
      <c r="J576" s="13"/>
    </row>
    <row r="577" spans="10:10" ht="21" customHeight="1" x14ac:dyDescent="0.8">
      <c r="J577" s="13"/>
    </row>
    <row r="578" spans="10:10" ht="21" customHeight="1" x14ac:dyDescent="0.8">
      <c r="J578" s="13"/>
    </row>
    <row r="579" spans="10:10" ht="21" customHeight="1" x14ac:dyDescent="0.8">
      <c r="J579" s="13"/>
    </row>
    <row r="580" spans="10:10" ht="21" customHeight="1" x14ac:dyDescent="0.8">
      <c r="J580" s="13"/>
    </row>
    <row r="581" spans="10:10" ht="21" customHeight="1" x14ac:dyDescent="0.8">
      <c r="J581" s="13"/>
    </row>
    <row r="582" spans="10:10" ht="21" customHeight="1" x14ac:dyDescent="0.8">
      <c r="J582" s="13"/>
    </row>
    <row r="583" spans="10:10" ht="21" customHeight="1" x14ac:dyDescent="0.8">
      <c r="J583" s="13"/>
    </row>
    <row r="584" spans="10:10" ht="21" customHeight="1" x14ac:dyDescent="0.8">
      <c r="J584" s="13"/>
    </row>
    <row r="585" spans="10:10" ht="21" customHeight="1" x14ac:dyDescent="0.8">
      <c r="J585" s="13"/>
    </row>
    <row r="586" spans="10:10" ht="21" customHeight="1" x14ac:dyDescent="0.8">
      <c r="J586" s="13"/>
    </row>
    <row r="587" spans="10:10" ht="21" customHeight="1" x14ac:dyDescent="0.8">
      <c r="J587" s="13"/>
    </row>
    <row r="588" spans="10:10" ht="21" customHeight="1" x14ac:dyDescent="0.8">
      <c r="J588" s="13"/>
    </row>
    <row r="589" spans="10:10" ht="21" customHeight="1" x14ac:dyDescent="0.8">
      <c r="J589" s="13"/>
    </row>
    <row r="590" spans="10:10" ht="21" customHeight="1" x14ac:dyDescent="0.8">
      <c r="J590" s="13"/>
    </row>
    <row r="591" spans="10:10" ht="21" customHeight="1" x14ac:dyDescent="0.8">
      <c r="J591" s="13"/>
    </row>
    <row r="592" spans="10:10" ht="21" customHeight="1" x14ac:dyDescent="0.8">
      <c r="J592" s="13"/>
    </row>
    <row r="593" spans="10:10" ht="21" customHeight="1" x14ac:dyDescent="0.8">
      <c r="J593" s="13"/>
    </row>
    <row r="594" spans="10:10" ht="21" customHeight="1" x14ac:dyDescent="0.8">
      <c r="J594" s="13"/>
    </row>
    <row r="595" spans="10:10" ht="21" customHeight="1" x14ac:dyDescent="0.8">
      <c r="J595" s="13"/>
    </row>
    <row r="596" spans="10:10" ht="21" customHeight="1" x14ac:dyDescent="0.8">
      <c r="J596" s="13"/>
    </row>
    <row r="597" spans="10:10" ht="21" customHeight="1" x14ac:dyDescent="0.8">
      <c r="J597" s="13"/>
    </row>
    <row r="598" spans="10:10" ht="21" customHeight="1" x14ac:dyDescent="0.8">
      <c r="J598" s="13"/>
    </row>
    <row r="599" spans="10:10" ht="21" customHeight="1" x14ac:dyDescent="0.8">
      <c r="J599" s="13"/>
    </row>
    <row r="600" spans="10:10" ht="21" customHeight="1" x14ac:dyDescent="0.8">
      <c r="J600" s="13"/>
    </row>
    <row r="601" spans="10:10" ht="21" customHeight="1" x14ac:dyDescent="0.8">
      <c r="J601" s="13"/>
    </row>
    <row r="602" spans="10:10" ht="21" customHeight="1" x14ac:dyDescent="0.8">
      <c r="J602" s="13"/>
    </row>
    <row r="603" spans="10:10" ht="21" customHeight="1" x14ac:dyDescent="0.8">
      <c r="J603" s="13"/>
    </row>
    <row r="604" spans="10:10" ht="21" customHeight="1" x14ac:dyDescent="0.8">
      <c r="J604" s="13"/>
    </row>
    <row r="605" spans="10:10" ht="21" customHeight="1" x14ac:dyDescent="0.8">
      <c r="J605" s="13"/>
    </row>
    <row r="606" spans="10:10" ht="21" customHeight="1" x14ac:dyDescent="0.8">
      <c r="J606" s="13"/>
    </row>
    <row r="607" spans="10:10" ht="21" customHeight="1" x14ac:dyDescent="0.8">
      <c r="J607" s="13"/>
    </row>
    <row r="608" spans="10:10" ht="21" customHeight="1" x14ac:dyDescent="0.8">
      <c r="J608" s="13"/>
    </row>
    <row r="609" spans="10:10" ht="21" customHeight="1" x14ac:dyDescent="0.8">
      <c r="J609" s="13"/>
    </row>
    <row r="610" spans="10:10" ht="21" customHeight="1" x14ac:dyDescent="0.8">
      <c r="J610" s="13"/>
    </row>
    <row r="611" spans="10:10" ht="21" customHeight="1" x14ac:dyDescent="0.8">
      <c r="J611" s="13"/>
    </row>
    <row r="612" spans="10:10" ht="21" customHeight="1" x14ac:dyDescent="0.8">
      <c r="J612" s="13"/>
    </row>
    <row r="613" spans="10:10" ht="21" customHeight="1" x14ac:dyDescent="0.8">
      <c r="J613" s="13"/>
    </row>
    <row r="614" spans="10:10" ht="21" customHeight="1" x14ac:dyDescent="0.8">
      <c r="J614" s="13"/>
    </row>
    <row r="615" spans="10:10" ht="21" customHeight="1" x14ac:dyDescent="0.8">
      <c r="J615" s="13"/>
    </row>
    <row r="616" spans="10:10" ht="21" customHeight="1" x14ac:dyDescent="0.8">
      <c r="J616" s="13"/>
    </row>
    <row r="617" spans="10:10" ht="21" customHeight="1" x14ac:dyDescent="0.8">
      <c r="J617" s="13"/>
    </row>
    <row r="618" spans="10:10" ht="21" customHeight="1" x14ac:dyDescent="0.8">
      <c r="J618" s="13"/>
    </row>
    <row r="619" spans="10:10" ht="21" customHeight="1" x14ac:dyDescent="0.8">
      <c r="J619" s="13"/>
    </row>
    <row r="620" spans="10:10" ht="21" customHeight="1" x14ac:dyDescent="0.8">
      <c r="J620" s="13"/>
    </row>
    <row r="621" spans="10:10" ht="21" customHeight="1" x14ac:dyDescent="0.8">
      <c r="J621" s="13"/>
    </row>
    <row r="622" spans="10:10" ht="21" customHeight="1" x14ac:dyDescent="0.8">
      <c r="J622" s="13"/>
    </row>
    <row r="623" spans="10:10" ht="21" customHeight="1" x14ac:dyDescent="0.8">
      <c r="J623" s="13"/>
    </row>
    <row r="624" spans="10:10" ht="21" customHeight="1" x14ac:dyDescent="0.8">
      <c r="J624" s="13"/>
    </row>
    <row r="625" spans="10:10" ht="21" customHeight="1" x14ac:dyDescent="0.8">
      <c r="J625" s="13"/>
    </row>
    <row r="626" spans="10:10" ht="21" customHeight="1" x14ac:dyDescent="0.8">
      <c r="J626" s="13"/>
    </row>
    <row r="627" spans="10:10" ht="21" customHeight="1" x14ac:dyDescent="0.8">
      <c r="J627" s="13"/>
    </row>
    <row r="628" spans="10:10" ht="21" customHeight="1" x14ac:dyDescent="0.8">
      <c r="J628" s="13"/>
    </row>
    <row r="629" spans="10:10" ht="21" customHeight="1" x14ac:dyDescent="0.8">
      <c r="J629" s="13"/>
    </row>
    <row r="630" spans="10:10" ht="21" customHeight="1" x14ac:dyDescent="0.8">
      <c r="J630" s="13"/>
    </row>
    <row r="631" spans="10:10" ht="21" customHeight="1" x14ac:dyDescent="0.8">
      <c r="J631" s="13"/>
    </row>
    <row r="632" spans="10:10" ht="21" customHeight="1" x14ac:dyDescent="0.8">
      <c r="J632" s="13"/>
    </row>
    <row r="633" spans="10:10" ht="21" customHeight="1" x14ac:dyDescent="0.8">
      <c r="J633" s="13"/>
    </row>
    <row r="634" spans="10:10" ht="21" customHeight="1" x14ac:dyDescent="0.8">
      <c r="J634" s="13"/>
    </row>
    <row r="635" spans="10:10" ht="21" customHeight="1" x14ac:dyDescent="0.8">
      <c r="J635" s="13"/>
    </row>
    <row r="636" spans="10:10" ht="21" customHeight="1" x14ac:dyDescent="0.8">
      <c r="J636" s="13"/>
    </row>
    <row r="637" spans="10:10" ht="21" customHeight="1" x14ac:dyDescent="0.8">
      <c r="J637" s="13"/>
    </row>
    <row r="638" spans="10:10" ht="21" customHeight="1" x14ac:dyDescent="0.8">
      <c r="J638" s="13"/>
    </row>
    <row r="639" spans="10:10" ht="21" customHeight="1" x14ac:dyDescent="0.8">
      <c r="J639" s="13"/>
    </row>
    <row r="640" spans="10:10" ht="21" customHeight="1" x14ac:dyDescent="0.8">
      <c r="J640" s="13"/>
    </row>
    <row r="641" spans="10:10" ht="21" customHeight="1" x14ac:dyDescent="0.8">
      <c r="J641" s="13"/>
    </row>
    <row r="642" spans="10:10" ht="21" customHeight="1" x14ac:dyDescent="0.8">
      <c r="J642" s="13"/>
    </row>
    <row r="643" spans="10:10" ht="21" customHeight="1" x14ac:dyDescent="0.8">
      <c r="J643" s="13"/>
    </row>
    <row r="644" spans="10:10" ht="21" customHeight="1" x14ac:dyDescent="0.8">
      <c r="J644" s="13"/>
    </row>
    <row r="645" spans="10:10" ht="21" customHeight="1" x14ac:dyDescent="0.8">
      <c r="J645" s="13"/>
    </row>
    <row r="646" spans="10:10" ht="21" customHeight="1" x14ac:dyDescent="0.8">
      <c r="J646" s="13"/>
    </row>
    <row r="647" spans="10:10" ht="21" customHeight="1" x14ac:dyDescent="0.8">
      <c r="J647" s="13"/>
    </row>
    <row r="648" spans="10:10" ht="21" customHeight="1" x14ac:dyDescent="0.8">
      <c r="J648" s="13"/>
    </row>
    <row r="649" spans="10:10" ht="21" customHeight="1" x14ac:dyDescent="0.8">
      <c r="J649" s="13"/>
    </row>
    <row r="650" spans="10:10" ht="21" customHeight="1" x14ac:dyDescent="0.8">
      <c r="J650" s="13"/>
    </row>
    <row r="651" spans="10:10" ht="21" customHeight="1" x14ac:dyDescent="0.8">
      <c r="J651" s="13"/>
    </row>
    <row r="652" spans="10:10" ht="21" customHeight="1" x14ac:dyDescent="0.8">
      <c r="J652" s="13"/>
    </row>
    <row r="653" spans="10:10" ht="21" customHeight="1" x14ac:dyDescent="0.8">
      <c r="J653" s="13"/>
    </row>
    <row r="654" spans="10:10" ht="21" customHeight="1" x14ac:dyDescent="0.8">
      <c r="J654" s="13"/>
    </row>
    <row r="655" spans="10:10" ht="21" customHeight="1" x14ac:dyDescent="0.8">
      <c r="J655" s="13"/>
    </row>
    <row r="656" spans="10:10" ht="21" customHeight="1" x14ac:dyDescent="0.8">
      <c r="J656" s="13"/>
    </row>
    <row r="657" spans="10:10" ht="21" customHeight="1" x14ac:dyDescent="0.8">
      <c r="J657" s="13"/>
    </row>
    <row r="658" spans="10:10" ht="21" customHeight="1" x14ac:dyDescent="0.8">
      <c r="J658" s="13"/>
    </row>
    <row r="659" spans="10:10" ht="21" customHeight="1" x14ac:dyDescent="0.8">
      <c r="J659" s="13"/>
    </row>
    <row r="660" spans="10:10" ht="21" customHeight="1" x14ac:dyDescent="0.8">
      <c r="J660" s="13"/>
    </row>
    <row r="661" spans="10:10" ht="21" customHeight="1" x14ac:dyDescent="0.8">
      <c r="J661" s="13"/>
    </row>
    <row r="662" spans="10:10" ht="21" customHeight="1" x14ac:dyDescent="0.8">
      <c r="J662" s="13"/>
    </row>
    <row r="663" spans="10:10" ht="21" customHeight="1" x14ac:dyDescent="0.8">
      <c r="J663" s="13"/>
    </row>
    <row r="664" spans="10:10" ht="21" customHeight="1" x14ac:dyDescent="0.8">
      <c r="J664" s="13"/>
    </row>
    <row r="665" spans="10:10" ht="21" customHeight="1" x14ac:dyDescent="0.8">
      <c r="J665" s="13"/>
    </row>
    <row r="666" spans="10:10" ht="21" customHeight="1" x14ac:dyDescent="0.8">
      <c r="J666" s="13"/>
    </row>
    <row r="667" spans="10:10" ht="21" customHeight="1" x14ac:dyDescent="0.8">
      <c r="J667" s="13"/>
    </row>
    <row r="668" spans="10:10" ht="21" customHeight="1" x14ac:dyDescent="0.8">
      <c r="J668" s="13"/>
    </row>
    <row r="669" spans="10:10" ht="21" customHeight="1" x14ac:dyDescent="0.8">
      <c r="J669" s="13"/>
    </row>
    <row r="670" spans="10:10" ht="21" customHeight="1" x14ac:dyDescent="0.8">
      <c r="J670" s="13"/>
    </row>
    <row r="671" spans="10:10" ht="21" customHeight="1" x14ac:dyDescent="0.8">
      <c r="J671" s="13"/>
    </row>
    <row r="672" spans="10:10" ht="21" customHeight="1" x14ac:dyDescent="0.8">
      <c r="J672" s="13"/>
    </row>
    <row r="673" spans="10:10" ht="21" customHeight="1" x14ac:dyDescent="0.8">
      <c r="J673" s="13"/>
    </row>
    <row r="674" spans="10:10" ht="21" customHeight="1" x14ac:dyDescent="0.8">
      <c r="J674" s="13"/>
    </row>
    <row r="675" spans="10:10" ht="21" customHeight="1" x14ac:dyDescent="0.8">
      <c r="J675" s="13"/>
    </row>
    <row r="676" spans="10:10" ht="21" customHeight="1" x14ac:dyDescent="0.8">
      <c r="J676" s="13"/>
    </row>
    <row r="677" spans="10:10" ht="21" customHeight="1" x14ac:dyDescent="0.8">
      <c r="J677" s="13"/>
    </row>
    <row r="678" spans="10:10" ht="21" customHeight="1" x14ac:dyDescent="0.8">
      <c r="J678" s="13"/>
    </row>
    <row r="679" spans="10:10" ht="21" customHeight="1" x14ac:dyDescent="0.8">
      <c r="J679" s="13"/>
    </row>
    <row r="680" spans="10:10" ht="21" customHeight="1" x14ac:dyDescent="0.8">
      <c r="J680" s="13"/>
    </row>
    <row r="681" spans="10:10" ht="21" customHeight="1" x14ac:dyDescent="0.8">
      <c r="J681" s="13"/>
    </row>
    <row r="682" spans="10:10" ht="21" customHeight="1" x14ac:dyDescent="0.8">
      <c r="J682" s="13"/>
    </row>
    <row r="683" spans="10:10" ht="21" customHeight="1" x14ac:dyDescent="0.8">
      <c r="J683" s="13"/>
    </row>
    <row r="684" spans="10:10" ht="21" customHeight="1" x14ac:dyDescent="0.8">
      <c r="J684" s="13"/>
    </row>
    <row r="685" spans="10:10" ht="21" customHeight="1" x14ac:dyDescent="0.8">
      <c r="J685" s="13"/>
    </row>
    <row r="686" spans="10:10" ht="21" customHeight="1" x14ac:dyDescent="0.8">
      <c r="J686" s="13"/>
    </row>
    <row r="687" spans="10:10" ht="21" customHeight="1" x14ac:dyDescent="0.8">
      <c r="J687" s="13"/>
    </row>
    <row r="688" spans="10:10" ht="21" customHeight="1" x14ac:dyDescent="0.8">
      <c r="J688" s="13"/>
    </row>
    <row r="689" spans="10:10" ht="21" customHeight="1" x14ac:dyDescent="0.8">
      <c r="J689" s="13"/>
    </row>
    <row r="690" spans="10:10" ht="21" customHeight="1" x14ac:dyDescent="0.8">
      <c r="J690" s="13"/>
    </row>
    <row r="691" spans="10:10" ht="21" customHeight="1" x14ac:dyDescent="0.8">
      <c r="J691" s="13"/>
    </row>
    <row r="692" spans="10:10" ht="21" customHeight="1" x14ac:dyDescent="0.8">
      <c r="J692" s="13"/>
    </row>
    <row r="693" spans="10:10" ht="21" customHeight="1" x14ac:dyDescent="0.8">
      <c r="J693" s="13"/>
    </row>
    <row r="694" spans="10:10" ht="21" customHeight="1" x14ac:dyDescent="0.8">
      <c r="J694" s="13"/>
    </row>
    <row r="695" spans="10:10" ht="21" customHeight="1" x14ac:dyDescent="0.8">
      <c r="J695" s="13"/>
    </row>
    <row r="696" spans="10:10" ht="21" customHeight="1" x14ac:dyDescent="0.8">
      <c r="J696" s="13"/>
    </row>
    <row r="697" spans="10:10" ht="21" customHeight="1" x14ac:dyDescent="0.8">
      <c r="J697" s="13"/>
    </row>
    <row r="698" spans="10:10" ht="21" customHeight="1" x14ac:dyDescent="0.8">
      <c r="J698" s="13"/>
    </row>
    <row r="699" spans="10:10" ht="21" customHeight="1" x14ac:dyDescent="0.8">
      <c r="J699" s="13"/>
    </row>
    <row r="700" spans="10:10" ht="21" customHeight="1" x14ac:dyDescent="0.8">
      <c r="J700" s="13"/>
    </row>
    <row r="701" spans="10:10" ht="21" customHeight="1" x14ac:dyDescent="0.8">
      <c r="J701" s="13"/>
    </row>
    <row r="702" spans="10:10" ht="21" customHeight="1" x14ac:dyDescent="0.8">
      <c r="J702" s="13"/>
    </row>
    <row r="703" spans="10:10" ht="21" customHeight="1" x14ac:dyDescent="0.8">
      <c r="J703" s="13"/>
    </row>
    <row r="704" spans="10:10" ht="21" customHeight="1" x14ac:dyDescent="0.8">
      <c r="J704" s="13"/>
    </row>
    <row r="705" spans="10:10" ht="21" customHeight="1" x14ac:dyDescent="0.8">
      <c r="J705" s="13"/>
    </row>
    <row r="706" spans="10:10" ht="21" customHeight="1" x14ac:dyDescent="0.8">
      <c r="J706" s="13"/>
    </row>
    <row r="707" spans="10:10" ht="21" customHeight="1" x14ac:dyDescent="0.8">
      <c r="J707" s="13"/>
    </row>
    <row r="708" spans="10:10" ht="21" customHeight="1" x14ac:dyDescent="0.8">
      <c r="J708" s="13"/>
    </row>
    <row r="709" spans="10:10" ht="21" customHeight="1" x14ac:dyDescent="0.8">
      <c r="J709" s="13"/>
    </row>
    <row r="710" spans="10:10" ht="21" customHeight="1" x14ac:dyDescent="0.8">
      <c r="J710" s="13"/>
    </row>
    <row r="711" spans="10:10" ht="21" customHeight="1" x14ac:dyDescent="0.8">
      <c r="J711" s="13"/>
    </row>
    <row r="712" spans="10:10" ht="21" customHeight="1" x14ac:dyDescent="0.8">
      <c r="J712" s="13"/>
    </row>
    <row r="713" spans="10:10" ht="21" customHeight="1" x14ac:dyDescent="0.8">
      <c r="J713" s="13"/>
    </row>
    <row r="714" spans="10:10" ht="21" customHeight="1" x14ac:dyDescent="0.8">
      <c r="J714" s="13"/>
    </row>
    <row r="715" spans="10:10" ht="21" customHeight="1" x14ac:dyDescent="0.8">
      <c r="J715" s="13"/>
    </row>
    <row r="716" spans="10:10" ht="21" customHeight="1" x14ac:dyDescent="0.8">
      <c r="J716" s="13"/>
    </row>
    <row r="717" spans="10:10" ht="21" customHeight="1" x14ac:dyDescent="0.8">
      <c r="J717" s="13"/>
    </row>
    <row r="718" spans="10:10" ht="21" customHeight="1" x14ac:dyDescent="0.8">
      <c r="J718" s="13"/>
    </row>
    <row r="719" spans="10:10" ht="21" customHeight="1" x14ac:dyDescent="0.8">
      <c r="J719" s="13"/>
    </row>
    <row r="720" spans="10:10" ht="21" customHeight="1" x14ac:dyDescent="0.8">
      <c r="J720" s="13"/>
    </row>
    <row r="721" spans="10:10" ht="21" customHeight="1" x14ac:dyDescent="0.8">
      <c r="J721" s="13"/>
    </row>
    <row r="722" spans="10:10" ht="21" customHeight="1" x14ac:dyDescent="0.8">
      <c r="J722" s="13"/>
    </row>
    <row r="723" spans="10:10" ht="21" customHeight="1" x14ac:dyDescent="0.8">
      <c r="J723" s="13"/>
    </row>
    <row r="724" spans="10:10" ht="21" customHeight="1" x14ac:dyDescent="0.8">
      <c r="J724" s="13"/>
    </row>
    <row r="725" spans="10:10" ht="21" customHeight="1" x14ac:dyDescent="0.8">
      <c r="J725" s="13"/>
    </row>
    <row r="726" spans="10:10" ht="21" customHeight="1" x14ac:dyDescent="0.8">
      <c r="J726" s="13"/>
    </row>
    <row r="727" spans="10:10" ht="21" customHeight="1" x14ac:dyDescent="0.8">
      <c r="J727" s="13"/>
    </row>
    <row r="728" spans="10:10" ht="21" customHeight="1" x14ac:dyDescent="0.8">
      <c r="J728" s="13"/>
    </row>
    <row r="729" spans="10:10" ht="21" customHeight="1" x14ac:dyDescent="0.8">
      <c r="J729" s="13"/>
    </row>
    <row r="730" spans="10:10" ht="21" customHeight="1" x14ac:dyDescent="0.8">
      <c r="J730" s="13"/>
    </row>
    <row r="731" spans="10:10" ht="21" customHeight="1" x14ac:dyDescent="0.8">
      <c r="J731" s="13"/>
    </row>
    <row r="732" spans="10:10" ht="21" customHeight="1" x14ac:dyDescent="0.8">
      <c r="J732" s="13"/>
    </row>
    <row r="733" spans="10:10" ht="21" customHeight="1" x14ac:dyDescent="0.8">
      <c r="J733" s="13"/>
    </row>
    <row r="734" spans="10:10" ht="21" customHeight="1" x14ac:dyDescent="0.8">
      <c r="J734" s="13"/>
    </row>
    <row r="735" spans="10:10" ht="21" customHeight="1" x14ac:dyDescent="0.8">
      <c r="J735" s="13"/>
    </row>
    <row r="736" spans="10:10" ht="21" customHeight="1" x14ac:dyDescent="0.8">
      <c r="J736" s="13"/>
    </row>
    <row r="737" spans="10:10" ht="21" customHeight="1" x14ac:dyDescent="0.8">
      <c r="J737" s="13"/>
    </row>
    <row r="738" spans="10:10" ht="21" customHeight="1" x14ac:dyDescent="0.8">
      <c r="J738" s="13"/>
    </row>
    <row r="739" spans="10:10" ht="21" customHeight="1" x14ac:dyDescent="0.8">
      <c r="J739" s="13"/>
    </row>
    <row r="740" spans="10:10" ht="21" customHeight="1" x14ac:dyDescent="0.8">
      <c r="J740" s="13"/>
    </row>
    <row r="741" spans="10:10" ht="21" customHeight="1" x14ac:dyDescent="0.8">
      <c r="J741" s="13"/>
    </row>
    <row r="742" spans="10:10" ht="21" customHeight="1" x14ac:dyDescent="0.8">
      <c r="J742" s="13"/>
    </row>
    <row r="743" spans="10:10" ht="21" customHeight="1" x14ac:dyDescent="0.8">
      <c r="J743" s="13"/>
    </row>
    <row r="744" spans="10:10" ht="21" customHeight="1" x14ac:dyDescent="0.8">
      <c r="J744" s="13"/>
    </row>
    <row r="745" spans="10:10" ht="21" customHeight="1" x14ac:dyDescent="0.8">
      <c r="J745" s="13"/>
    </row>
    <row r="746" spans="10:10" ht="21" customHeight="1" x14ac:dyDescent="0.8">
      <c r="J746" s="13"/>
    </row>
    <row r="747" spans="10:10" ht="21" customHeight="1" x14ac:dyDescent="0.8">
      <c r="J747" s="13"/>
    </row>
    <row r="748" spans="10:10" ht="21" customHeight="1" x14ac:dyDescent="0.8">
      <c r="J748" s="13"/>
    </row>
    <row r="749" spans="10:10" ht="21" customHeight="1" x14ac:dyDescent="0.8">
      <c r="J749" s="13"/>
    </row>
    <row r="750" spans="10:10" ht="21" customHeight="1" x14ac:dyDescent="0.8">
      <c r="J750" s="13"/>
    </row>
    <row r="751" spans="10:10" ht="21" customHeight="1" x14ac:dyDescent="0.8">
      <c r="J751" s="13"/>
    </row>
    <row r="752" spans="10:10" ht="21" customHeight="1" x14ac:dyDescent="0.8">
      <c r="J752" s="13"/>
    </row>
    <row r="753" spans="10:10" ht="21" customHeight="1" x14ac:dyDescent="0.8">
      <c r="J753" s="13"/>
    </row>
    <row r="754" spans="10:10" ht="21" customHeight="1" x14ac:dyDescent="0.8">
      <c r="J754" s="13"/>
    </row>
    <row r="755" spans="10:10" ht="21" customHeight="1" x14ac:dyDescent="0.8">
      <c r="J755" s="13"/>
    </row>
    <row r="756" spans="10:10" ht="21" customHeight="1" x14ac:dyDescent="0.8">
      <c r="J756" s="13"/>
    </row>
    <row r="757" spans="10:10" ht="21" customHeight="1" x14ac:dyDescent="0.8">
      <c r="J757" s="13"/>
    </row>
    <row r="758" spans="10:10" ht="21" customHeight="1" x14ac:dyDescent="0.8">
      <c r="J758" s="13"/>
    </row>
    <row r="759" spans="10:10" ht="21" customHeight="1" x14ac:dyDescent="0.8">
      <c r="J759" s="13"/>
    </row>
    <row r="760" spans="10:10" ht="21" customHeight="1" x14ac:dyDescent="0.8">
      <c r="J760" s="13"/>
    </row>
    <row r="761" spans="10:10" ht="21" customHeight="1" x14ac:dyDescent="0.8">
      <c r="J761" s="13"/>
    </row>
    <row r="762" spans="10:10" ht="21" customHeight="1" x14ac:dyDescent="0.8">
      <c r="J762" s="13"/>
    </row>
    <row r="763" spans="10:10" ht="21" customHeight="1" x14ac:dyDescent="0.8">
      <c r="J763" s="13"/>
    </row>
    <row r="764" spans="10:10" ht="21" customHeight="1" x14ac:dyDescent="0.8">
      <c r="J764" s="13"/>
    </row>
    <row r="765" spans="10:10" ht="21" customHeight="1" x14ac:dyDescent="0.8">
      <c r="J765" s="13"/>
    </row>
    <row r="766" spans="10:10" ht="21" customHeight="1" x14ac:dyDescent="0.8">
      <c r="J766" s="13"/>
    </row>
    <row r="767" spans="10:10" ht="21" customHeight="1" x14ac:dyDescent="0.8">
      <c r="J767" s="13"/>
    </row>
    <row r="768" spans="10:10" ht="21" customHeight="1" x14ac:dyDescent="0.8">
      <c r="J768" s="13"/>
    </row>
    <row r="769" spans="10:10" ht="21" customHeight="1" x14ac:dyDescent="0.8">
      <c r="J769" s="13"/>
    </row>
    <row r="770" spans="10:10" ht="21" customHeight="1" x14ac:dyDescent="0.8">
      <c r="J770" s="13"/>
    </row>
    <row r="771" spans="10:10" ht="21" customHeight="1" x14ac:dyDescent="0.8">
      <c r="J771" s="13"/>
    </row>
    <row r="772" spans="10:10" ht="21" customHeight="1" x14ac:dyDescent="0.8">
      <c r="J772" s="13"/>
    </row>
    <row r="773" spans="10:10" ht="21" customHeight="1" x14ac:dyDescent="0.8">
      <c r="J773" s="13"/>
    </row>
    <row r="774" spans="10:10" ht="21" customHeight="1" x14ac:dyDescent="0.8">
      <c r="J774" s="13"/>
    </row>
    <row r="775" spans="10:10" ht="21" customHeight="1" x14ac:dyDescent="0.8">
      <c r="J775" s="13"/>
    </row>
    <row r="776" spans="10:10" ht="21" customHeight="1" x14ac:dyDescent="0.8">
      <c r="J776" s="13"/>
    </row>
    <row r="777" spans="10:10" ht="21" customHeight="1" x14ac:dyDescent="0.8">
      <c r="J777" s="13"/>
    </row>
    <row r="778" spans="10:10" ht="21" customHeight="1" x14ac:dyDescent="0.8">
      <c r="J778" s="13"/>
    </row>
    <row r="779" spans="10:10" ht="21" customHeight="1" x14ac:dyDescent="0.8">
      <c r="J779" s="13"/>
    </row>
    <row r="780" spans="10:10" ht="21" customHeight="1" x14ac:dyDescent="0.8">
      <c r="J780" s="13"/>
    </row>
    <row r="781" spans="10:10" ht="21" customHeight="1" x14ac:dyDescent="0.8">
      <c r="J781" s="13"/>
    </row>
    <row r="782" spans="10:10" ht="21" customHeight="1" x14ac:dyDescent="0.8">
      <c r="J782" s="13"/>
    </row>
    <row r="783" spans="10:10" ht="21" customHeight="1" x14ac:dyDescent="0.8">
      <c r="J783" s="13"/>
    </row>
    <row r="784" spans="10:10" ht="21" customHeight="1" x14ac:dyDescent="0.8">
      <c r="J784" s="13"/>
    </row>
    <row r="785" spans="10:10" ht="21" customHeight="1" x14ac:dyDescent="0.8">
      <c r="J785" s="13"/>
    </row>
    <row r="786" spans="10:10" ht="21" customHeight="1" x14ac:dyDescent="0.8">
      <c r="J786" s="13"/>
    </row>
    <row r="787" spans="10:10" ht="21" customHeight="1" x14ac:dyDescent="0.8">
      <c r="J787" s="13"/>
    </row>
    <row r="788" spans="10:10" ht="21" customHeight="1" x14ac:dyDescent="0.8">
      <c r="J788" s="13"/>
    </row>
    <row r="789" spans="10:10" ht="21" customHeight="1" x14ac:dyDescent="0.8">
      <c r="J789" s="13"/>
    </row>
    <row r="790" spans="10:10" ht="21" customHeight="1" x14ac:dyDescent="0.8">
      <c r="J790" s="13"/>
    </row>
    <row r="791" spans="10:10" ht="21" customHeight="1" x14ac:dyDescent="0.8">
      <c r="J791" s="13"/>
    </row>
    <row r="792" spans="10:10" ht="21" customHeight="1" x14ac:dyDescent="0.8">
      <c r="J792" s="13"/>
    </row>
    <row r="793" spans="10:10" ht="21" customHeight="1" x14ac:dyDescent="0.8">
      <c r="J793" s="13"/>
    </row>
    <row r="794" spans="10:10" ht="21" customHeight="1" x14ac:dyDescent="0.8">
      <c r="J794" s="13"/>
    </row>
    <row r="795" spans="10:10" ht="21" customHeight="1" x14ac:dyDescent="0.8">
      <c r="J795" s="13"/>
    </row>
    <row r="796" spans="10:10" ht="21" customHeight="1" x14ac:dyDescent="0.8">
      <c r="J796" s="13"/>
    </row>
    <row r="797" spans="10:10" ht="21" customHeight="1" x14ac:dyDescent="0.8">
      <c r="J797" s="13"/>
    </row>
    <row r="798" spans="10:10" ht="21" customHeight="1" x14ac:dyDescent="0.8">
      <c r="J798" s="13"/>
    </row>
    <row r="799" spans="10:10" ht="21" customHeight="1" x14ac:dyDescent="0.8">
      <c r="J799" s="13"/>
    </row>
    <row r="800" spans="10:10" ht="21" customHeight="1" x14ac:dyDescent="0.8">
      <c r="J800" s="13"/>
    </row>
    <row r="801" spans="10:10" ht="21" customHeight="1" x14ac:dyDescent="0.8">
      <c r="J801" s="13"/>
    </row>
    <row r="802" spans="10:10" ht="21" customHeight="1" x14ac:dyDescent="0.8">
      <c r="J802" s="13"/>
    </row>
    <row r="803" spans="10:10" ht="21" customHeight="1" x14ac:dyDescent="0.8">
      <c r="J803" s="13"/>
    </row>
    <row r="804" spans="10:10" ht="21" customHeight="1" x14ac:dyDescent="0.8">
      <c r="J804" s="13"/>
    </row>
    <row r="805" spans="10:10" ht="21" customHeight="1" x14ac:dyDescent="0.8">
      <c r="J805" s="13"/>
    </row>
    <row r="806" spans="10:10" ht="21" customHeight="1" x14ac:dyDescent="0.8">
      <c r="J806" s="13"/>
    </row>
    <row r="807" spans="10:10" ht="21" customHeight="1" x14ac:dyDescent="0.8">
      <c r="J807" s="13"/>
    </row>
    <row r="808" spans="10:10" ht="21" customHeight="1" x14ac:dyDescent="0.8">
      <c r="J808" s="13"/>
    </row>
    <row r="809" spans="10:10" ht="21" customHeight="1" x14ac:dyDescent="0.8">
      <c r="J809" s="13"/>
    </row>
    <row r="810" spans="10:10" ht="21" customHeight="1" x14ac:dyDescent="0.8">
      <c r="J810" s="13"/>
    </row>
    <row r="811" spans="10:10" ht="21" customHeight="1" x14ac:dyDescent="0.8">
      <c r="J811" s="13"/>
    </row>
    <row r="812" spans="10:10" ht="21" customHeight="1" x14ac:dyDescent="0.8">
      <c r="J812" s="13"/>
    </row>
    <row r="813" spans="10:10" ht="21" customHeight="1" x14ac:dyDescent="0.8">
      <c r="J813" s="13"/>
    </row>
    <row r="814" spans="10:10" ht="21" customHeight="1" x14ac:dyDescent="0.8">
      <c r="J814" s="13"/>
    </row>
    <row r="815" spans="10:10" ht="21" customHeight="1" x14ac:dyDescent="0.8">
      <c r="J815" s="13"/>
    </row>
    <row r="816" spans="10:10" ht="21" customHeight="1" x14ac:dyDescent="0.8">
      <c r="J816" s="13"/>
    </row>
    <row r="817" spans="10:10" ht="21" customHeight="1" x14ac:dyDescent="0.8">
      <c r="J817" s="13"/>
    </row>
    <row r="818" spans="10:10" ht="21" customHeight="1" x14ac:dyDescent="0.8">
      <c r="J818" s="13"/>
    </row>
    <row r="819" spans="10:10" ht="21" customHeight="1" x14ac:dyDescent="0.8">
      <c r="J819" s="13"/>
    </row>
    <row r="820" spans="10:10" ht="21" customHeight="1" x14ac:dyDescent="0.8">
      <c r="J820" s="13"/>
    </row>
    <row r="821" spans="10:10" ht="21" customHeight="1" x14ac:dyDescent="0.8">
      <c r="J821" s="13"/>
    </row>
    <row r="822" spans="10:10" ht="21" customHeight="1" x14ac:dyDescent="0.8">
      <c r="J822" s="13"/>
    </row>
    <row r="823" spans="10:10" ht="21" customHeight="1" x14ac:dyDescent="0.8">
      <c r="J823" s="13"/>
    </row>
    <row r="824" spans="10:10" ht="21" customHeight="1" x14ac:dyDescent="0.8">
      <c r="J824" s="13"/>
    </row>
    <row r="825" spans="10:10" ht="21" customHeight="1" x14ac:dyDescent="0.8">
      <c r="J825" s="13"/>
    </row>
    <row r="826" spans="10:10" ht="21" customHeight="1" x14ac:dyDescent="0.8">
      <c r="J826" s="13"/>
    </row>
    <row r="827" spans="10:10" ht="21" customHeight="1" x14ac:dyDescent="0.8">
      <c r="J827" s="13"/>
    </row>
    <row r="828" spans="10:10" ht="21" customHeight="1" x14ac:dyDescent="0.8">
      <c r="J828" s="13"/>
    </row>
    <row r="829" spans="10:10" ht="21" customHeight="1" x14ac:dyDescent="0.8">
      <c r="J829" s="13"/>
    </row>
    <row r="830" spans="10:10" ht="21" customHeight="1" x14ac:dyDescent="0.8">
      <c r="J830" s="13"/>
    </row>
    <row r="831" spans="10:10" ht="21" customHeight="1" x14ac:dyDescent="0.8">
      <c r="J831" s="13"/>
    </row>
    <row r="832" spans="10:10" ht="21" customHeight="1" x14ac:dyDescent="0.8">
      <c r="J832" s="13"/>
    </row>
    <row r="833" spans="10:10" ht="21" customHeight="1" x14ac:dyDescent="0.8">
      <c r="J833" s="13"/>
    </row>
    <row r="834" spans="10:10" ht="21" customHeight="1" x14ac:dyDescent="0.8">
      <c r="J834" s="13"/>
    </row>
    <row r="835" spans="10:10" ht="21" customHeight="1" x14ac:dyDescent="0.8">
      <c r="J835" s="13"/>
    </row>
    <row r="836" spans="10:10" ht="21" customHeight="1" x14ac:dyDescent="0.8">
      <c r="J836" s="13"/>
    </row>
    <row r="837" spans="10:10" ht="21" customHeight="1" x14ac:dyDescent="0.8">
      <c r="J837" s="13"/>
    </row>
    <row r="838" spans="10:10" ht="21" customHeight="1" x14ac:dyDescent="0.8">
      <c r="J838" s="13"/>
    </row>
    <row r="839" spans="10:10" ht="21" customHeight="1" x14ac:dyDescent="0.8">
      <c r="J839" s="13"/>
    </row>
    <row r="840" spans="10:10" ht="21" customHeight="1" x14ac:dyDescent="0.8">
      <c r="J840" s="13"/>
    </row>
    <row r="841" spans="10:10" ht="21" customHeight="1" x14ac:dyDescent="0.8">
      <c r="J841" s="13"/>
    </row>
    <row r="842" spans="10:10" ht="21" customHeight="1" x14ac:dyDescent="0.8">
      <c r="J842" s="13"/>
    </row>
    <row r="843" spans="10:10" ht="21" customHeight="1" x14ac:dyDescent="0.8">
      <c r="J843" s="13"/>
    </row>
    <row r="844" spans="10:10" ht="21" customHeight="1" x14ac:dyDescent="0.8">
      <c r="J844" s="13"/>
    </row>
    <row r="845" spans="10:10" ht="21" customHeight="1" x14ac:dyDescent="0.8">
      <c r="J845" s="13"/>
    </row>
    <row r="846" spans="10:10" ht="21" customHeight="1" x14ac:dyDescent="0.8">
      <c r="J846" s="13"/>
    </row>
    <row r="847" spans="10:10" ht="21" customHeight="1" x14ac:dyDescent="0.8">
      <c r="J847" s="13"/>
    </row>
    <row r="848" spans="10:10" ht="21" customHeight="1" x14ac:dyDescent="0.8">
      <c r="J848" s="13"/>
    </row>
    <row r="849" spans="10:10" ht="21" customHeight="1" x14ac:dyDescent="0.8">
      <c r="J849" s="13"/>
    </row>
    <row r="850" spans="10:10" ht="21" customHeight="1" x14ac:dyDescent="0.8">
      <c r="J850" s="13"/>
    </row>
    <row r="851" spans="10:10" ht="21" customHeight="1" x14ac:dyDescent="0.8">
      <c r="J851" s="13"/>
    </row>
    <row r="852" spans="10:10" ht="21" customHeight="1" x14ac:dyDescent="0.8">
      <c r="J852" s="13"/>
    </row>
    <row r="853" spans="10:10" ht="21" customHeight="1" x14ac:dyDescent="0.8">
      <c r="J853" s="13"/>
    </row>
    <row r="854" spans="10:10" ht="21" customHeight="1" x14ac:dyDescent="0.8">
      <c r="J854" s="13"/>
    </row>
    <row r="855" spans="10:10" ht="21" customHeight="1" x14ac:dyDescent="0.8">
      <c r="J855" s="13"/>
    </row>
    <row r="856" spans="10:10" ht="21" customHeight="1" x14ac:dyDescent="0.8">
      <c r="J856" s="13"/>
    </row>
    <row r="857" spans="10:10" ht="21" customHeight="1" x14ac:dyDescent="0.8">
      <c r="J857" s="13"/>
    </row>
    <row r="858" spans="10:10" ht="21" customHeight="1" x14ac:dyDescent="0.8">
      <c r="J858" s="13"/>
    </row>
    <row r="859" spans="10:10" ht="21" customHeight="1" x14ac:dyDescent="0.8">
      <c r="J859" s="13"/>
    </row>
    <row r="860" spans="10:10" ht="21" customHeight="1" x14ac:dyDescent="0.8">
      <c r="J860" s="13"/>
    </row>
    <row r="861" spans="10:10" ht="21" customHeight="1" x14ac:dyDescent="0.8">
      <c r="J861" s="13"/>
    </row>
    <row r="862" spans="10:10" ht="21" customHeight="1" x14ac:dyDescent="0.8">
      <c r="J862" s="13"/>
    </row>
    <row r="863" spans="10:10" ht="21" customHeight="1" x14ac:dyDescent="0.8">
      <c r="J863" s="13"/>
    </row>
    <row r="864" spans="10:10" ht="21" customHeight="1" x14ac:dyDescent="0.8">
      <c r="J864" s="13"/>
    </row>
    <row r="865" spans="10:10" ht="21" customHeight="1" x14ac:dyDescent="0.8">
      <c r="J865" s="13"/>
    </row>
    <row r="866" spans="10:10" ht="21" customHeight="1" x14ac:dyDescent="0.8">
      <c r="J866" s="13"/>
    </row>
    <row r="867" spans="10:10" ht="21" customHeight="1" x14ac:dyDescent="0.8">
      <c r="J867" s="13"/>
    </row>
    <row r="868" spans="10:10" ht="21" customHeight="1" x14ac:dyDescent="0.8">
      <c r="J868" s="13"/>
    </row>
    <row r="869" spans="10:10" ht="21" customHeight="1" x14ac:dyDescent="0.8">
      <c r="J869" s="13"/>
    </row>
    <row r="870" spans="10:10" ht="21" customHeight="1" x14ac:dyDescent="0.8">
      <c r="J870" s="13"/>
    </row>
    <row r="871" spans="10:10" ht="21" customHeight="1" x14ac:dyDescent="0.8">
      <c r="J871" s="13"/>
    </row>
    <row r="872" spans="10:10" ht="21" customHeight="1" x14ac:dyDescent="0.8">
      <c r="J872" s="13"/>
    </row>
    <row r="873" spans="10:10" ht="21" customHeight="1" x14ac:dyDescent="0.8">
      <c r="J873" s="13"/>
    </row>
    <row r="874" spans="10:10" ht="21" customHeight="1" x14ac:dyDescent="0.8">
      <c r="J874" s="13"/>
    </row>
    <row r="875" spans="10:10" ht="21" customHeight="1" x14ac:dyDescent="0.8">
      <c r="J875" s="13"/>
    </row>
    <row r="876" spans="10:10" ht="21" customHeight="1" x14ac:dyDescent="0.8">
      <c r="J876" s="13"/>
    </row>
    <row r="877" spans="10:10" ht="21" customHeight="1" x14ac:dyDescent="0.8">
      <c r="J877" s="13"/>
    </row>
    <row r="878" spans="10:10" ht="21" customHeight="1" x14ac:dyDescent="0.8">
      <c r="J878" s="13"/>
    </row>
    <row r="879" spans="10:10" ht="21" customHeight="1" x14ac:dyDescent="0.8">
      <c r="J879" s="13"/>
    </row>
    <row r="880" spans="10:10" ht="21" customHeight="1" x14ac:dyDescent="0.8">
      <c r="J880" s="13"/>
    </row>
    <row r="881" spans="10:10" ht="21" customHeight="1" x14ac:dyDescent="0.8">
      <c r="J881" s="13"/>
    </row>
    <row r="882" spans="10:10" ht="21" customHeight="1" x14ac:dyDescent="0.8">
      <c r="J882" s="13"/>
    </row>
    <row r="883" spans="10:10" ht="21" customHeight="1" x14ac:dyDescent="0.8">
      <c r="J883" s="13"/>
    </row>
    <row r="884" spans="10:10" ht="21" customHeight="1" x14ac:dyDescent="0.8">
      <c r="J884" s="13"/>
    </row>
    <row r="885" spans="10:10" ht="21" customHeight="1" x14ac:dyDescent="0.8">
      <c r="J885" s="13"/>
    </row>
    <row r="886" spans="10:10" ht="21" customHeight="1" x14ac:dyDescent="0.8">
      <c r="J886" s="13"/>
    </row>
    <row r="887" spans="10:10" ht="21" customHeight="1" x14ac:dyDescent="0.8">
      <c r="J887" s="13"/>
    </row>
    <row r="888" spans="10:10" ht="21" customHeight="1" x14ac:dyDescent="0.8">
      <c r="J888" s="13"/>
    </row>
    <row r="889" spans="10:10" ht="21" customHeight="1" x14ac:dyDescent="0.8">
      <c r="J889" s="13"/>
    </row>
    <row r="890" spans="10:10" ht="21" customHeight="1" x14ac:dyDescent="0.8">
      <c r="J890" s="13"/>
    </row>
    <row r="891" spans="10:10" ht="21" customHeight="1" x14ac:dyDescent="0.8">
      <c r="J891" s="13"/>
    </row>
    <row r="892" spans="10:10" ht="21" customHeight="1" x14ac:dyDescent="0.8">
      <c r="J892" s="13"/>
    </row>
    <row r="893" spans="10:10" ht="21" customHeight="1" x14ac:dyDescent="0.8">
      <c r="J893" s="13"/>
    </row>
    <row r="894" spans="10:10" ht="21" customHeight="1" x14ac:dyDescent="0.8">
      <c r="J894" s="13"/>
    </row>
    <row r="895" spans="10:10" ht="21" customHeight="1" x14ac:dyDescent="0.8">
      <c r="J895" s="13"/>
    </row>
    <row r="896" spans="10:10" ht="21" customHeight="1" x14ac:dyDescent="0.8">
      <c r="J896" s="13"/>
    </row>
    <row r="897" spans="10:10" ht="21" customHeight="1" x14ac:dyDescent="0.8">
      <c r="J897" s="13"/>
    </row>
    <row r="898" spans="10:10" ht="21" customHeight="1" x14ac:dyDescent="0.8">
      <c r="J898" s="13"/>
    </row>
    <row r="899" spans="10:10" ht="21" customHeight="1" x14ac:dyDescent="0.8">
      <c r="J899" s="13"/>
    </row>
    <row r="900" spans="10:10" ht="21" customHeight="1" x14ac:dyDescent="0.8">
      <c r="J900" s="13"/>
    </row>
    <row r="901" spans="10:10" ht="21" customHeight="1" x14ac:dyDescent="0.8">
      <c r="J901" s="13"/>
    </row>
    <row r="902" spans="10:10" ht="21" customHeight="1" x14ac:dyDescent="0.8">
      <c r="J902" s="13"/>
    </row>
    <row r="903" spans="10:10" ht="21" customHeight="1" x14ac:dyDescent="0.8">
      <c r="J903" s="13"/>
    </row>
    <row r="904" spans="10:10" ht="21" customHeight="1" x14ac:dyDescent="0.8">
      <c r="J904" s="13"/>
    </row>
    <row r="905" spans="10:10" ht="21" customHeight="1" x14ac:dyDescent="0.8">
      <c r="J905" s="13"/>
    </row>
    <row r="906" spans="10:10" ht="21" customHeight="1" x14ac:dyDescent="0.8">
      <c r="J906" s="13"/>
    </row>
    <row r="907" spans="10:10" ht="21" customHeight="1" x14ac:dyDescent="0.8">
      <c r="J907" s="13"/>
    </row>
    <row r="908" spans="10:10" ht="21" customHeight="1" x14ac:dyDescent="0.8">
      <c r="J908" s="13"/>
    </row>
    <row r="909" spans="10:10" ht="21" customHeight="1" x14ac:dyDescent="0.8">
      <c r="J909" s="13"/>
    </row>
    <row r="910" spans="10:10" ht="21" customHeight="1" x14ac:dyDescent="0.8">
      <c r="J910" s="13"/>
    </row>
    <row r="911" spans="10:10" ht="21" customHeight="1" x14ac:dyDescent="0.8">
      <c r="J911" s="13"/>
    </row>
    <row r="912" spans="10:10" ht="21" customHeight="1" x14ac:dyDescent="0.8">
      <c r="J912" s="13"/>
    </row>
    <row r="913" spans="10:10" ht="21" customHeight="1" x14ac:dyDescent="0.8">
      <c r="J913" s="13"/>
    </row>
    <row r="914" spans="10:10" ht="21" customHeight="1" x14ac:dyDescent="0.8">
      <c r="J914" s="13"/>
    </row>
    <row r="915" spans="10:10" ht="21" customHeight="1" x14ac:dyDescent="0.8">
      <c r="J915" s="13"/>
    </row>
    <row r="916" spans="10:10" ht="21" customHeight="1" x14ac:dyDescent="0.8">
      <c r="J916" s="13"/>
    </row>
    <row r="917" spans="10:10" ht="21" customHeight="1" x14ac:dyDescent="0.8">
      <c r="J917" s="13"/>
    </row>
    <row r="918" spans="10:10" ht="21" customHeight="1" x14ac:dyDescent="0.8">
      <c r="J918" s="13"/>
    </row>
    <row r="919" spans="10:10" ht="21" customHeight="1" x14ac:dyDescent="0.8">
      <c r="J919" s="13"/>
    </row>
    <row r="920" spans="10:10" ht="21" customHeight="1" x14ac:dyDescent="0.8">
      <c r="J920" s="13"/>
    </row>
    <row r="921" spans="10:10" ht="21" customHeight="1" x14ac:dyDescent="0.8">
      <c r="J921" s="13"/>
    </row>
    <row r="922" spans="10:10" ht="21" customHeight="1" x14ac:dyDescent="0.8">
      <c r="J922" s="13"/>
    </row>
    <row r="923" spans="10:10" ht="21" customHeight="1" x14ac:dyDescent="0.8">
      <c r="J923" s="13"/>
    </row>
    <row r="924" spans="10:10" ht="21" customHeight="1" x14ac:dyDescent="0.8">
      <c r="J924" s="13"/>
    </row>
    <row r="925" spans="10:10" ht="21" customHeight="1" x14ac:dyDescent="0.8">
      <c r="J925" s="13"/>
    </row>
    <row r="926" spans="10:10" ht="21" customHeight="1" x14ac:dyDescent="0.8">
      <c r="J926" s="13"/>
    </row>
    <row r="927" spans="10:10" ht="21" customHeight="1" x14ac:dyDescent="0.8">
      <c r="J927" s="13"/>
    </row>
    <row r="928" spans="10:10" ht="21" customHeight="1" x14ac:dyDescent="0.8">
      <c r="J928" s="13"/>
    </row>
    <row r="929" spans="10:10" ht="21" customHeight="1" x14ac:dyDescent="0.8">
      <c r="J929" s="13"/>
    </row>
    <row r="930" spans="10:10" ht="21" customHeight="1" x14ac:dyDescent="0.8">
      <c r="J930" s="13"/>
    </row>
    <row r="931" spans="10:10" ht="21" customHeight="1" x14ac:dyDescent="0.8">
      <c r="J931" s="13"/>
    </row>
    <row r="932" spans="10:10" ht="21" customHeight="1" x14ac:dyDescent="0.8">
      <c r="J932" s="13"/>
    </row>
    <row r="933" spans="10:10" ht="21" customHeight="1" x14ac:dyDescent="0.8">
      <c r="J933" s="13"/>
    </row>
    <row r="934" spans="10:10" ht="21" customHeight="1" x14ac:dyDescent="0.8">
      <c r="J934" s="13"/>
    </row>
    <row r="935" spans="10:10" ht="21" customHeight="1" x14ac:dyDescent="0.8">
      <c r="J935" s="13"/>
    </row>
    <row r="936" spans="10:10" ht="21" customHeight="1" x14ac:dyDescent="0.8">
      <c r="J936" s="13"/>
    </row>
    <row r="937" spans="10:10" ht="21" customHeight="1" x14ac:dyDescent="0.8">
      <c r="J937" s="13"/>
    </row>
    <row r="938" spans="10:10" ht="21" customHeight="1" x14ac:dyDescent="0.8">
      <c r="J938" s="13"/>
    </row>
    <row r="939" spans="10:10" ht="21" customHeight="1" x14ac:dyDescent="0.8">
      <c r="J939" s="13"/>
    </row>
    <row r="940" spans="10:10" ht="21" customHeight="1" x14ac:dyDescent="0.8">
      <c r="J940" s="13"/>
    </row>
    <row r="941" spans="10:10" ht="21" customHeight="1" x14ac:dyDescent="0.8">
      <c r="J941" s="13"/>
    </row>
    <row r="942" spans="10:10" ht="21" customHeight="1" x14ac:dyDescent="0.8">
      <c r="J942" s="13"/>
    </row>
    <row r="943" spans="10:10" ht="21" customHeight="1" x14ac:dyDescent="0.8">
      <c r="J943" s="13"/>
    </row>
    <row r="944" spans="10:10" ht="21" customHeight="1" x14ac:dyDescent="0.8">
      <c r="J944" s="13"/>
    </row>
    <row r="945" spans="10:10" ht="21" customHeight="1" x14ac:dyDescent="0.8">
      <c r="J945" s="13"/>
    </row>
    <row r="946" spans="10:10" ht="21" customHeight="1" x14ac:dyDescent="0.8">
      <c r="J946" s="13"/>
    </row>
    <row r="947" spans="10:10" ht="21" customHeight="1" x14ac:dyDescent="0.8">
      <c r="J947" s="13"/>
    </row>
    <row r="948" spans="10:10" ht="21" customHeight="1" x14ac:dyDescent="0.8">
      <c r="J948" s="13"/>
    </row>
    <row r="949" spans="10:10" ht="21" customHeight="1" x14ac:dyDescent="0.8">
      <c r="J949" s="13"/>
    </row>
    <row r="950" spans="10:10" ht="21" customHeight="1" x14ac:dyDescent="0.8">
      <c r="J950" s="13"/>
    </row>
    <row r="951" spans="10:10" ht="21" customHeight="1" x14ac:dyDescent="0.8">
      <c r="J951" s="13"/>
    </row>
    <row r="952" spans="10:10" ht="21" customHeight="1" x14ac:dyDescent="0.8">
      <c r="J952" s="13"/>
    </row>
    <row r="953" spans="10:10" ht="21" customHeight="1" x14ac:dyDescent="0.8">
      <c r="J953" s="13"/>
    </row>
    <row r="954" spans="10:10" ht="21" customHeight="1" x14ac:dyDescent="0.8">
      <c r="J954" s="13"/>
    </row>
    <row r="955" spans="10:10" ht="21" customHeight="1" x14ac:dyDescent="0.8">
      <c r="J955" s="13"/>
    </row>
    <row r="956" spans="10:10" ht="21" customHeight="1" x14ac:dyDescent="0.8">
      <c r="J956" s="13"/>
    </row>
    <row r="957" spans="10:10" ht="21" customHeight="1" x14ac:dyDescent="0.8">
      <c r="J957" s="13"/>
    </row>
    <row r="958" spans="10:10" ht="21" customHeight="1" x14ac:dyDescent="0.8">
      <c r="J958" s="13"/>
    </row>
    <row r="959" spans="10:10" ht="21" customHeight="1" x14ac:dyDescent="0.8">
      <c r="J959" s="13"/>
    </row>
    <row r="960" spans="10:10" ht="21" customHeight="1" x14ac:dyDescent="0.8">
      <c r="J960" s="13"/>
    </row>
    <row r="961" spans="10:10" ht="21" customHeight="1" x14ac:dyDescent="0.8">
      <c r="J961" s="13"/>
    </row>
    <row r="962" spans="10:10" ht="21" customHeight="1" x14ac:dyDescent="0.8">
      <c r="J962" s="13"/>
    </row>
    <row r="963" spans="10:10" ht="21" customHeight="1" x14ac:dyDescent="0.8">
      <c r="J963" s="13"/>
    </row>
    <row r="964" spans="10:10" ht="21" customHeight="1" x14ac:dyDescent="0.8">
      <c r="J964" s="13"/>
    </row>
    <row r="965" spans="10:10" ht="21" customHeight="1" x14ac:dyDescent="0.8">
      <c r="J965" s="13"/>
    </row>
    <row r="966" spans="10:10" ht="21" customHeight="1" x14ac:dyDescent="0.8">
      <c r="J966" s="13"/>
    </row>
    <row r="967" spans="10:10" ht="21" customHeight="1" x14ac:dyDescent="0.8">
      <c r="J967" s="13"/>
    </row>
    <row r="968" spans="10:10" ht="21" customHeight="1" x14ac:dyDescent="0.8">
      <c r="J968" s="13"/>
    </row>
    <row r="969" spans="10:10" ht="21" customHeight="1" x14ac:dyDescent="0.8">
      <c r="J969" s="13"/>
    </row>
    <row r="970" spans="10:10" ht="21" customHeight="1" x14ac:dyDescent="0.8">
      <c r="J970" s="13"/>
    </row>
    <row r="971" spans="10:10" ht="21" customHeight="1" x14ac:dyDescent="0.8">
      <c r="J971" s="13"/>
    </row>
    <row r="972" spans="10:10" ht="21" customHeight="1" x14ac:dyDescent="0.8">
      <c r="J972" s="13"/>
    </row>
    <row r="973" spans="10:10" ht="21" customHeight="1" x14ac:dyDescent="0.8">
      <c r="J973" s="13"/>
    </row>
    <row r="974" spans="10:10" ht="21" customHeight="1" x14ac:dyDescent="0.8">
      <c r="J974" s="13"/>
    </row>
    <row r="975" spans="10:10" ht="21" customHeight="1" x14ac:dyDescent="0.8">
      <c r="J975" s="13"/>
    </row>
    <row r="976" spans="10:10" ht="21" customHeight="1" x14ac:dyDescent="0.8">
      <c r="J976" s="13"/>
    </row>
    <row r="977" spans="10:10" ht="21" customHeight="1" x14ac:dyDescent="0.8">
      <c r="J977" s="13"/>
    </row>
    <row r="978" spans="10:10" ht="21" customHeight="1" x14ac:dyDescent="0.8">
      <c r="J978" s="13"/>
    </row>
    <row r="979" spans="10:10" ht="21" customHeight="1" x14ac:dyDescent="0.8">
      <c r="J979" s="13"/>
    </row>
    <row r="980" spans="10:10" ht="21" customHeight="1" x14ac:dyDescent="0.8">
      <c r="J980" s="13"/>
    </row>
    <row r="981" spans="10:10" ht="21" customHeight="1" x14ac:dyDescent="0.8">
      <c r="J981" s="13"/>
    </row>
    <row r="982" spans="10:10" ht="21" customHeight="1" x14ac:dyDescent="0.8">
      <c r="J982" s="13"/>
    </row>
    <row r="983" spans="10:10" ht="21" customHeight="1" x14ac:dyDescent="0.8">
      <c r="J983" s="13"/>
    </row>
    <row r="984" spans="10:10" ht="21" customHeight="1" x14ac:dyDescent="0.8">
      <c r="J984" s="13"/>
    </row>
    <row r="985" spans="10:10" ht="21" customHeight="1" x14ac:dyDescent="0.8">
      <c r="J985" s="13"/>
    </row>
    <row r="986" spans="10:10" ht="21" customHeight="1" x14ac:dyDescent="0.8">
      <c r="J986" s="13"/>
    </row>
    <row r="987" spans="10:10" ht="21" customHeight="1" x14ac:dyDescent="0.8">
      <c r="J987" s="13"/>
    </row>
    <row r="988" spans="10:10" ht="21" customHeight="1" x14ac:dyDescent="0.8">
      <c r="J988" s="13"/>
    </row>
    <row r="989" spans="10:10" ht="21" customHeight="1" x14ac:dyDescent="0.8">
      <c r="J989" s="13"/>
    </row>
    <row r="990" spans="10:10" ht="21" customHeight="1" x14ac:dyDescent="0.8">
      <c r="J990" s="13"/>
    </row>
    <row r="991" spans="10:10" ht="21" customHeight="1" x14ac:dyDescent="0.8">
      <c r="J991" s="13"/>
    </row>
    <row r="992" spans="10:10" ht="21" customHeight="1" x14ac:dyDescent="0.8">
      <c r="J992" s="13"/>
    </row>
    <row r="993" spans="10:10" ht="21" customHeight="1" x14ac:dyDescent="0.8">
      <c r="J993" s="13"/>
    </row>
    <row r="994" spans="10:10" ht="21" customHeight="1" x14ac:dyDescent="0.8">
      <c r="J994" s="13"/>
    </row>
    <row r="995" spans="10:10" ht="21" customHeight="1" x14ac:dyDescent="0.8">
      <c r="J995" s="13"/>
    </row>
    <row r="996" spans="10:10" ht="21" customHeight="1" x14ac:dyDescent="0.8">
      <c r="J996" s="13"/>
    </row>
    <row r="997" spans="10:10" ht="21" customHeight="1" x14ac:dyDescent="0.8">
      <c r="J997" s="13"/>
    </row>
    <row r="998" spans="10:10" ht="21" customHeight="1" x14ac:dyDescent="0.8">
      <c r="J998" s="13"/>
    </row>
    <row r="999" spans="10:10" ht="21" customHeight="1" x14ac:dyDescent="0.8">
      <c r="J999" s="13"/>
    </row>
    <row r="1000" spans="10:10" ht="21" customHeight="1" x14ac:dyDescent="0.8">
      <c r="J1000" s="13"/>
    </row>
  </sheetData>
  <mergeCells count="5">
    <mergeCell ref="B21:C21"/>
    <mergeCell ref="C25:E25"/>
    <mergeCell ref="C35:E35"/>
    <mergeCell ref="C36:E36"/>
    <mergeCell ref="C37:E37"/>
  </mergeCells>
  <pageMargins left="0.7" right="0.7" top="0.75" bottom="0.75" header="0" footer="0"/>
  <pageSetup paperSize="9" fitToHeight="0" orientation="portrait"/>
  <headerFooter>
    <oddFooter>&amp;C&amp;P of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CDDC"/>
    <pageSetUpPr fitToPage="1"/>
  </sheetPr>
  <dimension ref="A1:Z998"/>
  <sheetViews>
    <sheetView topLeftCell="A4" zoomScaleNormal="100" workbookViewId="0">
      <selection activeCell="D25" sqref="D25"/>
    </sheetView>
  </sheetViews>
  <sheetFormatPr defaultColWidth="12.58203125" defaultRowHeight="15" customHeight="1" x14ac:dyDescent="0.6"/>
  <cols>
    <col min="1" max="1" width="10" style="4" customWidth="1"/>
    <col min="2" max="2" width="39.25" style="4" customWidth="1"/>
    <col min="3" max="3" width="21.33203125" style="4" customWidth="1"/>
    <col min="4" max="4" width="16.5" style="4" customWidth="1"/>
    <col min="5" max="5" width="11.33203125" style="4" customWidth="1"/>
    <col min="6" max="6" width="15.25" style="4" customWidth="1"/>
    <col min="7" max="7" width="13.5" style="4" customWidth="1"/>
    <col min="8" max="8" width="9" style="4" customWidth="1"/>
    <col min="9" max="9" width="13.75" style="4" customWidth="1"/>
    <col min="10" max="10" width="15" style="4" customWidth="1"/>
    <col min="11" max="11" width="15.75" style="4" customWidth="1"/>
    <col min="12" max="12" width="13.25" style="4" customWidth="1"/>
    <col min="13" max="15" width="9" style="4" customWidth="1"/>
    <col min="16" max="26" width="8.58203125" style="4" customWidth="1"/>
    <col min="27" max="16384" width="12.58203125" style="4"/>
  </cols>
  <sheetData>
    <row r="1" spans="1:26" ht="21" customHeight="1" x14ac:dyDescent="0.8">
      <c r="A1" s="1"/>
      <c r="B1" s="66"/>
      <c r="C1" s="66"/>
      <c r="D1" s="66"/>
      <c r="E1" s="66"/>
      <c r="F1" s="66"/>
      <c r="G1" s="3" t="s">
        <v>93</v>
      </c>
      <c r="H1" s="9"/>
      <c r="I1" s="9"/>
      <c r="J1" s="10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21" customHeight="1" x14ac:dyDescent="0.8">
      <c r="A2" s="66" t="s">
        <v>94</v>
      </c>
      <c r="B2" s="66"/>
      <c r="C2" s="66"/>
      <c r="D2" s="66"/>
      <c r="E2" s="66"/>
      <c r="F2" s="66"/>
      <c r="G2" s="6" t="s">
        <v>4</v>
      </c>
      <c r="H2" s="9"/>
      <c r="I2" s="9"/>
      <c r="J2" s="10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 ht="24" customHeight="1" x14ac:dyDescent="0.8">
      <c r="A3" s="67" t="s">
        <v>75</v>
      </c>
      <c r="B3" s="5"/>
      <c r="C3" s="67" t="s">
        <v>30</v>
      </c>
      <c r="D3" s="67"/>
      <c r="E3" s="5"/>
      <c r="F3" s="5"/>
      <c r="G3" s="5"/>
      <c r="H3" s="9"/>
      <c r="I3" s="9"/>
      <c r="J3" s="10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6" ht="24" customHeight="1" x14ac:dyDescent="0.8">
      <c r="A4" s="1" t="s">
        <v>76</v>
      </c>
      <c r="B4" s="67"/>
      <c r="C4" s="80" t="s">
        <v>3</v>
      </c>
      <c r="D4" s="80"/>
      <c r="E4" s="14"/>
      <c r="F4" s="14"/>
      <c r="G4" s="14"/>
      <c r="H4" s="9"/>
      <c r="I4" s="9"/>
      <c r="J4" s="10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24" customHeight="1" x14ac:dyDescent="0.8">
      <c r="A5" s="1" t="s">
        <v>35</v>
      </c>
      <c r="B5" s="1"/>
      <c r="C5" s="67" t="s">
        <v>5</v>
      </c>
      <c r="D5" s="67"/>
      <c r="E5" s="1"/>
      <c r="F5" s="1"/>
      <c r="G5" s="1"/>
      <c r="H5" s="9"/>
      <c r="I5" s="9"/>
      <c r="J5" s="10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24" customHeight="1" x14ac:dyDescent="0.8">
      <c r="A6" s="1" t="s">
        <v>37</v>
      </c>
      <c r="B6" s="1"/>
      <c r="C6" s="2"/>
      <c r="D6" s="2"/>
      <c r="E6" s="1"/>
      <c r="F6" s="3"/>
      <c r="G6" s="70"/>
      <c r="H6" s="9"/>
      <c r="I6" s="9"/>
      <c r="J6" s="10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24" customHeight="1" x14ac:dyDescent="0.8">
      <c r="A7" s="1" t="s">
        <v>77</v>
      </c>
      <c r="B7" s="1"/>
      <c r="C7" s="67" t="s">
        <v>78</v>
      </c>
      <c r="D7" s="67"/>
      <c r="E7" s="1"/>
      <c r="F7" s="3"/>
      <c r="G7" s="70"/>
      <c r="H7" s="68"/>
      <c r="I7" s="68"/>
      <c r="J7" s="69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 spans="1:26" ht="24" customHeight="1" x14ac:dyDescent="0.8">
      <c r="A8" s="1" t="s">
        <v>79</v>
      </c>
      <c r="B8" s="1"/>
      <c r="C8" s="2" t="s">
        <v>80</v>
      </c>
      <c r="D8" s="2"/>
      <c r="E8" s="1"/>
      <c r="F8" s="3"/>
      <c r="G8" s="70"/>
      <c r="H8" s="68"/>
      <c r="I8" s="68"/>
      <c r="J8" s="69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</row>
    <row r="9" spans="1:26" ht="24" customHeight="1" x14ac:dyDescent="0.8">
      <c r="A9" s="1" t="s">
        <v>630</v>
      </c>
      <c r="B9" s="1"/>
      <c r="C9" s="67"/>
      <c r="D9" s="67"/>
      <c r="E9" s="1"/>
      <c r="F9" s="3"/>
      <c r="G9" s="70"/>
      <c r="H9" s="68"/>
      <c r="I9" s="68"/>
      <c r="J9" s="69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0" spans="1:26" ht="18.75" customHeight="1" x14ac:dyDescent="0.8">
      <c r="A10" s="151"/>
      <c r="B10" s="151"/>
      <c r="C10" s="151"/>
      <c r="D10" s="151"/>
      <c r="E10" s="152"/>
      <c r="F10" s="151"/>
      <c r="G10" s="151"/>
      <c r="H10" s="68"/>
      <c r="I10" s="68"/>
      <c r="J10" s="69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 spans="1:26" ht="23.25" customHeight="1" x14ac:dyDescent="0.6">
      <c r="A11" s="71" t="s">
        <v>14</v>
      </c>
      <c r="B11" s="71" t="s">
        <v>15</v>
      </c>
      <c r="C11" s="71" t="s">
        <v>81</v>
      </c>
      <c r="D11" s="71" t="s">
        <v>81</v>
      </c>
      <c r="E11" s="72" t="s">
        <v>82</v>
      </c>
      <c r="F11" s="71" t="s">
        <v>83</v>
      </c>
      <c r="G11" s="71" t="s">
        <v>17</v>
      </c>
      <c r="H11" s="68"/>
      <c r="I11" s="68"/>
      <c r="J11" s="69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</row>
    <row r="12" spans="1:26" ht="23.25" customHeight="1" x14ac:dyDescent="0.6">
      <c r="A12" s="153"/>
      <c r="B12" s="153"/>
      <c r="C12" s="153" t="s">
        <v>84</v>
      </c>
      <c r="D12" s="153" t="s">
        <v>84</v>
      </c>
      <c r="E12" s="154" t="s">
        <v>85</v>
      </c>
      <c r="F12" s="153" t="s">
        <v>84</v>
      </c>
      <c r="G12" s="153"/>
      <c r="H12" s="68"/>
      <c r="I12" s="68"/>
      <c r="J12" s="69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 spans="1:26" ht="23.25" customHeight="1" x14ac:dyDescent="0.8">
      <c r="A13" s="155"/>
      <c r="B13" s="156" t="s">
        <v>95</v>
      </c>
      <c r="C13" s="157"/>
      <c r="D13" s="158"/>
      <c r="E13" s="159"/>
      <c r="F13" s="157"/>
      <c r="G13" s="160"/>
      <c r="H13" s="68"/>
      <c r="I13" s="68"/>
      <c r="J13" s="69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 spans="1:26" ht="23.25" customHeight="1" x14ac:dyDescent="0.8">
      <c r="A14" s="199"/>
      <c r="B14" s="200" t="s">
        <v>96</v>
      </c>
      <c r="C14" s="74"/>
      <c r="D14" s="201"/>
      <c r="E14" s="202"/>
      <c r="F14" s="74"/>
      <c r="G14" s="181"/>
      <c r="H14" s="68"/>
      <c r="I14" s="68"/>
      <c r="J14" s="69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 spans="1:26" ht="23.25" customHeight="1" x14ac:dyDescent="0.8">
      <c r="A15" s="199"/>
      <c r="B15" s="200" t="s">
        <v>97</v>
      </c>
      <c r="C15" s="74"/>
      <c r="D15" s="201"/>
      <c r="E15" s="202"/>
      <c r="F15" s="74"/>
      <c r="G15" s="181"/>
      <c r="H15" s="68"/>
      <c r="I15" s="68"/>
      <c r="J15" s="69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 spans="1:26" ht="23.25" customHeight="1" x14ac:dyDescent="0.8">
      <c r="A16" s="199"/>
      <c r="B16" s="200"/>
      <c r="C16" s="74"/>
      <c r="D16" s="201"/>
      <c r="E16" s="202"/>
      <c r="F16" s="74"/>
      <c r="G16" s="181"/>
      <c r="H16" s="68"/>
      <c r="I16" s="68"/>
      <c r="J16" s="69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 spans="1:26" ht="23.25" customHeight="1" x14ac:dyDescent="0.8">
      <c r="A17" s="161">
        <v>1</v>
      </c>
      <c r="B17" s="76" t="s">
        <v>98</v>
      </c>
      <c r="C17" s="75"/>
      <c r="D17" s="75">
        <f>'ปร.4(พ-ผัง)'!I15</f>
        <v>0</v>
      </c>
      <c r="E17" s="162">
        <v>1.07</v>
      </c>
      <c r="F17" s="77">
        <f t="shared" ref="F17:F19" si="0">D17*E17</f>
        <v>0</v>
      </c>
      <c r="G17" s="163"/>
      <c r="H17" s="9"/>
      <c r="I17" s="9"/>
      <c r="J17" s="10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23.25" customHeight="1" x14ac:dyDescent="0.8">
      <c r="A18" s="161">
        <v>2</v>
      </c>
      <c r="B18" s="203" t="s">
        <v>99</v>
      </c>
      <c r="C18" s="77"/>
      <c r="D18" s="75">
        <f>'ปร.4(พ-ผัง)'!I16</f>
        <v>0</v>
      </c>
      <c r="E18" s="162">
        <v>1.07</v>
      </c>
      <c r="F18" s="77">
        <f t="shared" si="0"/>
        <v>0</v>
      </c>
      <c r="G18" s="163"/>
      <c r="H18" s="9"/>
      <c r="I18" s="9"/>
      <c r="J18" s="10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23.25" customHeight="1" x14ac:dyDescent="0.8">
      <c r="A19" s="161">
        <v>3</v>
      </c>
      <c r="B19" s="76" t="s">
        <v>100</v>
      </c>
      <c r="C19" s="79"/>
      <c r="D19" s="75">
        <f>'ปร.4(พ-ผัง)'!I17</f>
        <v>0</v>
      </c>
      <c r="E19" s="162">
        <v>1.07</v>
      </c>
      <c r="F19" s="77">
        <f t="shared" si="0"/>
        <v>0</v>
      </c>
      <c r="G19" s="163"/>
      <c r="H19" s="9"/>
      <c r="I19" s="9"/>
      <c r="J19" s="10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23.25" customHeight="1" x14ac:dyDescent="0.8">
      <c r="A20" s="84"/>
      <c r="B20" s="169"/>
      <c r="C20" s="170"/>
      <c r="D20" s="171"/>
      <c r="E20" s="85"/>
      <c r="F20" s="170"/>
      <c r="G20" s="172"/>
      <c r="H20" s="9"/>
      <c r="I20" s="9"/>
      <c r="J20" s="80"/>
      <c r="K20" s="81"/>
      <c r="L20" s="81"/>
      <c r="M20" s="81"/>
      <c r="N20" s="81"/>
      <c r="O20" s="81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23.25" customHeight="1" x14ac:dyDescent="0.8">
      <c r="A21" s="173" t="s">
        <v>25</v>
      </c>
      <c r="B21" s="824" t="s">
        <v>101</v>
      </c>
      <c r="C21" s="828"/>
      <c r="D21" s="174"/>
      <c r="E21" s="175"/>
      <c r="F21" s="176">
        <f>SUM(F17:F20)</f>
        <v>0</v>
      </c>
      <c r="G21" s="177"/>
      <c r="H21" s="9"/>
      <c r="I21" s="9"/>
      <c r="J21" s="10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23.25" customHeight="1" x14ac:dyDescent="0.8">
      <c r="A22" s="178"/>
      <c r="B22" s="179" t="s">
        <v>92</v>
      </c>
      <c r="C22" s="180" t="str">
        <f>BAHTTEXT(F21)</f>
        <v>ศูนย์บาทถ้วน</v>
      </c>
      <c r="D22" s="180"/>
      <c r="E22" s="180"/>
      <c r="F22" s="168"/>
      <c r="G22" s="181"/>
      <c r="H22" s="9"/>
      <c r="I22" s="9"/>
      <c r="J22" s="81"/>
      <c r="K22" s="81"/>
      <c r="L22" s="81"/>
      <c r="M22" s="81"/>
      <c r="N22" s="81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23.25" customHeight="1" x14ac:dyDescent="0.8">
      <c r="A23" s="182"/>
      <c r="B23" s="183"/>
      <c r="C23" s="184"/>
      <c r="D23" s="184"/>
      <c r="E23" s="184"/>
      <c r="F23" s="185"/>
      <c r="G23" s="186"/>
      <c r="H23" s="9"/>
      <c r="I23" s="9"/>
      <c r="J23" s="81"/>
      <c r="K23" s="81"/>
      <c r="L23" s="81"/>
      <c r="M23" s="81"/>
      <c r="N23" s="81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23.25" customHeight="1" x14ac:dyDescent="0.8">
      <c r="A24" s="66"/>
      <c r="B24" s="1"/>
      <c r="C24" s="829"/>
      <c r="D24" s="830"/>
      <c r="E24" s="830"/>
      <c r="F24" s="188"/>
      <c r="G24" s="1"/>
      <c r="H24" s="9"/>
      <c r="I24" s="9"/>
      <c r="J24" s="81"/>
      <c r="K24" s="81"/>
      <c r="L24" s="81"/>
      <c r="M24" s="81"/>
      <c r="N24" s="81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21" customHeight="1" x14ac:dyDescent="0.8">
      <c r="A25" s="1"/>
      <c r="B25" s="67"/>
      <c r="C25" s="67"/>
      <c r="D25" s="67"/>
      <c r="E25" s="1"/>
      <c r="F25" s="67"/>
      <c r="G25" s="1"/>
      <c r="H25" s="9"/>
      <c r="I25" s="9"/>
      <c r="J25" s="81"/>
      <c r="K25" s="82"/>
      <c r="L25" s="81"/>
      <c r="M25" s="81"/>
      <c r="N25" s="81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21.75" customHeight="1" x14ac:dyDescent="0.75">
      <c r="A26" s="9"/>
      <c r="B26" s="9"/>
      <c r="C26" s="9"/>
      <c r="D26" s="9"/>
      <c r="E26" s="9"/>
      <c r="F26" s="9"/>
      <c r="G26" s="9"/>
      <c r="H26" s="9"/>
      <c r="I26" s="9"/>
      <c r="J26" s="81"/>
      <c r="K26" s="82"/>
      <c r="L26" s="81"/>
      <c r="M26" s="81"/>
      <c r="N26" s="81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33" customHeight="1" x14ac:dyDescent="0.75">
      <c r="A27" s="9"/>
      <c r="B27" s="189" t="e">
        <f>#REF!</f>
        <v>#REF!</v>
      </c>
      <c r="C27" s="16"/>
      <c r="D27" s="16"/>
      <c r="E27" s="9"/>
      <c r="F27" s="16"/>
      <c r="G27" s="9"/>
      <c r="H27" s="9"/>
      <c r="I27" s="9"/>
      <c r="J27" s="81"/>
      <c r="K27" s="82"/>
      <c r="L27" s="81"/>
      <c r="M27" s="81"/>
      <c r="N27" s="81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21" customHeight="1" x14ac:dyDescent="0.7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81"/>
      <c r="M28" s="81"/>
      <c r="N28" s="81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21.75" customHeight="1" x14ac:dyDescent="0.75">
      <c r="A29" s="9"/>
      <c r="B29" s="9"/>
      <c r="C29" s="9"/>
      <c r="D29" s="9"/>
      <c r="E29" s="9"/>
      <c r="F29" s="9"/>
      <c r="G29" s="9"/>
      <c r="H29" s="9"/>
      <c r="I29" s="9"/>
      <c r="J29" s="10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21" customHeight="1" x14ac:dyDescent="0.75">
      <c r="A30" s="9"/>
      <c r="B30" s="9"/>
      <c r="C30" s="9"/>
      <c r="D30" s="9"/>
      <c r="E30" s="9"/>
      <c r="F30" s="9"/>
      <c r="G30" s="9"/>
      <c r="H30" s="9"/>
      <c r="I30" s="9"/>
      <c r="J30" s="10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21" customHeight="1" x14ac:dyDescent="0.75">
      <c r="A31" s="9"/>
      <c r="B31" s="9"/>
      <c r="C31" s="9"/>
      <c r="D31" s="9"/>
      <c r="E31" s="9"/>
      <c r="F31" s="9"/>
      <c r="G31" s="9"/>
      <c r="H31" s="9"/>
      <c r="I31" s="9"/>
      <c r="J31" s="10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21.75" customHeight="1" x14ac:dyDescent="0.75">
      <c r="A32" s="9"/>
      <c r="B32" s="9"/>
      <c r="C32" s="9"/>
      <c r="D32" s="9"/>
      <c r="E32" s="9"/>
      <c r="F32" s="9"/>
      <c r="G32" s="9"/>
      <c r="H32" s="9"/>
      <c r="I32" s="9"/>
      <c r="J32" s="10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21" customHeight="1" x14ac:dyDescent="0.75">
      <c r="A33" s="9"/>
      <c r="B33" s="17"/>
      <c r="C33" s="17"/>
      <c r="D33" s="17"/>
      <c r="E33" s="9"/>
      <c r="F33" s="9"/>
      <c r="G33" s="9"/>
      <c r="H33" s="9"/>
      <c r="I33" s="9"/>
      <c r="J33" s="10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21" customHeight="1" x14ac:dyDescent="0.75">
      <c r="A34" s="9"/>
      <c r="B34" s="9"/>
      <c r="C34" s="831"/>
      <c r="D34" s="830"/>
      <c r="E34" s="830"/>
      <c r="F34" s="9"/>
      <c r="G34" s="9"/>
      <c r="H34" s="9"/>
      <c r="I34" s="9"/>
      <c r="J34" s="10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21.75" customHeight="1" x14ac:dyDescent="0.75">
      <c r="A35" s="9"/>
      <c r="B35" s="9"/>
      <c r="C35" s="831"/>
      <c r="D35" s="830"/>
      <c r="E35" s="830"/>
      <c r="F35" s="9"/>
      <c r="G35" s="9"/>
      <c r="H35" s="9"/>
      <c r="I35" s="9"/>
      <c r="J35" s="10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21.75" customHeight="1" x14ac:dyDescent="0.75">
      <c r="A36" s="9"/>
      <c r="B36" s="9"/>
      <c r="C36" s="831"/>
      <c r="D36" s="830"/>
      <c r="E36" s="830"/>
      <c r="F36" s="9"/>
      <c r="G36" s="9"/>
      <c r="H36" s="9"/>
      <c r="I36" s="9"/>
      <c r="J36" s="10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21" customHeight="1" x14ac:dyDescent="0.75">
      <c r="A37" s="15"/>
      <c r="B37" s="9"/>
      <c r="C37" s="9"/>
      <c r="D37" s="9"/>
      <c r="E37" s="9"/>
      <c r="F37" s="9"/>
      <c r="G37" s="9"/>
      <c r="H37" s="9"/>
      <c r="I37" s="9"/>
      <c r="J37" s="10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21" customHeight="1" x14ac:dyDescent="0.75">
      <c r="A38" s="9"/>
      <c r="B38" s="9"/>
      <c r="C38" s="9"/>
      <c r="D38" s="9"/>
      <c r="E38" s="9"/>
      <c r="F38" s="9"/>
      <c r="G38" s="9"/>
      <c r="H38" s="9"/>
      <c r="I38" s="9"/>
      <c r="J38" s="10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21" customHeight="1" x14ac:dyDescent="0.75">
      <c r="A39" s="9"/>
      <c r="B39" s="9"/>
      <c r="C39" s="9"/>
      <c r="D39" s="9"/>
      <c r="E39" s="9"/>
      <c r="F39" s="9"/>
      <c r="G39" s="9"/>
      <c r="H39" s="9"/>
      <c r="I39" s="9"/>
      <c r="J39" s="10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21" customHeight="1" x14ac:dyDescent="0.75">
      <c r="A40" s="9"/>
      <c r="B40" s="9"/>
      <c r="C40" s="9"/>
      <c r="D40" s="9"/>
      <c r="E40" s="9"/>
      <c r="F40" s="9"/>
      <c r="G40" s="9"/>
      <c r="H40" s="9"/>
      <c r="I40" s="9"/>
      <c r="J40" s="10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21" customHeight="1" x14ac:dyDescent="0.75">
      <c r="A41" s="9"/>
      <c r="B41" s="9"/>
      <c r="C41" s="9"/>
      <c r="D41" s="9"/>
      <c r="E41" s="9"/>
      <c r="F41" s="9"/>
      <c r="G41" s="9"/>
      <c r="H41" s="9"/>
      <c r="I41" s="9"/>
      <c r="J41" s="10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21" customHeight="1" x14ac:dyDescent="0.75">
      <c r="A42" s="9"/>
      <c r="B42" s="9"/>
      <c r="C42" s="9"/>
      <c r="D42" s="9"/>
      <c r="E42" s="9"/>
      <c r="F42" s="9"/>
      <c r="G42" s="9"/>
      <c r="H42" s="9"/>
      <c r="I42" s="9"/>
      <c r="J42" s="10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21" customHeight="1" x14ac:dyDescent="0.75">
      <c r="A43" s="9"/>
      <c r="B43" s="9"/>
      <c r="C43" s="9"/>
      <c r="D43" s="9"/>
      <c r="E43" s="9"/>
      <c r="F43" s="9"/>
      <c r="G43" s="9"/>
      <c r="H43" s="9"/>
      <c r="I43" s="9"/>
      <c r="J43" s="10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21" customHeight="1" x14ac:dyDescent="0.75">
      <c r="A44" s="9"/>
      <c r="B44" s="9"/>
      <c r="C44" s="9"/>
      <c r="D44" s="9"/>
      <c r="E44" s="9"/>
      <c r="F44" s="9"/>
      <c r="G44" s="9"/>
      <c r="H44" s="9"/>
      <c r="I44" s="9"/>
      <c r="J44" s="10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21" customHeight="1" x14ac:dyDescent="0.75">
      <c r="A45" s="9"/>
      <c r="B45" s="9"/>
      <c r="C45" s="9"/>
      <c r="D45" s="9"/>
      <c r="E45" s="9"/>
      <c r="F45" s="9"/>
      <c r="G45" s="9"/>
      <c r="H45" s="9"/>
      <c r="I45" s="9"/>
      <c r="J45" s="10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21" customHeight="1" x14ac:dyDescent="0.75">
      <c r="A46" s="9"/>
      <c r="B46" s="9"/>
      <c r="C46" s="9"/>
      <c r="D46" s="9"/>
      <c r="E46" s="9"/>
      <c r="F46" s="9"/>
      <c r="G46" s="9"/>
      <c r="H46" s="9"/>
      <c r="I46" s="9"/>
      <c r="J46" s="10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21" customHeight="1" x14ac:dyDescent="0.75">
      <c r="A47" s="9"/>
      <c r="B47" s="9"/>
      <c r="C47" s="9"/>
      <c r="D47" s="9"/>
      <c r="E47" s="9"/>
      <c r="F47" s="9"/>
      <c r="G47" s="9"/>
      <c r="H47" s="9"/>
      <c r="I47" s="9"/>
      <c r="J47" s="10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21" customHeight="1" x14ac:dyDescent="0.75">
      <c r="A48" s="9"/>
      <c r="B48" s="9"/>
      <c r="C48" s="9"/>
      <c r="D48" s="9"/>
      <c r="E48" s="9"/>
      <c r="F48" s="9"/>
      <c r="G48" s="9"/>
      <c r="H48" s="9"/>
      <c r="I48" s="9"/>
      <c r="J48" s="10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21" customHeight="1" x14ac:dyDescent="0.75">
      <c r="A49" s="9"/>
      <c r="B49" s="9"/>
      <c r="C49" s="9"/>
      <c r="D49" s="9"/>
      <c r="E49" s="9"/>
      <c r="F49" s="9"/>
      <c r="G49" s="9"/>
      <c r="H49" s="9"/>
      <c r="I49" s="9"/>
      <c r="J49" s="10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21" customHeight="1" x14ac:dyDescent="0.75">
      <c r="A50" s="9"/>
      <c r="B50" s="9"/>
      <c r="C50" s="9"/>
      <c r="D50" s="9"/>
      <c r="E50" s="9"/>
      <c r="F50" s="9"/>
      <c r="G50" s="9"/>
      <c r="H50" s="9"/>
      <c r="I50" s="9"/>
      <c r="J50" s="10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21" customHeight="1" x14ac:dyDescent="0.75">
      <c r="A51" s="9"/>
      <c r="B51" s="9"/>
      <c r="C51" s="9"/>
      <c r="D51" s="9"/>
      <c r="E51" s="9"/>
      <c r="F51" s="9"/>
      <c r="G51" s="9"/>
      <c r="H51" s="9"/>
      <c r="I51" s="9"/>
      <c r="J51" s="10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21" customHeight="1" x14ac:dyDescent="0.75">
      <c r="A52" s="9"/>
      <c r="B52" s="9"/>
      <c r="C52" s="9"/>
      <c r="D52" s="9"/>
      <c r="E52" s="9"/>
      <c r="F52" s="9"/>
      <c r="G52" s="9"/>
      <c r="H52" s="9"/>
      <c r="I52" s="9"/>
      <c r="J52" s="10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21" customHeight="1" x14ac:dyDescent="0.75">
      <c r="A53" s="9"/>
      <c r="B53" s="9"/>
      <c r="C53" s="9"/>
      <c r="D53" s="9"/>
      <c r="E53" s="9"/>
      <c r="F53" s="9"/>
      <c r="G53" s="9"/>
      <c r="H53" s="9"/>
      <c r="I53" s="9"/>
      <c r="J53" s="10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21" customHeight="1" x14ac:dyDescent="0.75">
      <c r="A54" s="9"/>
      <c r="B54" s="9"/>
      <c r="C54" s="9"/>
      <c r="D54" s="9"/>
      <c r="E54" s="9"/>
      <c r="F54" s="9"/>
      <c r="G54" s="9"/>
      <c r="H54" s="9"/>
      <c r="I54" s="9"/>
      <c r="J54" s="10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21" customHeight="1" x14ac:dyDescent="0.75">
      <c r="A55" s="9"/>
      <c r="B55" s="9"/>
      <c r="C55" s="9"/>
      <c r="D55" s="9"/>
      <c r="E55" s="9"/>
      <c r="F55" s="9"/>
      <c r="G55" s="9"/>
      <c r="H55" s="9"/>
      <c r="I55" s="9"/>
      <c r="J55" s="10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21" customHeight="1" x14ac:dyDescent="0.75">
      <c r="A56" s="9"/>
      <c r="B56" s="9"/>
      <c r="C56" s="9"/>
      <c r="D56" s="9"/>
      <c r="E56" s="9"/>
      <c r="F56" s="9"/>
      <c r="G56" s="9"/>
      <c r="H56" s="9"/>
      <c r="I56" s="9"/>
      <c r="J56" s="10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21" customHeight="1" x14ac:dyDescent="0.75">
      <c r="A57" s="9"/>
      <c r="B57" s="9"/>
      <c r="C57" s="9"/>
      <c r="D57" s="9"/>
      <c r="E57" s="9"/>
      <c r="F57" s="9"/>
      <c r="G57" s="9"/>
      <c r="H57" s="9"/>
      <c r="I57" s="9"/>
      <c r="J57" s="10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21" customHeight="1" x14ac:dyDescent="0.75">
      <c r="A58" s="9"/>
      <c r="B58" s="9"/>
      <c r="C58" s="9"/>
      <c r="D58" s="9"/>
      <c r="E58" s="9"/>
      <c r="F58" s="9"/>
      <c r="G58" s="9"/>
      <c r="H58" s="9"/>
      <c r="I58" s="9"/>
      <c r="J58" s="10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21" customHeight="1" x14ac:dyDescent="0.75">
      <c r="A59" s="9"/>
      <c r="B59" s="9"/>
      <c r="C59" s="9"/>
      <c r="D59" s="9"/>
      <c r="E59" s="9"/>
      <c r="F59" s="9"/>
      <c r="G59" s="9"/>
      <c r="H59" s="9"/>
      <c r="I59" s="9"/>
      <c r="J59" s="10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21" customHeight="1" x14ac:dyDescent="0.75">
      <c r="A60" s="9"/>
      <c r="B60" s="9"/>
      <c r="C60" s="9"/>
      <c r="D60" s="9"/>
      <c r="E60" s="9"/>
      <c r="F60" s="9"/>
      <c r="G60" s="9"/>
      <c r="H60" s="9"/>
      <c r="I60" s="9"/>
      <c r="J60" s="10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21" customHeight="1" x14ac:dyDescent="0.75">
      <c r="A61" s="9"/>
      <c r="B61" s="9"/>
      <c r="C61" s="9"/>
      <c r="D61" s="9"/>
      <c r="E61" s="9"/>
      <c r="F61" s="9"/>
      <c r="G61" s="9"/>
      <c r="H61" s="9"/>
      <c r="I61" s="9"/>
      <c r="J61" s="10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21" customHeight="1" x14ac:dyDescent="0.75">
      <c r="A62" s="9"/>
      <c r="B62" s="9"/>
      <c r="C62" s="9"/>
      <c r="D62" s="9"/>
      <c r="E62" s="9"/>
      <c r="F62" s="9"/>
      <c r="G62" s="9"/>
      <c r="H62" s="9"/>
      <c r="I62" s="9"/>
      <c r="J62" s="10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21" customHeight="1" x14ac:dyDescent="0.75">
      <c r="A63" s="9"/>
      <c r="B63" s="9"/>
      <c r="C63" s="9"/>
      <c r="D63" s="9"/>
      <c r="E63" s="9"/>
      <c r="F63" s="9"/>
      <c r="G63" s="9"/>
      <c r="H63" s="9"/>
      <c r="I63" s="9"/>
      <c r="J63" s="10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21" customHeight="1" x14ac:dyDescent="0.75">
      <c r="A64" s="9"/>
      <c r="B64" s="9"/>
      <c r="C64" s="9"/>
      <c r="D64" s="9"/>
      <c r="E64" s="9"/>
      <c r="F64" s="9"/>
      <c r="G64" s="9"/>
      <c r="H64" s="9"/>
      <c r="I64" s="9"/>
      <c r="J64" s="10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21" customHeight="1" x14ac:dyDescent="0.75">
      <c r="A65" s="9"/>
      <c r="B65" s="9"/>
      <c r="C65" s="9"/>
      <c r="D65" s="9"/>
      <c r="E65" s="9"/>
      <c r="F65" s="9"/>
      <c r="G65" s="9"/>
      <c r="H65" s="9"/>
      <c r="I65" s="9"/>
      <c r="J65" s="10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21" customHeight="1" x14ac:dyDescent="0.75">
      <c r="A66" s="9"/>
      <c r="B66" s="9"/>
      <c r="C66" s="9"/>
      <c r="D66" s="9"/>
      <c r="E66" s="9"/>
      <c r="F66" s="9"/>
      <c r="G66" s="9"/>
      <c r="H66" s="9"/>
      <c r="I66" s="9"/>
      <c r="J66" s="10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21" customHeight="1" x14ac:dyDescent="0.75">
      <c r="A67" s="9"/>
      <c r="B67" s="9"/>
      <c r="C67" s="9"/>
      <c r="D67" s="9"/>
      <c r="E67" s="9"/>
      <c r="F67" s="9"/>
      <c r="G67" s="9"/>
      <c r="H67" s="9"/>
      <c r="I67" s="9"/>
      <c r="J67" s="10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21" customHeight="1" x14ac:dyDescent="0.75">
      <c r="A68" s="9"/>
      <c r="B68" s="9"/>
      <c r="C68" s="9"/>
      <c r="D68" s="9"/>
      <c r="E68" s="9"/>
      <c r="F68" s="9"/>
      <c r="G68" s="9"/>
      <c r="H68" s="9"/>
      <c r="I68" s="9"/>
      <c r="J68" s="10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21" customHeight="1" x14ac:dyDescent="0.75">
      <c r="A69" s="9"/>
      <c r="B69" s="9"/>
      <c r="C69" s="9"/>
      <c r="D69" s="9"/>
      <c r="E69" s="9"/>
      <c r="F69" s="9"/>
      <c r="G69" s="9"/>
      <c r="H69" s="9"/>
      <c r="I69" s="9"/>
      <c r="J69" s="10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21" customHeight="1" x14ac:dyDescent="0.75">
      <c r="A70" s="9"/>
      <c r="B70" s="9"/>
      <c r="C70" s="9"/>
      <c r="D70" s="9"/>
      <c r="E70" s="9"/>
      <c r="F70" s="9"/>
      <c r="G70" s="9"/>
      <c r="H70" s="9"/>
      <c r="I70" s="9"/>
      <c r="J70" s="10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21" customHeight="1" x14ac:dyDescent="0.75">
      <c r="A71" s="9"/>
      <c r="B71" s="9"/>
      <c r="C71" s="9"/>
      <c r="D71" s="9"/>
      <c r="E71" s="9"/>
      <c r="F71" s="9"/>
      <c r="G71" s="9"/>
      <c r="H71" s="9"/>
      <c r="I71" s="9"/>
      <c r="J71" s="10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21" customHeight="1" x14ac:dyDescent="0.75">
      <c r="A72" s="9"/>
      <c r="B72" s="9"/>
      <c r="C72" s="9"/>
      <c r="D72" s="9"/>
      <c r="E72" s="9"/>
      <c r="F72" s="9"/>
      <c r="G72" s="9"/>
      <c r="H72" s="9"/>
      <c r="I72" s="9"/>
      <c r="J72" s="10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21" customHeight="1" x14ac:dyDescent="0.75">
      <c r="A73" s="9"/>
      <c r="B73" s="9"/>
      <c r="C73" s="9"/>
      <c r="D73" s="9"/>
      <c r="E73" s="9"/>
      <c r="F73" s="9"/>
      <c r="G73" s="9"/>
      <c r="H73" s="9"/>
      <c r="I73" s="9"/>
      <c r="J73" s="10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21" customHeight="1" x14ac:dyDescent="0.75">
      <c r="A74" s="9"/>
      <c r="B74" s="9"/>
      <c r="C74" s="9"/>
      <c r="D74" s="9"/>
      <c r="E74" s="9"/>
      <c r="F74" s="9"/>
      <c r="G74" s="9"/>
      <c r="H74" s="9"/>
      <c r="I74" s="9"/>
      <c r="J74" s="10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21" customHeight="1" x14ac:dyDescent="0.75">
      <c r="A75" s="9"/>
      <c r="B75" s="9"/>
      <c r="C75" s="9"/>
      <c r="D75" s="9"/>
      <c r="E75" s="9"/>
      <c r="F75" s="9"/>
      <c r="G75" s="9"/>
      <c r="H75" s="9"/>
      <c r="I75" s="9"/>
      <c r="J75" s="10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21" customHeight="1" x14ac:dyDescent="0.75">
      <c r="A76" s="9"/>
      <c r="B76" s="9"/>
      <c r="C76" s="9"/>
      <c r="D76" s="9"/>
      <c r="E76" s="9"/>
      <c r="F76" s="9"/>
      <c r="G76" s="9"/>
      <c r="H76" s="9"/>
      <c r="I76" s="9"/>
      <c r="J76" s="10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21" customHeight="1" x14ac:dyDescent="0.75">
      <c r="A77" s="9"/>
      <c r="B77" s="9"/>
      <c r="C77" s="9"/>
      <c r="D77" s="9"/>
      <c r="E77" s="9"/>
      <c r="F77" s="9"/>
      <c r="G77" s="9"/>
      <c r="H77" s="9"/>
      <c r="I77" s="9"/>
      <c r="J77" s="10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21" customHeight="1" x14ac:dyDescent="0.75">
      <c r="A78" s="9"/>
      <c r="B78" s="9"/>
      <c r="C78" s="9"/>
      <c r="D78" s="9"/>
      <c r="E78" s="9"/>
      <c r="F78" s="9"/>
      <c r="G78" s="9"/>
      <c r="H78" s="9"/>
      <c r="I78" s="9"/>
      <c r="J78" s="10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21" customHeight="1" x14ac:dyDescent="0.75">
      <c r="A79" s="9"/>
      <c r="B79" s="9"/>
      <c r="C79" s="9"/>
      <c r="D79" s="9"/>
      <c r="E79" s="9"/>
      <c r="F79" s="9"/>
      <c r="G79" s="9"/>
      <c r="H79" s="9"/>
      <c r="I79" s="9"/>
      <c r="J79" s="10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21" customHeight="1" x14ac:dyDescent="0.75">
      <c r="A80" s="9"/>
      <c r="B80" s="9"/>
      <c r="C80" s="9"/>
      <c r="D80" s="9"/>
      <c r="E80" s="9"/>
      <c r="F80" s="9"/>
      <c r="G80" s="9"/>
      <c r="H80" s="9"/>
      <c r="I80" s="9"/>
      <c r="J80" s="10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21" customHeight="1" x14ac:dyDescent="0.75">
      <c r="A81" s="9"/>
      <c r="B81" s="9"/>
      <c r="C81" s="9"/>
      <c r="D81" s="9"/>
      <c r="E81" s="9"/>
      <c r="F81" s="9"/>
      <c r="G81" s="9"/>
      <c r="H81" s="9"/>
      <c r="I81" s="9"/>
      <c r="J81" s="10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21" customHeight="1" x14ac:dyDescent="0.75">
      <c r="A82" s="9"/>
      <c r="B82" s="9"/>
      <c r="C82" s="9"/>
      <c r="D82" s="9"/>
      <c r="E82" s="9"/>
      <c r="F82" s="9"/>
      <c r="G82" s="9"/>
      <c r="H82" s="9"/>
      <c r="I82" s="9"/>
      <c r="J82" s="10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21" customHeight="1" x14ac:dyDescent="0.75">
      <c r="A83" s="9"/>
      <c r="B83" s="9"/>
      <c r="C83" s="9"/>
      <c r="D83" s="9"/>
      <c r="E83" s="9"/>
      <c r="F83" s="9"/>
      <c r="G83" s="9"/>
      <c r="H83" s="9"/>
      <c r="I83" s="9"/>
      <c r="J83" s="10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21" customHeight="1" x14ac:dyDescent="0.75">
      <c r="A84" s="9"/>
      <c r="B84" s="9"/>
      <c r="C84" s="9"/>
      <c r="D84" s="9"/>
      <c r="E84" s="9"/>
      <c r="F84" s="9"/>
      <c r="G84" s="9"/>
      <c r="H84" s="9"/>
      <c r="I84" s="9"/>
      <c r="J84" s="10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21" customHeight="1" x14ac:dyDescent="0.75">
      <c r="A85" s="9"/>
      <c r="B85" s="9"/>
      <c r="C85" s="9"/>
      <c r="D85" s="9"/>
      <c r="E85" s="9"/>
      <c r="F85" s="9"/>
      <c r="G85" s="9"/>
      <c r="H85" s="9"/>
      <c r="I85" s="9"/>
      <c r="J85" s="10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21" customHeight="1" x14ac:dyDescent="0.75">
      <c r="A86" s="9"/>
      <c r="B86" s="9"/>
      <c r="C86" s="9"/>
      <c r="D86" s="9"/>
      <c r="E86" s="9"/>
      <c r="F86" s="9"/>
      <c r="G86" s="9"/>
      <c r="H86" s="9"/>
      <c r="I86" s="9"/>
      <c r="J86" s="10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21" customHeight="1" x14ac:dyDescent="0.75">
      <c r="A87" s="9"/>
      <c r="B87" s="9"/>
      <c r="C87" s="9"/>
      <c r="D87" s="9"/>
      <c r="E87" s="9"/>
      <c r="F87" s="9"/>
      <c r="G87" s="9"/>
      <c r="H87" s="9"/>
      <c r="I87" s="9"/>
      <c r="J87" s="10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21" customHeight="1" x14ac:dyDescent="0.75">
      <c r="A88" s="9"/>
      <c r="B88" s="9"/>
      <c r="C88" s="9"/>
      <c r="D88" s="9"/>
      <c r="E88" s="9"/>
      <c r="F88" s="9"/>
      <c r="G88" s="9"/>
      <c r="H88" s="9"/>
      <c r="I88" s="9"/>
      <c r="J88" s="10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21" customHeight="1" x14ac:dyDescent="0.75">
      <c r="A89" s="9"/>
      <c r="B89" s="9"/>
      <c r="C89" s="9"/>
      <c r="D89" s="9"/>
      <c r="E89" s="9"/>
      <c r="F89" s="9"/>
      <c r="G89" s="9"/>
      <c r="H89" s="9"/>
      <c r="I89" s="9"/>
      <c r="J89" s="10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21" customHeight="1" x14ac:dyDescent="0.75">
      <c r="A90" s="9"/>
      <c r="B90" s="9"/>
      <c r="C90" s="9"/>
      <c r="D90" s="9"/>
      <c r="E90" s="9"/>
      <c r="F90" s="9"/>
      <c r="G90" s="9"/>
      <c r="H90" s="9"/>
      <c r="I90" s="9"/>
      <c r="J90" s="10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21" customHeight="1" x14ac:dyDescent="0.75">
      <c r="A91" s="9"/>
      <c r="B91" s="9"/>
      <c r="C91" s="9"/>
      <c r="D91" s="9"/>
      <c r="E91" s="9"/>
      <c r="F91" s="9"/>
      <c r="G91" s="9"/>
      <c r="H91" s="9"/>
      <c r="I91" s="9"/>
      <c r="J91" s="10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21" customHeight="1" x14ac:dyDescent="0.75">
      <c r="A92" s="9"/>
      <c r="B92" s="9"/>
      <c r="C92" s="9"/>
      <c r="D92" s="9"/>
      <c r="E92" s="9"/>
      <c r="F92" s="9"/>
      <c r="G92" s="9"/>
      <c r="H92" s="9"/>
      <c r="I92" s="9"/>
      <c r="J92" s="10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21" customHeight="1" x14ac:dyDescent="0.75">
      <c r="A93" s="9"/>
      <c r="B93" s="9"/>
      <c r="C93" s="9"/>
      <c r="D93" s="9"/>
      <c r="E93" s="9"/>
      <c r="F93" s="9"/>
      <c r="G93" s="9"/>
      <c r="H93" s="9"/>
      <c r="I93" s="9"/>
      <c r="J93" s="10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21" customHeight="1" x14ac:dyDescent="0.75">
      <c r="A94" s="9"/>
      <c r="B94" s="9"/>
      <c r="C94" s="9"/>
      <c r="D94" s="9"/>
      <c r="E94" s="9"/>
      <c r="F94" s="9"/>
      <c r="G94" s="9"/>
      <c r="H94" s="9"/>
      <c r="I94" s="9"/>
      <c r="J94" s="10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21" customHeight="1" x14ac:dyDescent="0.75">
      <c r="A95" s="9"/>
      <c r="B95" s="9"/>
      <c r="C95" s="9"/>
      <c r="D95" s="9"/>
      <c r="E95" s="9"/>
      <c r="F95" s="9"/>
      <c r="G95" s="9"/>
      <c r="H95" s="9"/>
      <c r="I95" s="9"/>
      <c r="J95" s="10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21" customHeight="1" x14ac:dyDescent="0.75">
      <c r="A96" s="9"/>
      <c r="B96" s="9"/>
      <c r="C96" s="9"/>
      <c r="D96" s="9"/>
      <c r="E96" s="9"/>
      <c r="F96" s="9"/>
      <c r="G96" s="9"/>
      <c r="H96" s="9"/>
      <c r="I96" s="9"/>
      <c r="J96" s="10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21" customHeight="1" x14ac:dyDescent="0.75">
      <c r="A97" s="9"/>
      <c r="B97" s="9"/>
      <c r="C97" s="9"/>
      <c r="D97" s="9"/>
      <c r="E97" s="9"/>
      <c r="F97" s="9"/>
      <c r="G97" s="9"/>
      <c r="H97" s="9"/>
      <c r="I97" s="9"/>
      <c r="J97" s="10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21" customHeight="1" x14ac:dyDescent="0.75">
      <c r="A98" s="9"/>
      <c r="B98" s="9"/>
      <c r="C98" s="9"/>
      <c r="D98" s="9"/>
      <c r="E98" s="9"/>
      <c r="F98" s="9"/>
      <c r="G98" s="9"/>
      <c r="H98" s="9"/>
      <c r="I98" s="9"/>
      <c r="J98" s="10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21" customHeight="1" x14ac:dyDescent="0.75">
      <c r="A99" s="9"/>
      <c r="B99" s="9"/>
      <c r="C99" s="9"/>
      <c r="D99" s="9"/>
      <c r="E99" s="9"/>
      <c r="F99" s="9"/>
      <c r="G99" s="9"/>
      <c r="H99" s="9"/>
      <c r="I99" s="9"/>
      <c r="J99" s="10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21" customHeight="1" x14ac:dyDescent="0.75">
      <c r="A100" s="9"/>
      <c r="B100" s="9"/>
      <c r="C100" s="9"/>
      <c r="D100" s="9"/>
      <c r="E100" s="9"/>
      <c r="F100" s="9"/>
      <c r="G100" s="9"/>
      <c r="H100" s="9"/>
      <c r="I100" s="9"/>
      <c r="J100" s="10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21" customHeight="1" x14ac:dyDescent="0.75">
      <c r="A101" s="9"/>
      <c r="B101" s="9"/>
      <c r="C101" s="9"/>
      <c r="D101" s="9"/>
      <c r="E101" s="9"/>
      <c r="F101" s="9"/>
      <c r="G101" s="9"/>
      <c r="H101" s="9"/>
      <c r="I101" s="9"/>
      <c r="J101" s="10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21" customHeight="1" x14ac:dyDescent="0.75">
      <c r="A102" s="9"/>
      <c r="B102" s="9"/>
      <c r="C102" s="9"/>
      <c r="D102" s="9"/>
      <c r="E102" s="9"/>
      <c r="F102" s="9"/>
      <c r="G102" s="9"/>
      <c r="H102" s="9"/>
      <c r="I102" s="9"/>
      <c r="J102" s="10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21" customHeight="1" x14ac:dyDescent="0.75">
      <c r="A103" s="9"/>
      <c r="B103" s="9"/>
      <c r="C103" s="9"/>
      <c r="D103" s="9"/>
      <c r="E103" s="9"/>
      <c r="F103" s="9"/>
      <c r="G103" s="9"/>
      <c r="H103" s="9"/>
      <c r="I103" s="9"/>
      <c r="J103" s="10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21" customHeight="1" x14ac:dyDescent="0.75">
      <c r="A104" s="9"/>
      <c r="B104" s="9"/>
      <c r="C104" s="9"/>
      <c r="D104" s="9"/>
      <c r="E104" s="9"/>
      <c r="F104" s="9"/>
      <c r="G104" s="9"/>
      <c r="H104" s="9"/>
      <c r="I104" s="9"/>
      <c r="J104" s="10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21" customHeight="1" x14ac:dyDescent="0.75">
      <c r="A105" s="9"/>
      <c r="B105" s="9"/>
      <c r="C105" s="9"/>
      <c r="D105" s="9"/>
      <c r="E105" s="9"/>
      <c r="F105" s="9"/>
      <c r="G105" s="9"/>
      <c r="H105" s="9"/>
      <c r="I105" s="9"/>
      <c r="J105" s="10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21" customHeight="1" x14ac:dyDescent="0.75">
      <c r="A106" s="9"/>
      <c r="B106" s="9"/>
      <c r="C106" s="9"/>
      <c r="D106" s="9"/>
      <c r="E106" s="9"/>
      <c r="F106" s="9"/>
      <c r="G106" s="9"/>
      <c r="H106" s="9"/>
      <c r="I106" s="9"/>
      <c r="J106" s="10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21" customHeight="1" x14ac:dyDescent="0.75">
      <c r="A107" s="9"/>
      <c r="B107" s="9"/>
      <c r="C107" s="9"/>
      <c r="D107" s="9"/>
      <c r="E107" s="9"/>
      <c r="F107" s="9"/>
      <c r="G107" s="9"/>
      <c r="H107" s="9"/>
      <c r="I107" s="9"/>
      <c r="J107" s="10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21" customHeight="1" x14ac:dyDescent="0.75">
      <c r="A108" s="9"/>
      <c r="B108" s="9"/>
      <c r="C108" s="9"/>
      <c r="D108" s="9"/>
      <c r="E108" s="9"/>
      <c r="F108" s="9"/>
      <c r="G108" s="9"/>
      <c r="H108" s="9"/>
      <c r="I108" s="9"/>
      <c r="J108" s="10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21" customHeight="1" x14ac:dyDescent="0.75">
      <c r="A109" s="9"/>
      <c r="B109" s="9"/>
      <c r="C109" s="9"/>
      <c r="D109" s="9"/>
      <c r="E109" s="9"/>
      <c r="F109" s="9"/>
      <c r="G109" s="9"/>
      <c r="H109" s="9"/>
      <c r="I109" s="9"/>
      <c r="J109" s="10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21" customHeight="1" x14ac:dyDescent="0.75">
      <c r="A110" s="9"/>
      <c r="B110" s="9"/>
      <c r="C110" s="9"/>
      <c r="D110" s="9"/>
      <c r="E110" s="9"/>
      <c r="F110" s="9"/>
      <c r="G110" s="9"/>
      <c r="H110" s="9"/>
      <c r="I110" s="9"/>
      <c r="J110" s="10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21" customHeight="1" x14ac:dyDescent="0.75">
      <c r="A111" s="9"/>
      <c r="B111" s="9"/>
      <c r="C111" s="9"/>
      <c r="D111" s="9"/>
      <c r="E111" s="9"/>
      <c r="F111" s="9"/>
      <c r="G111" s="9"/>
      <c r="H111" s="9"/>
      <c r="I111" s="9"/>
      <c r="J111" s="10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21" customHeight="1" x14ac:dyDescent="0.75">
      <c r="A112" s="9"/>
      <c r="B112" s="9"/>
      <c r="C112" s="9"/>
      <c r="D112" s="9"/>
      <c r="E112" s="9"/>
      <c r="F112" s="9"/>
      <c r="G112" s="9"/>
      <c r="H112" s="9"/>
      <c r="I112" s="9"/>
      <c r="J112" s="10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21" customHeight="1" x14ac:dyDescent="0.75">
      <c r="A113" s="9"/>
      <c r="B113" s="9"/>
      <c r="C113" s="9"/>
      <c r="D113" s="9"/>
      <c r="E113" s="9"/>
      <c r="F113" s="9"/>
      <c r="G113" s="9"/>
      <c r="H113" s="9"/>
      <c r="I113" s="9"/>
      <c r="J113" s="10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21" customHeight="1" x14ac:dyDescent="0.75">
      <c r="A114" s="9"/>
      <c r="B114" s="9"/>
      <c r="C114" s="9"/>
      <c r="D114" s="9"/>
      <c r="E114" s="9"/>
      <c r="F114" s="9"/>
      <c r="G114" s="9"/>
      <c r="H114" s="9"/>
      <c r="I114" s="9"/>
      <c r="J114" s="10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21" customHeight="1" x14ac:dyDescent="0.75">
      <c r="A115" s="9"/>
      <c r="B115" s="9"/>
      <c r="C115" s="9"/>
      <c r="D115" s="9"/>
      <c r="E115" s="9"/>
      <c r="F115" s="9"/>
      <c r="G115" s="9"/>
      <c r="H115" s="9"/>
      <c r="I115" s="9"/>
      <c r="J115" s="10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21" customHeight="1" x14ac:dyDescent="0.75">
      <c r="A116" s="9"/>
      <c r="B116" s="9"/>
      <c r="C116" s="9"/>
      <c r="D116" s="9"/>
      <c r="E116" s="9"/>
      <c r="F116" s="9"/>
      <c r="G116" s="9"/>
      <c r="H116" s="9"/>
      <c r="I116" s="9"/>
      <c r="J116" s="10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21" customHeight="1" x14ac:dyDescent="0.75">
      <c r="A117" s="9"/>
      <c r="B117" s="9"/>
      <c r="C117" s="9"/>
      <c r="D117" s="9"/>
      <c r="E117" s="9"/>
      <c r="F117" s="9"/>
      <c r="G117" s="9"/>
      <c r="H117" s="9"/>
      <c r="I117" s="9"/>
      <c r="J117" s="10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21" customHeight="1" x14ac:dyDescent="0.75">
      <c r="A118" s="9"/>
      <c r="B118" s="9"/>
      <c r="C118" s="9"/>
      <c r="D118" s="9"/>
      <c r="E118" s="9"/>
      <c r="F118" s="9"/>
      <c r="G118" s="9"/>
      <c r="H118" s="9"/>
      <c r="I118" s="9"/>
      <c r="J118" s="10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21" customHeight="1" x14ac:dyDescent="0.75">
      <c r="A119" s="9"/>
      <c r="B119" s="9"/>
      <c r="C119" s="9"/>
      <c r="D119" s="9"/>
      <c r="E119" s="9"/>
      <c r="F119" s="9"/>
      <c r="G119" s="9"/>
      <c r="H119" s="9"/>
      <c r="I119" s="9"/>
      <c r="J119" s="10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21" customHeight="1" x14ac:dyDescent="0.75">
      <c r="A120" s="9"/>
      <c r="B120" s="9"/>
      <c r="C120" s="9"/>
      <c r="D120" s="9"/>
      <c r="E120" s="9"/>
      <c r="F120" s="9"/>
      <c r="G120" s="9"/>
      <c r="H120" s="9"/>
      <c r="I120" s="9"/>
      <c r="J120" s="10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21" customHeight="1" x14ac:dyDescent="0.75">
      <c r="A121" s="9"/>
      <c r="B121" s="9"/>
      <c r="C121" s="9"/>
      <c r="D121" s="9"/>
      <c r="E121" s="9"/>
      <c r="F121" s="9"/>
      <c r="G121" s="9"/>
      <c r="H121" s="9"/>
      <c r="I121" s="9"/>
      <c r="J121" s="10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21" customHeight="1" x14ac:dyDescent="0.75">
      <c r="A122" s="9"/>
      <c r="B122" s="9"/>
      <c r="C122" s="9"/>
      <c r="D122" s="9"/>
      <c r="E122" s="9"/>
      <c r="F122" s="9"/>
      <c r="G122" s="9"/>
      <c r="H122" s="9"/>
      <c r="I122" s="9"/>
      <c r="J122" s="10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21" customHeight="1" x14ac:dyDescent="0.75">
      <c r="A123" s="9"/>
      <c r="B123" s="9"/>
      <c r="C123" s="9"/>
      <c r="D123" s="9"/>
      <c r="E123" s="9"/>
      <c r="F123" s="9"/>
      <c r="G123" s="9"/>
      <c r="H123" s="9"/>
      <c r="I123" s="9"/>
      <c r="J123" s="10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21" customHeight="1" x14ac:dyDescent="0.75">
      <c r="A124" s="9"/>
      <c r="B124" s="9"/>
      <c r="C124" s="9"/>
      <c r="D124" s="9"/>
      <c r="E124" s="9"/>
      <c r="F124" s="9"/>
      <c r="G124" s="9"/>
      <c r="H124" s="9"/>
      <c r="I124" s="9"/>
      <c r="J124" s="10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21" customHeight="1" x14ac:dyDescent="0.75">
      <c r="A125" s="9"/>
      <c r="B125" s="9"/>
      <c r="C125" s="9"/>
      <c r="D125" s="9"/>
      <c r="E125" s="9"/>
      <c r="F125" s="9"/>
      <c r="G125" s="9"/>
      <c r="H125" s="9"/>
      <c r="I125" s="9"/>
      <c r="J125" s="10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21" customHeight="1" x14ac:dyDescent="0.75">
      <c r="A126" s="9"/>
      <c r="B126" s="9"/>
      <c r="C126" s="9"/>
      <c r="D126" s="9"/>
      <c r="E126" s="9"/>
      <c r="F126" s="9"/>
      <c r="G126" s="9"/>
      <c r="H126" s="9"/>
      <c r="I126" s="9"/>
      <c r="J126" s="10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21" customHeight="1" x14ac:dyDescent="0.75">
      <c r="A127" s="9"/>
      <c r="B127" s="9"/>
      <c r="C127" s="9"/>
      <c r="D127" s="9"/>
      <c r="E127" s="9"/>
      <c r="F127" s="9"/>
      <c r="G127" s="9"/>
      <c r="H127" s="9"/>
      <c r="I127" s="9"/>
      <c r="J127" s="10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21" customHeight="1" x14ac:dyDescent="0.75">
      <c r="A128" s="9"/>
      <c r="B128" s="9"/>
      <c r="C128" s="9"/>
      <c r="D128" s="9"/>
      <c r="E128" s="9"/>
      <c r="F128" s="9"/>
      <c r="G128" s="9"/>
      <c r="H128" s="9"/>
      <c r="I128" s="9"/>
      <c r="J128" s="10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21" customHeight="1" x14ac:dyDescent="0.75">
      <c r="A129" s="9"/>
      <c r="B129" s="9"/>
      <c r="C129" s="9"/>
      <c r="D129" s="9"/>
      <c r="E129" s="9"/>
      <c r="F129" s="9"/>
      <c r="G129" s="9"/>
      <c r="H129" s="9"/>
      <c r="I129" s="9"/>
      <c r="J129" s="10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21" customHeight="1" x14ac:dyDescent="0.75">
      <c r="A130" s="9"/>
      <c r="B130" s="9"/>
      <c r="C130" s="9"/>
      <c r="D130" s="9"/>
      <c r="E130" s="9"/>
      <c r="F130" s="9"/>
      <c r="G130" s="9"/>
      <c r="H130" s="9"/>
      <c r="I130" s="9"/>
      <c r="J130" s="10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21" customHeight="1" x14ac:dyDescent="0.75">
      <c r="A131" s="9"/>
      <c r="B131" s="9"/>
      <c r="C131" s="9"/>
      <c r="D131" s="9"/>
      <c r="E131" s="9"/>
      <c r="F131" s="9"/>
      <c r="G131" s="9"/>
      <c r="H131" s="9"/>
      <c r="I131" s="9"/>
      <c r="J131" s="10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21" customHeight="1" x14ac:dyDescent="0.75">
      <c r="A132" s="9"/>
      <c r="B132" s="9"/>
      <c r="C132" s="9"/>
      <c r="D132" s="9"/>
      <c r="E132" s="9"/>
      <c r="F132" s="9"/>
      <c r="G132" s="9"/>
      <c r="H132" s="9"/>
      <c r="I132" s="9"/>
      <c r="J132" s="10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21" customHeight="1" x14ac:dyDescent="0.75">
      <c r="A133" s="9"/>
      <c r="B133" s="9"/>
      <c r="C133" s="9"/>
      <c r="D133" s="9"/>
      <c r="E133" s="9"/>
      <c r="F133" s="9"/>
      <c r="G133" s="9"/>
      <c r="H133" s="9"/>
      <c r="I133" s="9"/>
      <c r="J133" s="10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21" customHeight="1" x14ac:dyDescent="0.75">
      <c r="A134" s="9"/>
      <c r="B134" s="9"/>
      <c r="C134" s="9"/>
      <c r="D134" s="9"/>
      <c r="E134" s="9"/>
      <c r="F134" s="9"/>
      <c r="G134" s="9"/>
      <c r="H134" s="9"/>
      <c r="I134" s="9"/>
      <c r="J134" s="10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21" customHeight="1" x14ac:dyDescent="0.75">
      <c r="A135" s="9"/>
      <c r="B135" s="9"/>
      <c r="C135" s="9"/>
      <c r="D135" s="9"/>
      <c r="E135" s="9"/>
      <c r="F135" s="9"/>
      <c r="G135" s="9"/>
      <c r="H135" s="9"/>
      <c r="I135" s="9"/>
      <c r="J135" s="10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21" customHeight="1" x14ac:dyDescent="0.75">
      <c r="A136" s="9"/>
      <c r="B136" s="9"/>
      <c r="C136" s="9"/>
      <c r="D136" s="9"/>
      <c r="E136" s="9"/>
      <c r="F136" s="9"/>
      <c r="G136" s="9"/>
      <c r="H136" s="9"/>
      <c r="I136" s="9"/>
      <c r="J136" s="10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21" customHeight="1" x14ac:dyDescent="0.75">
      <c r="A137" s="9"/>
      <c r="B137" s="9"/>
      <c r="C137" s="9"/>
      <c r="D137" s="9"/>
      <c r="E137" s="9"/>
      <c r="F137" s="9"/>
      <c r="G137" s="9"/>
      <c r="H137" s="9"/>
      <c r="I137" s="9"/>
      <c r="J137" s="10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21" customHeight="1" x14ac:dyDescent="0.75">
      <c r="A138" s="9"/>
      <c r="B138" s="9"/>
      <c r="C138" s="9"/>
      <c r="D138" s="9"/>
      <c r="E138" s="9"/>
      <c r="F138" s="9"/>
      <c r="G138" s="9"/>
      <c r="H138" s="9"/>
      <c r="I138" s="9"/>
      <c r="J138" s="10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21" customHeight="1" x14ac:dyDescent="0.75">
      <c r="A139" s="9"/>
      <c r="B139" s="9"/>
      <c r="C139" s="9"/>
      <c r="D139" s="9"/>
      <c r="E139" s="9"/>
      <c r="F139" s="9"/>
      <c r="G139" s="9"/>
      <c r="H139" s="9"/>
      <c r="I139" s="9"/>
      <c r="J139" s="10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21" customHeight="1" x14ac:dyDescent="0.75">
      <c r="A140" s="9"/>
      <c r="B140" s="9"/>
      <c r="C140" s="9"/>
      <c r="D140" s="9"/>
      <c r="E140" s="9"/>
      <c r="F140" s="9"/>
      <c r="G140" s="9"/>
      <c r="H140" s="9"/>
      <c r="I140" s="9"/>
      <c r="J140" s="10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21" customHeight="1" x14ac:dyDescent="0.75">
      <c r="A141" s="9"/>
      <c r="B141" s="9"/>
      <c r="C141" s="9"/>
      <c r="D141" s="9"/>
      <c r="E141" s="9"/>
      <c r="F141" s="9"/>
      <c r="G141" s="9"/>
      <c r="H141" s="9"/>
      <c r="I141" s="9"/>
      <c r="J141" s="10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21" customHeight="1" x14ac:dyDescent="0.75">
      <c r="A142" s="9"/>
      <c r="B142" s="9"/>
      <c r="C142" s="9"/>
      <c r="D142" s="9"/>
      <c r="E142" s="9"/>
      <c r="F142" s="9"/>
      <c r="G142" s="9"/>
      <c r="H142" s="9"/>
      <c r="I142" s="9"/>
      <c r="J142" s="10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21" customHeight="1" x14ac:dyDescent="0.75">
      <c r="A143" s="9"/>
      <c r="B143" s="9"/>
      <c r="C143" s="9"/>
      <c r="D143" s="9"/>
      <c r="E143" s="9"/>
      <c r="F143" s="9"/>
      <c r="G143" s="9"/>
      <c r="H143" s="9"/>
      <c r="I143" s="9"/>
      <c r="J143" s="10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21" customHeight="1" x14ac:dyDescent="0.75">
      <c r="A144" s="9"/>
      <c r="B144" s="9"/>
      <c r="C144" s="9"/>
      <c r="D144" s="9"/>
      <c r="E144" s="9"/>
      <c r="F144" s="9"/>
      <c r="G144" s="9"/>
      <c r="H144" s="9"/>
      <c r="I144" s="9"/>
      <c r="J144" s="10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21" customHeight="1" x14ac:dyDescent="0.75">
      <c r="A145" s="9"/>
      <c r="B145" s="9"/>
      <c r="C145" s="9"/>
      <c r="D145" s="9"/>
      <c r="E145" s="9"/>
      <c r="F145" s="9"/>
      <c r="G145" s="9"/>
      <c r="H145" s="9"/>
      <c r="I145" s="9"/>
      <c r="J145" s="10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21" customHeight="1" x14ac:dyDescent="0.75">
      <c r="A146" s="9"/>
      <c r="B146" s="9"/>
      <c r="C146" s="9"/>
      <c r="D146" s="9"/>
      <c r="E146" s="9"/>
      <c r="F146" s="9"/>
      <c r="G146" s="9"/>
      <c r="H146" s="9"/>
      <c r="I146" s="9"/>
      <c r="J146" s="10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21" customHeight="1" x14ac:dyDescent="0.75">
      <c r="A147" s="9"/>
      <c r="B147" s="9"/>
      <c r="C147" s="9"/>
      <c r="D147" s="9"/>
      <c r="E147" s="9"/>
      <c r="F147" s="9"/>
      <c r="G147" s="9"/>
      <c r="H147" s="9"/>
      <c r="I147" s="9"/>
      <c r="J147" s="10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21" customHeight="1" x14ac:dyDescent="0.75">
      <c r="A148" s="9"/>
      <c r="B148" s="9"/>
      <c r="C148" s="9"/>
      <c r="D148" s="9"/>
      <c r="E148" s="9"/>
      <c r="F148" s="9"/>
      <c r="G148" s="9"/>
      <c r="H148" s="9"/>
      <c r="I148" s="9"/>
      <c r="J148" s="10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21" customHeight="1" x14ac:dyDescent="0.75">
      <c r="A149" s="9"/>
      <c r="B149" s="9"/>
      <c r="C149" s="9"/>
      <c r="D149" s="9"/>
      <c r="E149" s="9"/>
      <c r="F149" s="9"/>
      <c r="G149" s="9"/>
      <c r="H149" s="9"/>
      <c r="I149" s="9"/>
      <c r="J149" s="10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21" customHeight="1" x14ac:dyDescent="0.75">
      <c r="A150" s="9"/>
      <c r="B150" s="9"/>
      <c r="C150" s="9"/>
      <c r="D150" s="9"/>
      <c r="E150" s="9"/>
      <c r="F150" s="9"/>
      <c r="G150" s="9"/>
      <c r="H150" s="9"/>
      <c r="I150" s="9"/>
      <c r="J150" s="10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21" customHeight="1" x14ac:dyDescent="0.75">
      <c r="A151" s="9"/>
      <c r="B151" s="9"/>
      <c r="C151" s="9"/>
      <c r="D151" s="9"/>
      <c r="E151" s="9"/>
      <c r="F151" s="9"/>
      <c r="G151" s="9"/>
      <c r="H151" s="9"/>
      <c r="I151" s="9"/>
      <c r="J151" s="10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21" customHeight="1" x14ac:dyDescent="0.75">
      <c r="A152" s="9"/>
      <c r="B152" s="9"/>
      <c r="C152" s="9"/>
      <c r="D152" s="9"/>
      <c r="E152" s="9"/>
      <c r="F152" s="9"/>
      <c r="G152" s="9"/>
      <c r="H152" s="9"/>
      <c r="I152" s="9"/>
      <c r="J152" s="10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21" customHeight="1" x14ac:dyDescent="0.75">
      <c r="A153" s="9"/>
      <c r="B153" s="9"/>
      <c r="C153" s="9"/>
      <c r="D153" s="9"/>
      <c r="E153" s="9"/>
      <c r="F153" s="9"/>
      <c r="G153" s="9"/>
      <c r="H153" s="9"/>
      <c r="I153" s="9"/>
      <c r="J153" s="10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21" customHeight="1" x14ac:dyDescent="0.75">
      <c r="A154" s="9"/>
      <c r="B154" s="9"/>
      <c r="C154" s="9"/>
      <c r="D154" s="9"/>
      <c r="E154" s="9"/>
      <c r="F154" s="9"/>
      <c r="G154" s="9"/>
      <c r="H154" s="9"/>
      <c r="I154" s="9"/>
      <c r="J154" s="10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21" customHeight="1" x14ac:dyDescent="0.75">
      <c r="A155" s="9"/>
      <c r="B155" s="9"/>
      <c r="C155" s="9"/>
      <c r="D155" s="9"/>
      <c r="E155" s="9"/>
      <c r="F155" s="9"/>
      <c r="G155" s="9"/>
      <c r="H155" s="9"/>
      <c r="I155" s="9"/>
      <c r="J155" s="10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21" customHeight="1" x14ac:dyDescent="0.75">
      <c r="A156" s="9"/>
      <c r="B156" s="9"/>
      <c r="C156" s="9"/>
      <c r="D156" s="9"/>
      <c r="E156" s="9"/>
      <c r="F156" s="9"/>
      <c r="G156" s="9"/>
      <c r="H156" s="9"/>
      <c r="I156" s="9"/>
      <c r="J156" s="10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21" customHeight="1" x14ac:dyDescent="0.75">
      <c r="A157" s="9"/>
      <c r="B157" s="9"/>
      <c r="C157" s="9"/>
      <c r="D157" s="9"/>
      <c r="E157" s="9"/>
      <c r="F157" s="9"/>
      <c r="G157" s="9"/>
      <c r="H157" s="9"/>
      <c r="I157" s="9"/>
      <c r="J157" s="10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21" customHeight="1" x14ac:dyDescent="0.75">
      <c r="A158" s="9"/>
      <c r="B158" s="9"/>
      <c r="C158" s="9"/>
      <c r="D158" s="9"/>
      <c r="E158" s="9"/>
      <c r="F158" s="9"/>
      <c r="G158" s="9"/>
      <c r="H158" s="9"/>
      <c r="I158" s="9"/>
      <c r="J158" s="10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21" customHeight="1" x14ac:dyDescent="0.75">
      <c r="A159" s="9"/>
      <c r="B159" s="9"/>
      <c r="C159" s="9"/>
      <c r="D159" s="9"/>
      <c r="E159" s="9"/>
      <c r="F159" s="9"/>
      <c r="G159" s="9"/>
      <c r="H159" s="9"/>
      <c r="I159" s="9"/>
      <c r="J159" s="10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21" customHeight="1" x14ac:dyDescent="0.75">
      <c r="A160" s="9"/>
      <c r="B160" s="9"/>
      <c r="C160" s="9"/>
      <c r="D160" s="9"/>
      <c r="E160" s="9"/>
      <c r="F160" s="9"/>
      <c r="G160" s="9"/>
      <c r="H160" s="9"/>
      <c r="I160" s="9"/>
      <c r="J160" s="10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21" customHeight="1" x14ac:dyDescent="0.75">
      <c r="A161" s="9"/>
      <c r="B161" s="9"/>
      <c r="C161" s="9"/>
      <c r="D161" s="9"/>
      <c r="E161" s="9"/>
      <c r="F161" s="9"/>
      <c r="G161" s="9"/>
      <c r="H161" s="9"/>
      <c r="I161" s="9"/>
      <c r="J161" s="10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21" customHeight="1" x14ac:dyDescent="0.75">
      <c r="A162" s="9"/>
      <c r="B162" s="9"/>
      <c r="C162" s="9"/>
      <c r="D162" s="9"/>
      <c r="E162" s="9"/>
      <c r="F162" s="9"/>
      <c r="G162" s="9"/>
      <c r="H162" s="9"/>
      <c r="I162" s="9"/>
      <c r="J162" s="10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21" customHeight="1" x14ac:dyDescent="0.75">
      <c r="A163" s="9"/>
      <c r="B163" s="9"/>
      <c r="C163" s="9"/>
      <c r="D163" s="9"/>
      <c r="E163" s="9"/>
      <c r="F163" s="9"/>
      <c r="G163" s="9"/>
      <c r="H163" s="9"/>
      <c r="I163" s="9"/>
      <c r="J163" s="10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21" customHeight="1" x14ac:dyDescent="0.75">
      <c r="A164" s="9"/>
      <c r="B164" s="9"/>
      <c r="C164" s="9"/>
      <c r="D164" s="9"/>
      <c r="E164" s="9"/>
      <c r="F164" s="9"/>
      <c r="G164" s="9"/>
      <c r="H164" s="9"/>
      <c r="I164" s="9"/>
      <c r="J164" s="10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21" customHeight="1" x14ac:dyDescent="0.75">
      <c r="A165" s="9"/>
      <c r="B165" s="9"/>
      <c r="C165" s="9"/>
      <c r="D165" s="9"/>
      <c r="E165" s="9"/>
      <c r="F165" s="9"/>
      <c r="G165" s="9"/>
      <c r="H165" s="9"/>
      <c r="I165" s="9"/>
      <c r="J165" s="10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21" customHeight="1" x14ac:dyDescent="0.75">
      <c r="A166" s="9"/>
      <c r="B166" s="9"/>
      <c r="C166" s="9"/>
      <c r="D166" s="9"/>
      <c r="E166" s="9"/>
      <c r="F166" s="9"/>
      <c r="G166" s="9"/>
      <c r="H166" s="9"/>
      <c r="I166" s="9"/>
      <c r="J166" s="10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21" customHeight="1" x14ac:dyDescent="0.75">
      <c r="A167" s="9"/>
      <c r="B167" s="9"/>
      <c r="C167" s="9"/>
      <c r="D167" s="9"/>
      <c r="E167" s="9"/>
      <c r="F167" s="9"/>
      <c r="G167" s="9"/>
      <c r="H167" s="9"/>
      <c r="I167" s="9"/>
      <c r="J167" s="10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21" customHeight="1" x14ac:dyDescent="0.75">
      <c r="A168" s="9"/>
      <c r="B168" s="9"/>
      <c r="C168" s="9"/>
      <c r="D168" s="9"/>
      <c r="E168" s="9"/>
      <c r="F168" s="9"/>
      <c r="G168" s="9"/>
      <c r="H168" s="9"/>
      <c r="I168" s="9"/>
      <c r="J168" s="10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21" customHeight="1" x14ac:dyDescent="0.75">
      <c r="A169" s="9"/>
      <c r="B169" s="9"/>
      <c r="C169" s="9"/>
      <c r="D169" s="9"/>
      <c r="E169" s="9"/>
      <c r="F169" s="9"/>
      <c r="G169" s="9"/>
      <c r="H169" s="9"/>
      <c r="I169" s="9"/>
      <c r="J169" s="10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21" customHeight="1" x14ac:dyDescent="0.75">
      <c r="A170" s="9"/>
      <c r="B170" s="9"/>
      <c r="C170" s="9"/>
      <c r="D170" s="9"/>
      <c r="E170" s="9"/>
      <c r="F170" s="9"/>
      <c r="G170" s="9"/>
      <c r="H170" s="9"/>
      <c r="I170" s="9"/>
      <c r="J170" s="10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21" customHeight="1" x14ac:dyDescent="0.75">
      <c r="A171" s="9"/>
      <c r="B171" s="9"/>
      <c r="C171" s="9"/>
      <c r="D171" s="9"/>
      <c r="E171" s="9"/>
      <c r="F171" s="9"/>
      <c r="G171" s="9"/>
      <c r="H171" s="9"/>
      <c r="I171" s="9"/>
      <c r="J171" s="10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21" customHeight="1" x14ac:dyDescent="0.75">
      <c r="A172" s="9"/>
      <c r="B172" s="9"/>
      <c r="C172" s="9"/>
      <c r="D172" s="9"/>
      <c r="E172" s="9"/>
      <c r="F172" s="9"/>
      <c r="G172" s="9"/>
      <c r="H172" s="9"/>
      <c r="I172" s="9"/>
      <c r="J172" s="10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21" customHeight="1" x14ac:dyDescent="0.75">
      <c r="A173" s="9"/>
      <c r="B173" s="9"/>
      <c r="C173" s="9"/>
      <c r="D173" s="9"/>
      <c r="E173" s="9"/>
      <c r="F173" s="9"/>
      <c r="G173" s="9"/>
      <c r="H173" s="9"/>
      <c r="I173" s="9"/>
      <c r="J173" s="10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21" customHeight="1" x14ac:dyDescent="0.75">
      <c r="A174" s="9"/>
      <c r="B174" s="9"/>
      <c r="C174" s="9"/>
      <c r="D174" s="9"/>
      <c r="E174" s="9"/>
      <c r="F174" s="9"/>
      <c r="G174" s="9"/>
      <c r="H174" s="9"/>
      <c r="I174" s="9"/>
      <c r="J174" s="10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21" customHeight="1" x14ac:dyDescent="0.75">
      <c r="A175" s="9"/>
      <c r="B175" s="9"/>
      <c r="C175" s="9"/>
      <c r="D175" s="9"/>
      <c r="E175" s="9"/>
      <c r="F175" s="9"/>
      <c r="G175" s="9"/>
      <c r="H175" s="9"/>
      <c r="I175" s="9"/>
      <c r="J175" s="10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21" customHeight="1" x14ac:dyDescent="0.75">
      <c r="A176" s="9"/>
      <c r="B176" s="9"/>
      <c r="C176" s="9"/>
      <c r="D176" s="9"/>
      <c r="E176" s="9"/>
      <c r="F176" s="9"/>
      <c r="G176" s="9"/>
      <c r="H176" s="9"/>
      <c r="I176" s="9"/>
      <c r="J176" s="10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21" customHeight="1" x14ac:dyDescent="0.75">
      <c r="A177" s="9"/>
      <c r="B177" s="9"/>
      <c r="C177" s="9"/>
      <c r="D177" s="9"/>
      <c r="E177" s="9"/>
      <c r="F177" s="9"/>
      <c r="G177" s="9"/>
      <c r="H177" s="9"/>
      <c r="I177" s="9"/>
      <c r="J177" s="10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21" customHeight="1" x14ac:dyDescent="0.75">
      <c r="A178" s="9"/>
      <c r="B178" s="9"/>
      <c r="C178" s="9"/>
      <c r="D178" s="9"/>
      <c r="E178" s="9"/>
      <c r="F178" s="9"/>
      <c r="G178" s="9"/>
      <c r="H178" s="9"/>
      <c r="I178" s="9"/>
      <c r="J178" s="10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21" customHeight="1" x14ac:dyDescent="0.75">
      <c r="A179" s="9"/>
      <c r="B179" s="9"/>
      <c r="C179" s="9"/>
      <c r="D179" s="9"/>
      <c r="E179" s="9"/>
      <c r="F179" s="9"/>
      <c r="G179" s="9"/>
      <c r="H179" s="9"/>
      <c r="I179" s="9"/>
      <c r="J179" s="10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21" customHeight="1" x14ac:dyDescent="0.75">
      <c r="A180" s="9"/>
      <c r="B180" s="9"/>
      <c r="C180" s="9"/>
      <c r="D180" s="9"/>
      <c r="E180" s="9"/>
      <c r="F180" s="9"/>
      <c r="G180" s="9"/>
      <c r="H180" s="9"/>
      <c r="I180" s="9"/>
      <c r="J180" s="10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21" customHeight="1" x14ac:dyDescent="0.75">
      <c r="A181" s="9"/>
      <c r="B181" s="9"/>
      <c r="C181" s="9"/>
      <c r="D181" s="9"/>
      <c r="E181" s="9"/>
      <c r="F181" s="9"/>
      <c r="G181" s="9"/>
      <c r="H181" s="9"/>
      <c r="I181" s="9"/>
      <c r="J181" s="10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21" customHeight="1" x14ac:dyDescent="0.75">
      <c r="A182" s="9"/>
      <c r="B182" s="9"/>
      <c r="C182" s="9"/>
      <c r="D182" s="9"/>
      <c r="E182" s="9"/>
      <c r="F182" s="9"/>
      <c r="G182" s="9"/>
      <c r="H182" s="9"/>
      <c r="I182" s="9"/>
      <c r="J182" s="10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21" customHeight="1" x14ac:dyDescent="0.75">
      <c r="A183" s="9"/>
      <c r="B183" s="9"/>
      <c r="C183" s="9"/>
      <c r="D183" s="9"/>
      <c r="E183" s="9"/>
      <c r="F183" s="9"/>
      <c r="G183" s="9"/>
      <c r="H183" s="9"/>
      <c r="I183" s="9"/>
      <c r="J183" s="10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21" customHeight="1" x14ac:dyDescent="0.75">
      <c r="A184" s="9"/>
      <c r="B184" s="9"/>
      <c r="C184" s="9"/>
      <c r="D184" s="9"/>
      <c r="E184" s="9"/>
      <c r="F184" s="9"/>
      <c r="G184" s="9"/>
      <c r="H184" s="9"/>
      <c r="I184" s="9"/>
      <c r="J184" s="10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21" customHeight="1" x14ac:dyDescent="0.75">
      <c r="A185" s="9"/>
      <c r="B185" s="9"/>
      <c r="C185" s="9"/>
      <c r="D185" s="9"/>
      <c r="E185" s="9"/>
      <c r="F185" s="9"/>
      <c r="G185" s="9"/>
      <c r="H185" s="9"/>
      <c r="I185" s="9"/>
      <c r="J185" s="10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21" customHeight="1" x14ac:dyDescent="0.75">
      <c r="A186" s="9"/>
      <c r="B186" s="9"/>
      <c r="C186" s="9"/>
      <c r="D186" s="9"/>
      <c r="E186" s="9"/>
      <c r="F186" s="9"/>
      <c r="G186" s="9"/>
      <c r="H186" s="9"/>
      <c r="I186" s="9"/>
      <c r="J186" s="10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21" customHeight="1" x14ac:dyDescent="0.75">
      <c r="A187" s="9"/>
      <c r="B187" s="9"/>
      <c r="C187" s="9"/>
      <c r="D187" s="9"/>
      <c r="E187" s="9"/>
      <c r="F187" s="9"/>
      <c r="G187" s="9"/>
      <c r="H187" s="9"/>
      <c r="I187" s="9"/>
      <c r="J187" s="10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21" customHeight="1" x14ac:dyDescent="0.75">
      <c r="A188" s="9"/>
      <c r="B188" s="9"/>
      <c r="C188" s="9"/>
      <c r="D188" s="9"/>
      <c r="E188" s="9"/>
      <c r="F188" s="9"/>
      <c r="G188" s="9"/>
      <c r="H188" s="9"/>
      <c r="I188" s="9"/>
      <c r="J188" s="10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21" customHeight="1" x14ac:dyDescent="0.75">
      <c r="A189" s="9"/>
      <c r="B189" s="9"/>
      <c r="C189" s="9"/>
      <c r="D189" s="9"/>
      <c r="E189" s="9"/>
      <c r="F189" s="9"/>
      <c r="G189" s="9"/>
      <c r="H189" s="9"/>
      <c r="I189" s="9"/>
      <c r="J189" s="10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21" customHeight="1" x14ac:dyDescent="0.75">
      <c r="A190" s="9"/>
      <c r="B190" s="9"/>
      <c r="C190" s="9"/>
      <c r="D190" s="9"/>
      <c r="E190" s="9"/>
      <c r="F190" s="9"/>
      <c r="G190" s="9"/>
      <c r="H190" s="9"/>
      <c r="I190" s="9"/>
      <c r="J190" s="10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21" customHeight="1" x14ac:dyDescent="0.75">
      <c r="A191" s="9"/>
      <c r="B191" s="9"/>
      <c r="C191" s="9"/>
      <c r="D191" s="9"/>
      <c r="E191" s="9"/>
      <c r="F191" s="9"/>
      <c r="G191" s="9"/>
      <c r="H191" s="9"/>
      <c r="I191" s="9"/>
      <c r="J191" s="10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21" customHeight="1" x14ac:dyDescent="0.75">
      <c r="A192" s="9"/>
      <c r="B192" s="9"/>
      <c r="C192" s="9"/>
      <c r="D192" s="9"/>
      <c r="E192" s="9"/>
      <c r="F192" s="9"/>
      <c r="G192" s="9"/>
      <c r="H192" s="9"/>
      <c r="I192" s="9"/>
      <c r="J192" s="10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21" customHeight="1" x14ac:dyDescent="0.75">
      <c r="A193" s="9"/>
      <c r="B193" s="9"/>
      <c r="C193" s="9"/>
      <c r="D193" s="9"/>
      <c r="E193" s="9"/>
      <c r="F193" s="9"/>
      <c r="G193" s="9"/>
      <c r="H193" s="9"/>
      <c r="I193" s="9"/>
      <c r="J193" s="10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21" customHeight="1" x14ac:dyDescent="0.75">
      <c r="A194" s="9"/>
      <c r="B194" s="9"/>
      <c r="C194" s="9"/>
      <c r="D194" s="9"/>
      <c r="E194" s="9"/>
      <c r="F194" s="9"/>
      <c r="G194" s="9"/>
      <c r="H194" s="9"/>
      <c r="I194" s="9"/>
      <c r="J194" s="10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21" customHeight="1" x14ac:dyDescent="0.75">
      <c r="A195" s="9"/>
      <c r="B195" s="9"/>
      <c r="C195" s="9"/>
      <c r="D195" s="9"/>
      <c r="E195" s="9"/>
      <c r="F195" s="9"/>
      <c r="G195" s="9"/>
      <c r="H195" s="9"/>
      <c r="I195" s="9"/>
      <c r="J195" s="10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21" customHeight="1" x14ac:dyDescent="0.75">
      <c r="A196" s="9"/>
      <c r="B196" s="9"/>
      <c r="C196" s="9"/>
      <c r="D196" s="9"/>
      <c r="E196" s="9"/>
      <c r="F196" s="9"/>
      <c r="G196" s="9"/>
      <c r="H196" s="9"/>
      <c r="I196" s="9"/>
      <c r="J196" s="10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21" customHeight="1" x14ac:dyDescent="0.75">
      <c r="A197" s="9"/>
      <c r="B197" s="9"/>
      <c r="C197" s="9"/>
      <c r="D197" s="9"/>
      <c r="E197" s="9"/>
      <c r="F197" s="9"/>
      <c r="G197" s="9"/>
      <c r="H197" s="9"/>
      <c r="I197" s="9"/>
      <c r="J197" s="10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21" customHeight="1" x14ac:dyDescent="0.75">
      <c r="A198" s="9"/>
      <c r="B198" s="9"/>
      <c r="C198" s="9"/>
      <c r="D198" s="9"/>
      <c r="E198" s="9"/>
      <c r="F198" s="9"/>
      <c r="G198" s="9"/>
      <c r="H198" s="9"/>
      <c r="I198" s="9"/>
      <c r="J198" s="10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21" customHeight="1" x14ac:dyDescent="0.75">
      <c r="A199" s="9"/>
      <c r="B199" s="9"/>
      <c r="C199" s="9"/>
      <c r="D199" s="9"/>
      <c r="E199" s="9"/>
      <c r="F199" s="9"/>
      <c r="G199" s="9"/>
      <c r="H199" s="9"/>
      <c r="I199" s="9"/>
      <c r="J199" s="10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21" customHeight="1" x14ac:dyDescent="0.75">
      <c r="A200" s="9"/>
      <c r="B200" s="9"/>
      <c r="C200" s="9"/>
      <c r="D200" s="9"/>
      <c r="E200" s="9"/>
      <c r="F200" s="9"/>
      <c r="G200" s="9"/>
      <c r="H200" s="9"/>
      <c r="I200" s="9"/>
      <c r="J200" s="10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21" customHeight="1" x14ac:dyDescent="0.75">
      <c r="A201" s="9"/>
      <c r="B201" s="9"/>
      <c r="C201" s="9"/>
      <c r="D201" s="9"/>
      <c r="E201" s="9"/>
      <c r="F201" s="9"/>
      <c r="G201" s="9"/>
      <c r="H201" s="9"/>
      <c r="I201" s="9"/>
      <c r="J201" s="10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21" customHeight="1" x14ac:dyDescent="0.75">
      <c r="A202" s="9"/>
      <c r="B202" s="9"/>
      <c r="C202" s="9"/>
      <c r="D202" s="9"/>
      <c r="E202" s="9"/>
      <c r="F202" s="9"/>
      <c r="G202" s="9"/>
      <c r="H202" s="9"/>
      <c r="I202" s="9"/>
      <c r="J202" s="10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21" customHeight="1" x14ac:dyDescent="0.75">
      <c r="A203" s="9"/>
      <c r="B203" s="9"/>
      <c r="C203" s="9"/>
      <c r="D203" s="9"/>
      <c r="E203" s="9"/>
      <c r="F203" s="9"/>
      <c r="G203" s="9"/>
      <c r="H203" s="9"/>
      <c r="I203" s="9"/>
      <c r="J203" s="10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21" customHeight="1" x14ac:dyDescent="0.75">
      <c r="A204" s="9"/>
      <c r="B204" s="9"/>
      <c r="C204" s="9"/>
      <c r="D204" s="9"/>
      <c r="E204" s="9"/>
      <c r="F204" s="9"/>
      <c r="G204" s="9"/>
      <c r="H204" s="9"/>
      <c r="I204" s="9"/>
      <c r="J204" s="10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21" customHeight="1" x14ac:dyDescent="0.75">
      <c r="A205" s="9"/>
      <c r="B205" s="9"/>
      <c r="C205" s="9"/>
      <c r="D205" s="9"/>
      <c r="E205" s="9"/>
      <c r="F205" s="9"/>
      <c r="G205" s="9"/>
      <c r="H205" s="9"/>
      <c r="I205" s="9"/>
      <c r="J205" s="10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21" customHeight="1" x14ac:dyDescent="0.75">
      <c r="A206" s="9"/>
      <c r="B206" s="9"/>
      <c r="C206" s="9"/>
      <c r="D206" s="9"/>
      <c r="E206" s="9"/>
      <c r="F206" s="9"/>
      <c r="G206" s="9"/>
      <c r="H206" s="9"/>
      <c r="I206" s="9"/>
      <c r="J206" s="10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21" customHeight="1" x14ac:dyDescent="0.75">
      <c r="A207" s="9"/>
      <c r="B207" s="9"/>
      <c r="C207" s="9"/>
      <c r="D207" s="9"/>
      <c r="E207" s="9"/>
      <c r="F207" s="9"/>
      <c r="G207" s="9"/>
      <c r="H207" s="9"/>
      <c r="I207" s="9"/>
      <c r="J207" s="10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21" customHeight="1" x14ac:dyDescent="0.75">
      <c r="A208" s="9"/>
      <c r="B208" s="9"/>
      <c r="C208" s="9"/>
      <c r="D208" s="9"/>
      <c r="E208" s="9"/>
      <c r="F208" s="9"/>
      <c r="G208" s="9"/>
      <c r="H208" s="9"/>
      <c r="I208" s="9"/>
      <c r="J208" s="10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21" customHeight="1" x14ac:dyDescent="0.75">
      <c r="A209" s="9"/>
      <c r="B209" s="9"/>
      <c r="C209" s="9"/>
      <c r="D209" s="9"/>
      <c r="E209" s="9"/>
      <c r="F209" s="9"/>
      <c r="G209" s="9"/>
      <c r="H209" s="9"/>
      <c r="I209" s="9"/>
      <c r="J209" s="10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21" customHeight="1" x14ac:dyDescent="0.75">
      <c r="A210" s="9"/>
      <c r="B210" s="9"/>
      <c r="C210" s="9"/>
      <c r="D210" s="9"/>
      <c r="E210" s="9"/>
      <c r="F210" s="9"/>
      <c r="G210" s="9"/>
      <c r="H210" s="9"/>
      <c r="I210" s="9"/>
      <c r="J210" s="10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21" customHeight="1" x14ac:dyDescent="0.75">
      <c r="A211" s="9"/>
      <c r="B211" s="9"/>
      <c r="C211" s="9"/>
      <c r="D211" s="9"/>
      <c r="E211" s="9"/>
      <c r="F211" s="9"/>
      <c r="G211" s="9"/>
      <c r="H211" s="9"/>
      <c r="I211" s="9"/>
      <c r="J211" s="10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21" customHeight="1" x14ac:dyDescent="0.75">
      <c r="A212" s="9"/>
      <c r="B212" s="9"/>
      <c r="C212" s="9"/>
      <c r="D212" s="9"/>
      <c r="E212" s="9"/>
      <c r="F212" s="9"/>
      <c r="G212" s="9"/>
      <c r="H212" s="9"/>
      <c r="I212" s="9"/>
      <c r="J212" s="10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21" customHeight="1" x14ac:dyDescent="0.75">
      <c r="A213" s="9"/>
      <c r="B213" s="9"/>
      <c r="C213" s="9"/>
      <c r="D213" s="9"/>
      <c r="E213" s="9"/>
      <c r="F213" s="9"/>
      <c r="G213" s="9"/>
      <c r="H213" s="9"/>
      <c r="I213" s="9"/>
      <c r="J213" s="10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21" customHeight="1" x14ac:dyDescent="0.75">
      <c r="A214" s="9"/>
      <c r="B214" s="9"/>
      <c r="C214" s="9"/>
      <c r="D214" s="9"/>
      <c r="E214" s="9"/>
      <c r="F214" s="9"/>
      <c r="G214" s="9"/>
      <c r="H214" s="9"/>
      <c r="I214" s="9"/>
      <c r="J214" s="10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21" customHeight="1" x14ac:dyDescent="0.75">
      <c r="A215" s="9"/>
      <c r="B215" s="9"/>
      <c r="C215" s="9"/>
      <c r="D215" s="9"/>
      <c r="E215" s="9"/>
      <c r="F215" s="9"/>
      <c r="G215" s="9"/>
      <c r="H215" s="9"/>
      <c r="I215" s="9"/>
      <c r="J215" s="10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21" customHeight="1" x14ac:dyDescent="0.75">
      <c r="A216" s="9"/>
      <c r="B216" s="9"/>
      <c r="C216" s="9"/>
      <c r="D216" s="9"/>
      <c r="E216" s="9"/>
      <c r="F216" s="9"/>
      <c r="G216" s="9"/>
      <c r="H216" s="9"/>
      <c r="I216" s="9"/>
      <c r="J216" s="10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21" customHeight="1" x14ac:dyDescent="0.75">
      <c r="A217" s="9"/>
      <c r="B217" s="9"/>
      <c r="C217" s="9"/>
      <c r="D217" s="9"/>
      <c r="E217" s="9"/>
      <c r="F217" s="9"/>
      <c r="G217" s="9"/>
      <c r="H217" s="9"/>
      <c r="I217" s="9"/>
      <c r="J217" s="10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21" customHeight="1" x14ac:dyDescent="0.75">
      <c r="A218" s="9"/>
      <c r="B218" s="9"/>
      <c r="C218" s="9"/>
      <c r="D218" s="9"/>
      <c r="E218" s="9"/>
      <c r="F218" s="9"/>
      <c r="G218" s="9"/>
      <c r="H218" s="9"/>
      <c r="I218" s="9"/>
      <c r="J218" s="10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21" customHeight="1" x14ac:dyDescent="0.75">
      <c r="A219" s="9"/>
      <c r="B219" s="9"/>
      <c r="C219" s="9"/>
      <c r="D219" s="9"/>
      <c r="E219" s="9"/>
      <c r="F219" s="9"/>
      <c r="G219" s="9"/>
      <c r="H219" s="9"/>
      <c r="I219" s="9"/>
      <c r="J219" s="10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21" customHeight="1" x14ac:dyDescent="0.75">
      <c r="A220" s="9"/>
      <c r="B220" s="9"/>
      <c r="C220" s="9"/>
      <c r="D220" s="9"/>
      <c r="E220" s="9"/>
      <c r="F220" s="9"/>
      <c r="G220" s="9"/>
      <c r="H220" s="9"/>
      <c r="I220" s="9"/>
      <c r="J220" s="10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21" customHeight="1" x14ac:dyDescent="0.75">
      <c r="A221" s="9"/>
      <c r="B221" s="9"/>
      <c r="C221" s="9"/>
      <c r="D221" s="9"/>
      <c r="E221" s="9"/>
      <c r="F221" s="9"/>
      <c r="G221" s="9"/>
      <c r="H221" s="9"/>
      <c r="I221" s="9"/>
      <c r="J221" s="10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21" customHeight="1" x14ac:dyDescent="0.75">
      <c r="A222" s="9"/>
      <c r="B222" s="9"/>
      <c r="C222" s="9"/>
      <c r="D222" s="9"/>
      <c r="E222" s="9"/>
      <c r="F222" s="9"/>
      <c r="G222" s="9"/>
      <c r="H222" s="9"/>
      <c r="I222" s="9"/>
      <c r="J222" s="10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21" customHeight="1" x14ac:dyDescent="0.75">
      <c r="A223" s="9"/>
      <c r="B223" s="9"/>
      <c r="C223" s="9"/>
      <c r="D223" s="9"/>
      <c r="E223" s="9"/>
      <c r="F223" s="9"/>
      <c r="G223" s="9"/>
      <c r="H223" s="9"/>
      <c r="I223" s="9"/>
      <c r="J223" s="10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21" customHeight="1" x14ac:dyDescent="0.75">
      <c r="A224" s="9"/>
      <c r="B224" s="9"/>
      <c r="C224" s="9"/>
      <c r="D224" s="9"/>
      <c r="E224" s="9"/>
      <c r="F224" s="9"/>
      <c r="G224" s="9"/>
      <c r="H224" s="9"/>
      <c r="I224" s="9"/>
      <c r="J224" s="10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21" customHeight="1" x14ac:dyDescent="0.75">
      <c r="A225" s="9"/>
      <c r="B225" s="9"/>
      <c r="C225" s="9"/>
      <c r="D225" s="9"/>
      <c r="E225" s="9"/>
      <c r="F225" s="9"/>
      <c r="G225" s="9"/>
      <c r="H225" s="9"/>
      <c r="I225" s="9"/>
      <c r="J225" s="10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21" customHeight="1" x14ac:dyDescent="0.75">
      <c r="A226" s="9"/>
      <c r="B226" s="9"/>
      <c r="C226" s="9"/>
      <c r="D226" s="9"/>
      <c r="E226" s="9"/>
      <c r="F226" s="9"/>
      <c r="G226" s="9"/>
      <c r="H226" s="9"/>
      <c r="I226" s="9"/>
      <c r="J226" s="10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21" customHeight="1" x14ac:dyDescent="0.75">
      <c r="A227" s="9"/>
      <c r="B227" s="9"/>
      <c r="C227" s="9"/>
      <c r="D227" s="9"/>
      <c r="E227" s="9"/>
      <c r="F227" s="9"/>
      <c r="G227" s="9"/>
      <c r="H227" s="9"/>
      <c r="I227" s="9"/>
      <c r="J227" s="10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21" customHeight="1" x14ac:dyDescent="0.75">
      <c r="A228" s="9"/>
      <c r="B228" s="9"/>
      <c r="C228" s="9"/>
      <c r="D228" s="9"/>
      <c r="E228" s="9"/>
      <c r="F228" s="9"/>
      <c r="G228" s="9"/>
      <c r="H228" s="9"/>
      <c r="I228" s="9"/>
      <c r="J228" s="10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21" customHeight="1" x14ac:dyDescent="0.75">
      <c r="A229" s="9"/>
      <c r="B229" s="9"/>
      <c r="C229" s="9"/>
      <c r="D229" s="9"/>
      <c r="E229" s="9"/>
      <c r="F229" s="9"/>
      <c r="G229" s="9"/>
      <c r="H229" s="9"/>
      <c r="I229" s="9"/>
      <c r="J229" s="10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21" customHeight="1" x14ac:dyDescent="0.75">
      <c r="A230" s="9"/>
      <c r="B230" s="9"/>
      <c r="C230" s="9"/>
      <c r="D230" s="9"/>
      <c r="E230" s="9"/>
      <c r="F230" s="9"/>
      <c r="G230" s="9"/>
      <c r="H230" s="9"/>
      <c r="I230" s="9"/>
      <c r="J230" s="10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21" customHeight="1" x14ac:dyDescent="0.75">
      <c r="A231" s="9"/>
      <c r="B231" s="9"/>
      <c r="C231" s="9"/>
      <c r="D231" s="9"/>
      <c r="E231" s="9"/>
      <c r="F231" s="9"/>
      <c r="G231" s="9"/>
      <c r="H231" s="9"/>
      <c r="I231" s="9"/>
      <c r="J231" s="10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21" customHeight="1" x14ac:dyDescent="0.75">
      <c r="A232" s="9"/>
      <c r="B232" s="9"/>
      <c r="C232" s="9"/>
      <c r="D232" s="9"/>
      <c r="E232" s="9"/>
      <c r="F232" s="9"/>
      <c r="G232" s="9"/>
      <c r="H232" s="9"/>
      <c r="I232" s="9"/>
      <c r="J232" s="10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21" customHeight="1" x14ac:dyDescent="0.75">
      <c r="A233" s="9"/>
      <c r="B233" s="9"/>
      <c r="C233" s="9"/>
      <c r="D233" s="9"/>
      <c r="E233" s="9"/>
      <c r="F233" s="9"/>
      <c r="G233" s="9"/>
      <c r="H233" s="9"/>
      <c r="I233" s="9"/>
      <c r="J233" s="10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21" customHeight="1" x14ac:dyDescent="0.75">
      <c r="A234" s="9"/>
      <c r="B234" s="9"/>
      <c r="C234" s="9"/>
      <c r="D234" s="9"/>
      <c r="E234" s="9"/>
      <c r="F234" s="9"/>
      <c r="G234" s="9"/>
      <c r="H234" s="9"/>
      <c r="I234" s="9"/>
      <c r="J234" s="10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21" customHeight="1" x14ac:dyDescent="0.75">
      <c r="A235" s="9"/>
      <c r="B235" s="9"/>
      <c r="C235" s="9"/>
      <c r="D235" s="9"/>
      <c r="E235" s="9"/>
      <c r="F235" s="9"/>
      <c r="G235" s="9"/>
      <c r="H235" s="9"/>
      <c r="I235" s="9"/>
      <c r="J235" s="10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21" customHeight="1" x14ac:dyDescent="0.75">
      <c r="A236" s="9"/>
      <c r="B236" s="9"/>
      <c r="C236" s="9"/>
      <c r="D236" s="9"/>
      <c r="E236" s="9"/>
      <c r="F236" s="9"/>
      <c r="G236" s="9"/>
      <c r="H236" s="9"/>
      <c r="I236" s="9"/>
      <c r="J236" s="10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21" customHeight="1" x14ac:dyDescent="0.75">
      <c r="A237" s="9"/>
      <c r="B237" s="9"/>
      <c r="C237" s="9"/>
      <c r="D237" s="9"/>
      <c r="E237" s="9"/>
      <c r="F237" s="9"/>
      <c r="G237" s="9"/>
      <c r="H237" s="9"/>
      <c r="I237" s="9"/>
      <c r="J237" s="10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21" customHeight="1" x14ac:dyDescent="0.75">
      <c r="A238" s="9"/>
      <c r="B238" s="9"/>
      <c r="C238" s="9"/>
      <c r="D238" s="9"/>
      <c r="E238" s="9"/>
      <c r="F238" s="9"/>
      <c r="G238" s="9"/>
      <c r="H238" s="9"/>
      <c r="I238" s="9"/>
      <c r="J238" s="10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21" customHeight="1" x14ac:dyDescent="0.75">
      <c r="A239" s="9"/>
      <c r="B239" s="9"/>
      <c r="C239" s="9"/>
      <c r="D239" s="9"/>
      <c r="E239" s="9"/>
      <c r="F239" s="9"/>
      <c r="G239" s="9"/>
      <c r="H239" s="9"/>
      <c r="I239" s="9"/>
      <c r="J239" s="10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21" customHeight="1" x14ac:dyDescent="0.75">
      <c r="A240" s="9"/>
      <c r="B240" s="9"/>
      <c r="C240" s="9"/>
      <c r="D240" s="9"/>
      <c r="E240" s="9"/>
      <c r="F240" s="9"/>
      <c r="G240" s="9"/>
      <c r="H240" s="9"/>
      <c r="I240" s="9"/>
      <c r="J240" s="10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21" customHeight="1" x14ac:dyDescent="0.75">
      <c r="A241" s="9"/>
      <c r="B241" s="9"/>
      <c r="C241" s="9"/>
      <c r="D241" s="9"/>
      <c r="E241" s="9"/>
      <c r="F241" s="9"/>
      <c r="G241" s="9"/>
      <c r="H241" s="9"/>
      <c r="I241" s="9"/>
      <c r="J241" s="10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21" customHeight="1" x14ac:dyDescent="0.75">
      <c r="A242" s="9"/>
      <c r="B242" s="9"/>
      <c r="C242" s="9"/>
      <c r="D242" s="9"/>
      <c r="E242" s="9"/>
      <c r="F242" s="9"/>
      <c r="G242" s="9"/>
      <c r="H242" s="9"/>
      <c r="I242" s="9"/>
      <c r="J242" s="10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21" customHeight="1" x14ac:dyDescent="0.75">
      <c r="A243" s="9"/>
      <c r="B243" s="9"/>
      <c r="C243" s="9"/>
      <c r="D243" s="9"/>
      <c r="E243" s="9"/>
      <c r="F243" s="9"/>
      <c r="G243" s="9"/>
      <c r="H243" s="9"/>
      <c r="I243" s="9"/>
      <c r="J243" s="10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21" customHeight="1" x14ac:dyDescent="0.75">
      <c r="A244" s="9"/>
      <c r="B244" s="9"/>
      <c r="C244" s="9"/>
      <c r="D244" s="9"/>
      <c r="E244" s="9"/>
      <c r="F244" s="9"/>
      <c r="G244" s="9"/>
      <c r="H244" s="9"/>
      <c r="I244" s="9"/>
      <c r="J244" s="10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21" customHeight="1" x14ac:dyDescent="0.75">
      <c r="A245" s="9"/>
      <c r="B245" s="9"/>
      <c r="C245" s="9"/>
      <c r="D245" s="9"/>
      <c r="E245" s="9"/>
      <c r="F245" s="9"/>
      <c r="G245" s="9"/>
      <c r="H245" s="9"/>
      <c r="I245" s="9"/>
      <c r="J245" s="10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21" customHeight="1" x14ac:dyDescent="0.75">
      <c r="A246" s="9"/>
      <c r="B246" s="9"/>
      <c r="C246" s="9"/>
      <c r="D246" s="9"/>
      <c r="E246" s="9"/>
      <c r="F246" s="9"/>
      <c r="G246" s="9"/>
      <c r="H246" s="9"/>
      <c r="I246" s="9"/>
      <c r="J246" s="10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21" customHeight="1" x14ac:dyDescent="0.75">
      <c r="A247" s="9"/>
      <c r="B247" s="9"/>
      <c r="C247" s="9"/>
      <c r="D247" s="9"/>
      <c r="E247" s="9"/>
      <c r="F247" s="9"/>
      <c r="G247" s="9"/>
      <c r="H247" s="9"/>
      <c r="I247" s="9"/>
      <c r="J247" s="10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21" customHeight="1" x14ac:dyDescent="0.75">
      <c r="A248" s="9"/>
      <c r="B248" s="9"/>
      <c r="C248" s="9"/>
      <c r="D248" s="9"/>
      <c r="E248" s="9"/>
      <c r="F248" s="9"/>
      <c r="G248" s="9"/>
      <c r="H248" s="9"/>
      <c r="I248" s="9"/>
      <c r="J248" s="10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21" customHeight="1" x14ac:dyDescent="0.75">
      <c r="A249" s="9"/>
      <c r="B249" s="9"/>
      <c r="C249" s="9"/>
      <c r="D249" s="9"/>
      <c r="E249" s="9"/>
      <c r="F249" s="9"/>
      <c r="G249" s="9"/>
      <c r="H249" s="9"/>
      <c r="I249" s="9"/>
      <c r="J249" s="10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21" customHeight="1" x14ac:dyDescent="0.75">
      <c r="A250" s="9"/>
      <c r="B250" s="9"/>
      <c r="C250" s="9"/>
      <c r="D250" s="9"/>
      <c r="E250" s="9"/>
      <c r="F250" s="9"/>
      <c r="G250" s="9"/>
      <c r="H250" s="9"/>
      <c r="I250" s="9"/>
      <c r="J250" s="10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21" customHeight="1" x14ac:dyDescent="0.75">
      <c r="A251" s="9"/>
      <c r="B251" s="9"/>
      <c r="C251" s="9"/>
      <c r="D251" s="9"/>
      <c r="E251" s="9"/>
      <c r="F251" s="9"/>
      <c r="G251" s="9"/>
      <c r="H251" s="9"/>
      <c r="I251" s="9"/>
      <c r="J251" s="10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21" customHeight="1" x14ac:dyDescent="0.75">
      <c r="A252" s="9"/>
      <c r="B252" s="9"/>
      <c r="C252" s="9"/>
      <c r="D252" s="9"/>
      <c r="E252" s="9"/>
      <c r="F252" s="9"/>
      <c r="G252" s="9"/>
      <c r="H252" s="9"/>
      <c r="I252" s="9"/>
      <c r="J252" s="10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21" customHeight="1" x14ac:dyDescent="0.75">
      <c r="A253" s="9"/>
      <c r="B253" s="9"/>
      <c r="C253" s="9"/>
      <c r="D253" s="9"/>
      <c r="E253" s="9"/>
      <c r="F253" s="9"/>
      <c r="G253" s="9"/>
      <c r="H253" s="9"/>
      <c r="I253" s="9"/>
      <c r="J253" s="10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21" customHeight="1" x14ac:dyDescent="0.75">
      <c r="A254" s="9"/>
      <c r="B254" s="9"/>
      <c r="C254" s="9"/>
      <c r="D254" s="9"/>
      <c r="E254" s="9"/>
      <c r="F254" s="9"/>
      <c r="G254" s="9"/>
      <c r="H254" s="9"/>
      <c r="I254" s="9"/>
      <c r="J254" s="10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21" customHeight="1" x14ac:dyDescent="0.75">
      <c r="A255" s="9"/>
      <c r="B255" s="9"/>
      <c r="C255" s="9"/>
      <c r="D255" s="9"/>
      <c r="E255" s="9"/>
      <c r="F255" s="9"/>
      <c r="G255" s="9"/>
      <c r="H255" s="9"/>
      <c r="I255" s="9"/>
      <c r="J255" s="10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21" customHeight="1" x14ac:dyDescent="0.75">
      <c r="A256" s="9"/>
      <c r="B256" s="9"/>
      <c r="C256" s="9"/>
      <c r="D256" s="9"/>
      <c r="E256" s="9"/>
      <c r="F256" s="9"/>
      <c r="G256" s="9"/>
      <c r="H256" s="9"/>
      <c r="I256" s="9"/>
      <c r="J256" s="10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21" customHeight="1" x14ac:dyDescent="0.75">
      <c r="A257" s="9"/>
      <c r="B257" s="9"/>
      <c r="C257" s="9"/>
      <c r="D257" s="9"/>
      <c r="E257" s="9"/>
      <c r="F257" s="9"/>
      <c r="G257" s="9"/>
      <c r="H257" s="9"/>
      <c r="I257" s="9"/>
      <c r="J257" s="10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21" customHeight="1" x14ac:dyDescent="0.75">
      <c r="A258" s="9"/>
      <c r="B258" s="9"/>
      <c r="C258" s="9"/>
      <c r="D258" s="9"/>
      <c r="E258" s="9"/>
      <c r="F258" s="9"/>
      <c r="G258" s="9"/>
      <c r="H258" s="9"/>
      <c r="I258" s="9"/>
      <c r="J258" s="10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21" customHeight="1" x14ac:dyDescent="0.75">
      <c r="A259" s="9"/>
      <c r="B259" s="9"/>
      <c r="C259" s="9"/>
      <c r="D259" s="9"/>
      <c r="E259" s="9"/>
      <c r="F259" s="9"/>
      <c r="G259" s="9"/>
      <c r="H259" s="9"/>
      <c r="I259" s="9"/>
      <c r="J259" s="10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21" customHeight="1" x14ac:dyDescent="0.75">
      <c r="A260" s="9"/>
      <c r="B260" s="9"/>
      <c r="C260" s="9"/>
      <c r="D260" s="9"/>
      <c r="E260" s="9"/>
      <c r="F260" s="9"/>
      <c r="G260" s="9"/>
      <c r="H260" s="9"/>
      <c r="I260" s="9"/>
      <c r="J260" s="10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21" customHeight="1" x14ac:dyDescent="0.75">
      <c r="A261" s="9"/>
      <c r="B261" s="9"/>
      <c r="C261" s="9"/>
      <c r="D261" s="9"/>
      <c r="E261" s="9"/>
      <c r="F261" s="9"/>
      <c r="G261" s="9"/>
      <c r="H261" s="9"/>
      <c r="I261" s="9"/>
      <c r="J261" s="10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21" customHeight="1" x14ac:dyDescent="0.75">
      <c r="A262" s="9"/>
      <c r="B262" s="9"/>
      <c r="C262" s="9"/>
      <c r="D262" s="9"/>
      <c r="E262" s="9"/>
      <c r="F262" s="9"/>
      <c r="G262" s="9"/>
      <c r="H262" s="9"/>
      <c r="I262" s="9"/>
      <c r="J262" s="10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21" customHeight="1" x14ac:dyDescent="0.75">
      <c r="A263" s="9"/>
      <c r="B263" s="9"/>
      <c r="C263" s="9"/>
      <c r="D263" s="9"/>
      <c r="E263" s="9"/>
      <c r="F263" s="9"/>
      <c r="G263" s="9"/>
      <c r="H263" s="9"/>
      <c r="I263" s="9"/>
      <c r="J263" s="10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21" customHeight="1" x14ac:dyDescent="0.75">
      <c r="A264" s="9"/>
      <c r="B264" s="9"/>
      <c r="C264" s="9"/>
      <c r="D264" s="9"/>
      <c r="E264" s="9"/>
      <c r="F264" s="9"/>
      <c r="G264" s="9"/>
      <c r="H264" s="9"/>
      <c r="I264" s="9"/>
      <c r="J264" s="10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21" customHeight="1" x14ac:dyDescent="0.75">
      <c r="A265" s="9"/>
      <c r="B265" s="9"/>
      <c r="C265" s="9"/>
      <c r="D265" s="9"/>
      <c r="E265" s="9"/>
      <c r="F265" s="9"/>
      <c r="G265" s="9"/>
      <c r="H265" s="9"/>
      <c r="I265" s="9"/>
      <c r="J265" s="10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21" customHeight="1" x14ac:dyDescent="0.75">
      <c r="A266" s="9"/>
      <c r="B266" s="9"/>
      <c r="C266" s="9"/>
      <c r="D266" s="9"/>
      <c r="E266" s="9"/>
      <c r="F266" s="9"/>
      <c r="G266" s="9"/>
      <c r="H266" s="9"/>
      <c r="I266" s="9"/>
      <c r="J266" s="10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21" customHeight="1" x14ac:dyDescent="0.75">
      <c r="A267" s="9"/>
      <c r="B267" s="9"/>
      <c r="C267" s="9"/>
      <c r="D267" s="9"/>
      <c r="E267" s="9"/>
      <c r="F267" s="9"/>
      <c r="G267" s="9"/>
      <c r="H267" s="9"/>
      <c r="I267" s="9"/>
      <c r="J267" s="10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21" customHeight="1" x14ac:dyDescent="0.75">
      <c r="A268" s="9"/>
      <c r="B268" s="9"/>
      <c r="C268" s="9"/>
      <c r="D268" s="9"/>
      <c r="E268" s="9"/>
      <c r="F268" s="9"/>
      <c r="G268" s="9"/>
      <c r="H268" s="9"/>
      <c r="I268" s="9"/>
      <c r="J268" s="10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21" customHeight="1" x14ac:dyDescent="0.75">
      <c r="A269" s="9"/>
      <c r="B269" s="9"/>
      <c r="C269" s="9"/>
      <c r="D269" s="9"/>
      <c r="E269" s="9"/>
      <c r="F269" s="9"/>
      <c r="G269" s="9"/>
      <c r="H269" s="9"/>
      <c r="I269" s="9"/>
      <c r="J269" s="10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21" customHeight="1" x14ac:dyDescent="0.75">
      <c r="A270" s="9"/>
      <c r="B270" s="9"/>
      <c r="C270" s="9"/>
      <c r="D270" s="9"/>
      <c r="E270" s="9"/>
      <c r="F270" s="9"/>
      <c r="G270" s="9"/>
      <c r="H270" s="9"/>
      <c r="I270" s="9"/>
      <c r="J270" s="10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21" customHeight="1" x14ac:dyDescent="0.75">
      <c r="A271" s="9"/>
      <c r="B271" s="9"/>
      <c r="C271" s="9"/>
      <c r="D271" s="9"/>
      <c r="E271" s="9"/>
      <c r="F271" s="9"/>
      <c r="G271" s="9"/>
      <c r="H271" s="9"/>
      <c r="I271" s="9"/>
      <c r="J271" s="10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21" customHeight="1" x14ac:dyDescent="0.75">
      <c r="A272" s="9"/>
      <c r="B272" s="9"/>
      <c r="C272" s="9"/>
      <c r="D272" s="9"/>
      <c r="E272" s="9"/>
      <c r="F272" s="9"/>
      <c r="G272" s="9"/>
      <c r="H272" s="9"/>
      <c r="I272" s="9"/>
      <c r="J272" s="10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21" customHeight="1" x14ac:dyDescent="0.75">
      <c r="A273" s="9"/>
      <c r="B273" s="9"/>
      <c r="C273" s="9"/>
      <c r="D273" s="9"/>
      <c r="E273" s="9"/>
      <c r="F273" s="9"/>
      <c r="G273" s="9"/>
      <c r="H273" s="9"/>
      <c r="I273" s="9"/>
      <c r="J273" s="10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21" customHeight="1" x14ac:dyDescent="0.75">
      <c r="A274" s="9"/>
      <c r="B274" s="9"/>
      <c r="C274" s="9"/>
      <c r="D274" s="9"/>
      <c r="E274" s="9"/>
      <c r="F274" s="9"/>
      <c r="G274" s="9"/>
      <c r="H274" s="9"/>
      <c r="I274" s="9"/>
      <c r="J274" s="10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21" customHeight="1" x14ac:dyDescent="0.75">
      <c r="A275" s="9"/>
      <c r="B275" s="9"/>
      <c r="C275" s="9"/>
      <c r="D275" s="9"/>
      <c r="E275" s="9"/>
      <c r="F275" s="9"/>
      <c r="G275" s="9"/>
      <c r="H275" s="9"/>
      <c r="I275" s="9"/>
      <c r="J275" s="10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21" customHeight="1" x14ac:dyDescent="0.75">
      <c r="A276" s="9"/>
      <c r="B276" s="9"/>
      <c r="C276" s="9"/>
      <c r="D276" s="9"/>
      <c r="E276" s="9"/>
      <c r="F276" s="9"/>
      <c r="G276" s="9"/>
      <c r="H276" s="9"/>
      <c r="I276" s="9"/>
      <c r="J276" s="10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21" customHeight="1" x14ac:dyDescent="0.75">
      <c r="A277" s="9"/>
      <c r="B277" s="9"/>
      <c r="C277" s="9"/>
      <c r="D277" s="9"/>
      <c r="E277" s="9"/>
      <c r="F277" s="9"/>
      <c r="G277" s="9"/>
      <c r="H277" s="9"/>
      <c r="I277" s="9"/>
      <c r="J277" s="10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21" customHeight="1" x14ac:dyDescent="0.75">
      <c r="A278" s="9"/>
      <c r="B278" s="9"/>
      <c r="C278" s="9"/>
      <c r="D278" s="9"/>
      <c r="E278" s="9"/>
      <c r="F278" s="9"/>
      <c r="G278" s="9"/>
      <c r="H278" s="9"/>
      <c r="I278" s="9"/>
      <c r="J278" s="10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21" customHeight="1" x14ac:dyDescent="0.75">
      <c r="A279" s="9"/>
      <c r="B279" s="9"/>
      <c r="C279" s="9"/>
      <c r="D279" s="9"/>
      <c r="E279" s="9"/>
      <c r="F279" s="9"/>
      <c r="G279" s="9"/>
      <c r="H279" s="9"/>
      <c r="I279" s="9"/>
      <c r="J279" s="10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21" customHeight="1" x14ac:dyDescent="0.75">
      <c r="A280" s="9"/>
      <c r="B280" s="9"/>
      <c r="C280" s="9"/>
      <c r="D280" s="9"/>
      <c r="E280" s="9"/>
      <c r="F280" s="9"/>
      <c r="G280" s="9"/>
      <c r="H280" s="9"/>
      <c r="I280" s="9"/>
      <c r="J280" s="10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21" customHeight="1" x14ac:dyDescent="0.75">
      <c r="A281" s="9"/>
      <c r="B281" s="9"/>
      <c r="C281" s="9"/>
      <c r="D281" s="9"/>
      <c r="E281" s="9"/>
      <c r="F281" s="9"/>
      <c r="G281" s="9"/>
      <c r="H281" s="9"/>
      <c r="I281" s="9"/>
      <c r="J281" s="10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21" customHeight="1" x14ac:dyDescent="0.75">
      <c r="A282" s="9"/>
      <c r="B282" s="9"/>
      <c r="C282" s="9"/>
      <c r="D282" s="9"/>
      <c r="E282" s="9"/>
      <c r="F282" s="9"/>
      <c r="G282" s="9"/>
      <c r="H282" s="9"/>
      <c r="I282" s="9"/>
      <c r="J282" s="10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21" customHeight="1" x14ac:dyDescent="0.75">
      <c r="A283" s="9"/>
      <c r="B283" s="9"/>
      <c r="C283" s="9"/>
      <c r="D283" s="9"/>
      <c r="E283" s="9"/>
      <c r="F283" s="9"/>
      <c r="G283" s="9"/>
      <c r="H283" s="9"/>
      <c r="I283" s="9"/>
      <c r="J283" s="10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21" customHeight="1" x14ac:dyDescent="0.75">
      <c r="A284" s="9"/>
      <c r="B284" s="9"/>
      <c r="C284" s="9"/>
      <c r="D284" s="9"/>
      <c r="E284" s="9"/>
      <c r="F284" s="9"/>
      <c r="G284" s="9"/>
      <c r="H284" s="9"/>
      <c r="I284" s="9"/>
      <c r="J284" s="10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21" customHeight="1" x14ac:dyDescent="0.75">
      <c r="A285" s="9"/>
      <c r="B285" s="9"/>
      <c r="C285" s="9"/>
      <c r="D285" s="9"/>
      <c r="E285" s="9"/>
      <c r="F285" s="9"/>
      <c r="G285" s="9"/>
      <c r="H285" s="9"/>
      <c r="I285" s="9"/>
      <c r="J285" s="10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21" customHeight="1" x14ac:dyDescent="0.75">
      <c r="A286" s="9"/>
      <c r="B286" s="9"/>
      <c r="C286" s="9"/>
      <c r="D286" s="9"/>
      <c r="E286" s="9"/>
      <c r="F286" s="9"/>
      <c r="G286" s="9"/>
      <c r="H286" s="9"/>
      <c r="I286" s="9"/>
      <c r="J286" s="10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21" customHeight="1" x14ac:dyDescent="0.75">
      <c r="A287" s="9"/>
      <c r="B287" s="9"/>
      <c r="C287" s="9"/>
      <c r="D287" s="9"/>
      <c r="E287" s="9"/>
      <c r="F287" s="9"/>
      <c r="G287" s="9"/>
      <c r="H287" s="9"/>
      <c r="I287" s="9"/>
      <c r="J287" s="10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21" customHeight="1" x14ac:dyDescent="0.75">
      <c r="A288" s="9"/>
      <c r="B288" s="9"/>
      <c r="C288" s="9"/>
      <c r="D288" s="9"/>
      <c r="E288" s="9"/>
      <c r="F288" s="9"/>
      <c r="G288" s="9"/>
      <c r="H288" s="9"/>
      <c r="I288" s="9"/>
      <c r="J288" s="10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21" customHeight="1" x14ac:dyDescent="0.75">
      <c r="A289" s="9"/>
      <c r="B289" s="9"/>
      <c r="C289" s="9"/>
      <c r="D289" s="9"/>
      <c r="E289" s="9"/>
      <c r="F289" s="9"/>
      <c r="G289" s="9"/>
      <c r="H289" s="9"/>
      <c r="I289" s="9"/>
      <c r="J289" s="10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21" customHeight="1" x14ac:dyDescent="0.75">
      <c r="A290" s="9"/>
      <c r="B290" s="9"/>
      <c r="C290" s="9"/>
      <c r="D290" s="9"/>
      <c r="E290" s="9"/>
      <c r="F290" s="9"/>
      <c r="G290" s="9"/>
      <c r="H290" s="9"/>
      <c r="I290" s="9"/>
      <c r="J290" s="10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21" customHeight="1" x14ac:dyDescent="0.75">
      <c r="A291" s="9"/>
      <c r="B291" s="9"/>
      <c r="C291" s="9"/>
      <c r="D291" s="9"/>
      <c r="E291" s="9"/>
      <c r="F291" s="9"/>
      <c r="G291" s="9"/>
      <c r="H291" s="9"/>
      <c r="I291" s="9"/>
      <c r="J291" s="10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21" customHeight="1" x14ac:dyDescent="0.75">
      <c r="A292" s="9"/>
      <c r="B292" s="9"/>
      <c r="C292" s="9"/>
      <c r="D292" s="9"/>
      <c r="E292" s="9"/>
      <c r="F292" s="9"/>
      <c r="G292" s="9"/>
      <c r="H292" s="9"/>
      <c r="I292" s="9"/>
      <c r="J292" s="10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21" customHeight="1" x14ac:dyDescent="0.75">
      <c r="A293" s="9"/>
      <c r="B293" s="9"/>
      <c r="C293" s="9"/>
      <c r="D293" s="9"/>
      <c r="E293" s="9"/>
      <c r="F293" s="9"/>
      <c r="G293" s="9"/>
      <c r="H293" s="9"/>
      <c r="I293" s="9"/>
      <c r="J293" s="10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21" customHeight="1" x14ac:dyDescent="0.75">
      <c r="A294" s="9"/>
      <c r="B294" s="9"/>
      <c r="C294" s="9"/>
      <c r="D294" s="9"/>
      <c r="E294" s="9"/>
      <c r="F294" s="9"/>
      <c r="G294" s="9"/>
      <c r="H294" s="9"/>
      <c r="I294" s="9"/>
      <c r="J294" s="10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21" customHeight="1" x14ac:dyDescent="0.75">
      <c r="A295" s="9"/>
      <c r="B295" s="9"/>
      <c r="C295" s="9"/>
      <c r="D295" s="9"/>
      <c r="E295" s="9"/>
      <c r="F295" s="9"/>
      <c r="G295" s="9"/>
      <c r="H295" s="9"/>
      <c r="I295" s="9"/>
      <c r="J295" s="10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21" customHeight="1" x14ac:dyDescent="0.75">
      <c r="A296" s="9"/>
      <c r="B296" s="9"/>
      <c r="C296" s="9"/>
      <c r="D296" s="9"/>
      <c r="E296" s="9"/>
      <c r="F296" s="9"/>
      <c r="G296" s="9"/>
      <c r="H296" s="9"/>
      <c r="I296" s="9"/>
      <c r="J296" s="10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21" customHeight="1" x14ac:dyDescent="0.75">
      <c r="A297" s="9"/>
      <c r="B297" s="9"/>
      <c r="C297" s="9"/>
      <c r="D297" s="9"/>
      <c r="E297" s="9"/>
      <c r="F297" s="9"/>
      <c r="G297" s="9"/>
      <c r="H297" s="9"/>
      <c r="I297" s="9"/>
      <c r="J297" s="10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21" customHeight="1" x14ac:dyDescent="0.75">
      <c r="A298" s="9"/>
      <c r="B298" s="9"/>
      <c r="C298" s="9"/>
      <c r="D298" s="9"/>
      <c r="E298" s="9"/>
      <c r="F298" s="9"/>
      <c r="G298" s="9"/>
      <c r="H298" s="9"/>
      <c r="I298" s="9"/>
      <c r="J298" s="10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21" customHeight="1" x14ac:dyDescent="0.75">
      <c r="A299" s="9"/>
      <c r="B299" s="9"/>
      <c r="C299" s="9"/>
      <c r="D299" s="9"/>
      <c r="E299" s="9"/>
      <c r="F299" s="9"/>
      <c r="G299" s="9"/>
      <c r="H299" s="9"/>
      <c r="I299" s="9"/>
      <c r="J299" s="10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21" customHeight="1" x14ac:dyDescent="0.75">
      <c r="A300" s="9"/>
      <c r="B300" s="9"/>
      <c r="C300" s="9"/>
      <c r="D300" s="9"/>
      <c r="E300" s="9"/>
      <c r="F300" s="9"/>
      <c r="G300" s="9"/>
      <c r="H300" s="9"/>
      <c r="I300" s="9"/>
      <c r="J300" s="10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21" customHeight="1" x14ac:dyDescent="0.75">
      <c r="A301" s="9"/>
      <c r="B301" s="9"/>
      <c r="C301" s="9"/>
      <c r="D301" s="9"/>
      <c r="E301" s="9"/>
      <c r="F301" s="9"/>
      <c r="G301" s="9"/>
      <c r="H301" s="9"/>
      <c r="I301" s="9"/>
      <c r="J301" s="10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21" customHeight="1" x14ac:dyDescent="0.75">
      <c r="A302" s="9"/>
      <c r="B302" s="9"/>
      <c r="C302" s="9"/>
      <c r="D302" s="9"/>
      <c r="E302" s="9"/>
      <c r="F302" s="9"/>
      <c r="G302" s="9"/>
      <c r="H302" s="9"/>
      <c r="I302" s="9"/>
      <c r="J302" s="10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21" customHeight="1" x14ac:dyDescent="0.75">
      <c r="A303" s="9"/>
      <c r="B303" s="9"/>
      <c r="C303" s="9"/>
      <c r="D303" s="9"/>
      <c r="E303" s="9"/>
      <c r="F303" s="9"/>
      <c r="G303" s="9"/>
      <c r="H303" s="9"/>
      <c r="I303" s="9"/>
      <c r="J303" s="10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21" customHeight="1" x14ac:dyDescent="0.75">
      <c r="A304" s="9"/>
      <c r="B304" s="9"/>
      <c r="C304" s="9"/>
      <c r="D304" s="9"/>
      <c r="E304" s="9"/>
      <c r="F304" s="9"/>
      <c r="G304" s="9"/>
      <c r="H304" s="9"/>
      <c r="I304" s="9"/>
      <c r="J304" s="10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21" customHeight="1" x14ac:dyDescent="0.75">
      <c r="A305" s="9"/>
      <c r="B305" s="9"/>
      <c r="C305" s="9"/>
      <c r="D305" s="9"/>
      <c r="E305" s="9"/>
      <c r="F305" s="9"/>
      <c r="G305" s="9"/>
      <c r="H305" s="9"/>
      <c r="I305" s="9"/>
      <c r="J305" s="10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21" customHeight="1" x14ac:dyDescent="0.75">
      <c r="A306" s="9"/>
      <c r="B306" s="9"/>
      <c r="C306" s="9"/>
      <c r="D306" s="9"/>
      <c r="E306" s="9"/>
      <c r="F306" s="9"/>
      <c r="G306" s="9"/>
      <c r="H306" s="9"/>
      <c r="I306" s="9"/>
      <c r="J306" s="10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21" customHeight="1" x14ac:dyDescent="0.75">
      <c r="A307" s="9"/>
      <c r="B307" s="9"/>
      <c r="C307" s="9"/>
      <c r="D307" s="9"/>
      <c r="E307" s="9"/>
      <c r="F307" s="9"/>
      <c r="G307" s="9"/>
      <c r="H307" s="9"/>
      <c r="I307" s="9"/>
      <c r="J307" s="10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21" customHeight="1" x14ac:dyDescent="0.75">
      <c r="A308" s="9"/>
      <c r="B308" s="9"/>
      <c r="C308" s="9"/>
      <c r="D308" s="9"/>
      <c r="E308" s="9"/>
      <c r="F308" s="9"/>
      <c r="G308" s="9"/>
      <c r="H308" s="9"/>
      <c r="I308" s="9"/>
      <c r="J308" s="10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21" customHeight="1" x14ac:dyDescent="0.75">
      <c r="A309" s="9"/>
      <c r="B309" s="9"/>
      <c r="C309" s="9"/>
      <c r="D309" s="9"/>
      <c r="E309" s="9"/>
      <c r="F309" s="9"/>
      <c r="G309" s="9"/>
      <c r="H309" s="9"/>
      <c r="I309" s="9"/>
      <c r="J309" s="10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21" customHeight="1" x14ac:dyDescent="0.75">
      <c r="A310" s="9"/>
      <c r="B310" s="9"/>
      <c r="C310" s="9"/>
      <c r="D310" s="9"/>
      <c r="E310" s="9"/>
      <c r="F310" s="9"/>
      <c r="G310" s="9"/>
      <c r="H310" s="9"/>
      <c r="I310" s="9"/>
      <c r="J310" s="10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21" customHeight="1" x14ac:dyDescent="0.75">
      <c r="A311" s="9"/>
      <c r="B311" s="9"/>
      <c r="C311" s="9"/>
      <c r="D311" s="9"/>
      <c r="E311" s="9"/>
      <c r="F311" s="9"/>
      <c r="G311" s="9"/>
      <c r="H311" s="9"/>
      <c r="I311" s="9"/>
      <c r="J311" s="10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21" customHeight="1" x14ac:dyDescent="0.75">
      <c r="A312" s="9"/>
      <c r="B312" s="9"/>
      <c r="C312" s="9"/>
      <c r="D312" s="9"/>
      <c r="E312" s="9"/>
      <c r="F312" s="9"/>
      <c r="G312" s="9"/>
      <c r="H312" s="9"/>
      <c r="I312" s="9"/>
      <c r="J312" s="10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21" customHeight="1" x14ac:dyDescent="0.75">
      <c r="A313" s="9"/>
      <c r="B313" s="9"/>
      <c r="C313" s="9"/>
      <c r="D313" s="9"/>
      <c r="E313" s="9"/>
      <c r="F313" s="9"/>
      <c r="G313" s="9"/>
      <c r="H313" s="9"/>
      <c r="I313" s="9"/>
      <c r="J313" s="10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21" customHeight="1" x14ac:dyDescent="0.75">
      <c r="A314" s="9"/>
      <c r="B314" s="9"/>
      <c r="C314" s="9"/>
      <c r="D314" s="9"/>
      <c r="E314" s="9"/>
      <c r="F314" s="9"/>
      <c r="G314" s="9"/>
      <c r="H314" s="9"/>
      <c r="I314" s="9"/>
      <c r="J314" s="10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21" customHeight="1" x14ac:dyDescent="0.75">
      <c r="A315" s="9"/>
      <c r="B315" s="9"/>
      <c r="C315" s="9"/>
      <c r="D315" s="9"/>
      <c r="E315" s="9"/>
      <c r="F315" s="9"/>
      <c r="G315" s="9"/>
      <c r="H315" s="9"/>
      <c r="I315" s="9"/>
      <c r="J315" s="10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21" customHeight="1" x14ac:dyDescent="0.75">
      <c r="A316" s="9"/>
      <c r="B316" s="9"/>
      <c r="C316" s="9"/>
      <c r="D316" s="9"/>
      <c r="E316" s="9"/>
      <c r="F316" s="9"/>
      <c r="G316" s="9"/>
      <c r="H316" s="9"/>
      <c r="I316" s="9"/>
      <c r="J316" s="10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21" customHeight="1" x14ac:dyDescent="0.75">
      <c r="A317" s="9"/>
      <c r="B317" s="9"/>
      <c r="C317" s="9"/>
      <c r="D317" s="9"/>
      <c r="E317" s="9"/>
      <c r="F317" s="9"/>
      <c r="G317" s="9"/>
      <c r="H317" s="9"/>
      <c r="I317" s="9"/>
      <c r="J317" s="10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21" customHeight="1" x14ac:dyDescent="0.75">
      <c r="A318" s="9"/>
      <c r="B318" s="9"/>
      <c r="C318" s="9"/>
      <c r="D318" s="9"/>
      <c r="E318" s="9"/>
      <c r="F318" s="9"/>
      <c r="G318" s="9"/>
      <c r="H318" s="9"/>
      <c r="I318" s="9"/>
      <c r="J318" s="10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21" customHeight="1" x14ac:dyDescent="0.75">
      <c r="A319" s="9"/>
      <c r="B319" s="9"/>
      <c r="C319" s="9"/>
      <c r="D319" s="9"/>
      <c r="E319" s="9"/>
      <c r="F319" s="9"/>
      <c r="G319" s="9"/>
      <c r="H319" s="9"/>
      <c r="I319" s="9"/>
      <c r="J319" s="10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21" customHeight="1" x14ac:dyDescent="0.75">
      <c r="A320" s="9"/>
      <c r="B320" s="9"/>
      <c r="C320" s="9"/>
      <c r="D320" s="9"/>
      <c r="E320" s="9"/>
      <c r="F320" s="9"/>
      <c r="G320" s="9"/>
      <c r="H320" s="9"/>
      <c r="I320" s="9"/>
      <c r="J320" s="10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21" customHeight="1" x14ac:dyDescent="0.75">
      <c r="A321" s="9"/>
      <c r="B321" s="9"/>
      <c r="C321" s="9"/>
      <c r="D321" s="9"/>
      <c r="E321" s="9"/>
      <c r="F321" s="9"/>
      <c r="G321" s="9"/>
      <c r="H321" s="9"/>
      <c r="I321" s="9"/>
      <c r="J321" s="10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21" customHeight="1" x14ac:dyDescent="0.75">
      <c r="A322" s="9"/>
      <c r="B322" s="9"/>
      <c r="C322" s="9"/>
      <c r="D322" s="9"/>
      <c r="E322" s="9"/>
      <c r="F322" s="9"/>
      <c r="G322" s="9"/>
      <c r="H322" s="9"/>
      <c r="I322" s="9"/>
      <c r="J322" s="10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21" customHeight="1" x14ac:dyDescent="0.75">
      <c r="A323" s="9"/>
      <c r="B323" s="9"/>
      <c r="C323" s="9"/>
      <c r="D323" s="9"/>
      <c r="E323" s="9"/>
      <c r="F323" s="9"/>
      <c r="G323" s="9"/>
      <c r="H323" s="9"/>
      <c r="I323" s="9"/>
      <c r="J323" s="10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21" customHeight="1" x14ac:dyDescent="0.75">
      <c r="A324" s="9"/>
      <c r="B324" s="9"/>
      <c r="C324" s="9"/>
      <c r="D324" s="9"/>
      <c r="E324" s="9"/>
      <c r="F324" s="9"/>
      <c r="G324" s="9"/>
      <c r="H324" s="9"/>
      <c r="I324" s="9"/>
      <c r="J324" s="10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21" customHeight="1" x14ac:dyDescent="0.75">
      <c r="A325" s="9"/>
      <c r="B325" s="9"/>
      <c r="C325" s="9"/>
      <c r="D325" s="9"/>
      <c r="E325" s="9"/>
      <c r="F325" s="9"/>
      <c r="G325" s="9"/>
      <c r="H325" s="9"/>
      <c r="I325" s="9"/>
      <c r="J325" s="10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21" customHeight="1" x14ac:dyDescent="0.75">
      <c r="A326" s="9"/>
      <c r="B326" s="9"/>
      <c r="C326" s="9"/>
      <c r="D326" s="9"/>
      <c r="E326" s="9"/>
      <c r="F326" s="9"/>
      <c r="G326" s="9"/>
      <c r="H326" s="9"/>
      <c r="I326" s="9"/>
      <c r="J326" s="10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21" customHeight="1" x14ac:dyDescent="0.75">
      <c r="A327" s="9"/>
      <c r="B327" s="9"/>
      <c r="C327" s="9"/>
      <c r="D327" s="9"/>
      <c r="E327" s="9"/>
      <c r="F327" s="9"/>
      <c r="G327" s="9"/>
      <c r="H327" s="9"/>
      <c r="I327" s="9"/>
      <c r="J327" s="10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21" customHeight="1" x14ac:dyDescent="0.75">
      <c r="A328" s="9"/>
      <c r="B328" s="9"/>
      <c r="C328" s="9"/>
      <c r="D328" s="9"/>
      <c r="E328" s="9"/>
      <c r="F328" s="9"/>
      <c r="G328" s="9"/>
      <c r="H328" s="9"/>
      <c r="I328" s="9"/>
      <c r="J328" s="10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21" customHeight="1" x14ac:dyDescent="0.75">
      <c r="A329" s="9"/>
      <c r="B329" s="9"/>
      <c r="C329" s="9"/>
      <c r="D329" s="9"/>
      <c r="E329" s="9"/>
      <c r="F329" s="9"/>
      <c r="G329" s="9"/>
      <c r="H329" s="9"/>
      <c r="I329" s="9"/>
      <c r="J329" s="10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21" customHeight="1" x14ac:dyDescent="0.75">
      <c r="A330" s="9"/>
      <c r="B330" s="9"/>
      <c r="C330" s="9"/>
      <c r="D330" s="9"/>
      <c r="E330" s="9"/>
      <c r="F330" s="9"/>
      <c r="G330" s="9"/>
      <c r="H330" s="9"/>
      <c r="I330" s="9"/>
      <c r="J330" s="10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21" customHeight="1" x14ac:dyDescent="0.75">
      <c r="A331" s="9"/>
      <c r="B331" s="9"/>
      <c r="C331" s="9"/>
      <c r="D331" s="9"/>
      <c r="E331" s="9"/>
      <c r="F331" s="9"/>
      <c r="G331" s="9"/>
      <c r="H331" s="9"/>
      <c r="I331" s="9"/>
      <c r="J331" s="10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21" customHeight="1" x14ac:dyDescent="0.75">
      <c r="A332" s="9"/>
      <c r="B332" s="9"/>
      <c r="C332" s="9"/>
      <c r="D332" s="9"/>
      <c r="E332" s="9"/>
      <c r="F332" s="9"/>
      <c r="G332" s="9"/>
      <c r="H332" s="9"/>
      <c r="I332" s="9"/>
      <c r="J332" s="10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21" customHeight="1" x14ac:dyDescent="0.75">
      <c r="A333" s="9"/>
      <c r="B333" s="9"/>
      <c r="C333" s="9"/>
      <c r="D333" s="9"/>
      <c r="E333" s="9"/>
      <c r="F333" s="9"/>
      <c r="G333" s="9"/>
      <c r="H333" s="9"/>
      <c r="I333" s="9"/>
      <c r="J333" s="10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21" customHeight="1" x14ac:dyDescent="0.75">
      <c r="A334" s="9"/>
      <c r="B334" s="9"/>
      <c r="C334" s="9"/>
      <c r="D334" s="9"/>
      <c r="E334" s="9"/>
      <c r="F334" s="9"/>
      <c r="G334" s="9"/>
      <c r="H334" s="9"/>
      <c r="I334" s="9"/>
      <c r="J334" s="10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21" customHeight="1" x14ac:dyDescent="0.75">
      <c r="A335" s="9"/>
      <c r="B335" s="9"/>
      <c r="C335" s="9"/>
      <c r="D335" s="9"/>
      <c r="E335" s="9"/>
      <c r="F335" s="9"/>
      <c r="G335" s="9"/>
      <c r="H335" s="9"/>
      <c r="I335" s="9"/>
      <c r="J335" s="10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21" customHeight="1" x14ac:dyDescent="0.75">
      <c r="A336" s="9"/>
      <c r="B336" s="9"/>
      <c r="C336" s="9"/>
      <c r="D336" s="9"/>
      <c r="E336" s="9"/>
      <c r="F336" s="9"/>
      <c r="G336" s="9"/>
      <c r="H336" s="9"/>
      <c r="I336" s="9"/>
      <c r="J336" s="10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21" customHeight="1" x14ac:dyDescent="0.75">
      <c r="A337" s="9"/>
      <c r="B337" s="9"/>
      <c r="C337" s="9"/>
      <c r="D337" s="9"/>
      <c r="E337" s="9"/>
      <c r="F337" s="9"/>
      <c r="G337" s="9"/>
      <c r="H337" s="9"/>
      <c r="I337" s="9"/>
      <c r="J337" s="10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21" customHeight="1" x14ac:dyDescent="0.75">
      <c r="A338" s="9"/>
      <c r="B338" s="9"/>
      <c r="C338" s="9"/>
      <c r="D338" s="9"/>
      <c r="E338" s="9"/>
      <c r="F338" s="9"/>
      <c r="G338" s="9"/>
      <c r="H338" s="9"/>
      <c r="I338" s="9"/>
      <c r="J338" s="10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21" customHeight="1" x14ac:dyDescent="0.75">
      <c r="A339" s="9"/>
      <c r="B339" s="9"/>
      <c r="C339" s="9"/>
      <c r="D339" s="9"/>
      <c r="E339" s="9"/>
      <c r="F339" s="9"/>
      <c r="G339" s="9"/>
      <c r="H339" s="9"/>
      <c r="I339" s="9"/>
      <c r="J339" s="10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21" customHeight="1" x14ac:dyDescent="0.75">
      <c r="A340" s="9"/>
      <c r="B340" s="9"/>
      <c r="C340" s="9"/>
      <c r="D340" s="9"/>
      <c r="E340" s="9"/>
      <c r="F340" s="9"/>
      <c r="G340" s="9"/>
      <c r="H340" s="9"/>
      <c r="I340" s="9"/>
      <c r="J340" s="10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21" customHeight="1" x14ac:dyDescent="0.75">
      <c r="A341" s="9"/>
      <c r="B341" s="9"/>
      <c r="C341" s="9"/>
      <c r="D341" s="9"/>
      <c r="E341" s="9"/>
      <c r="F341" s="9"/>
      <c r="G341" s="9"/>
      <c r="H341" s="9"/>
      <c r="I341" s="9"/>
      <c r="J341" s="10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21" customHeight="1" x14ac:dyDescent="0.75">
      <c r="A342" s="9"/>
      <c r="B342" s="9"/>
      <c r="C342" s="9"/>
      <c r="D342" s="9"/>
      <c r="E342" s="9"/>
      <c r="F342" s="9"/>
      <c r="G342" s="9"/>
      <c r="H342" s="9"/>
      <c r="I342" s="9"/>
      <c r="J342" s="10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21" customHeight="1" x14ac:dyDescent="0.75">
      <c r="A343" s="9"/>
      <c r="B343" s="9"/>
      <c r="C343" s="9"/>
      <c r="D343" s="9"/>
      <c r="E343" s="9"/>
      <c r="F343" s="9"/>
      <c r="G343" s="9"/>
      <c r="H343" s="9"/>
      <c r="I343" s="9"/>
      <c r="J343" s="10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21" customHeight="1" x14ac:dyDescent="0.75">
      <c r="A344" s="9"/>
      <c r="B344" s="9"/>
      <c r="C344" s="9"/>
      <c r="D344" s="9"/>
      <c r="E344" s="9"/>
      <c r="F344" s="9"/>
      <c r="G344" s="9"/>
      <c r="H344" s="9"/>
      <c r="I344" s="9"/>
      <c r="J344" s="10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21" customHeight="1" x14ac:dyDescent="0.75">
      <c r="A345" s="9"/>
      <c r="B345" s="9"/>
      <c r="C345" s="9"/>
      <c r="D345" s="9"/>
      <c r="E345" s="9"/>
      <c r="F345" s="9"/>
      <c r="G345" s="9"/>
      <c r="H345" s="9"/>
      <c r="I345" s="9"/>
      <c r="J345" s="10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21" customHeight="1" x14ac:dyDescent="0.75">
      <c r="A346" s="9"/>
      <c r="B346" s="9"/>
      <c r="C346" s="9"/>
      <c r="D346" s="9"/>
      <c r="E346" s="9"/>
      <c r="F346" s="9"/>
      <c r="G346" s="9"/>
      <c r="H346" s="9"/>
      <c r="I346" s="9"/>
      <c r="J346" s="10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21" customHeight="1" x14ac:dyDescent="0.75">
      <c r="A347" s="9"/>
      <c r="B347" s="9"/>
      <c r="C347" s="9"/>
      <c r="D347" s="9"/>
      <c r="E347" s="9"/>
      <c r="F347" s="9"/>
      <c r="G347" s="9"/>
      <c r="H347" s="9"/>
      <c r="I347" s="9"/>
      <c r="J347" s="10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21" customHeight="1" x14ac:dyDescent="0.75">
      <c r="A348" s="9"/>
      <c r="B348" s="9"/>
      <c r="C348" s="9"/>
      <c r="D348" s="9"/>
      <c r="E348" s="9"/>
      <c r="F348" s="9"/>
      <c r="G348" s="9"/>
      <c r="H348" s="9"/>
      <c r="I348" s="9"/>
      <c r="J348" s="10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21" customHeight="1" x14ac:dyDescent="0.75">
      <c r="A349" s="9"/>
      <c r="B349" s="9"/>
      <c r="C349" s="9"/>
      <c r="D349" s="9"/>
      <c r="E349" s="9"/>
      <c r="F349" s="9"/>
      <c r="G349" s="9"/>
      <c r="H349" s="9"/>
      <c r="I349" s="9"/>
      <c r="J349" s="10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21" customHeight="1" x14ac:dyDescent="0.75">
      <c r="A350" s="9"/>
      <c r="B350" s="9"/>
      <c r="C350" s="9"/>
      <c r="D350" s="9"/>
      <c r="E350" s="9"/>
      <c r="F350" s="9"/>
      <c r="G350" s="9"/>
      <c r="H350" s="9"/>
      <c r="I350" s="9"/>
      <c r="J350" s="10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21" customHeight="1" x14ac:dyDescent="0.75">
      <c r="A351" s="9"/>
      <c r="B351" s="9"/>
      <c r="C351" s="9"/>
      <c r="D351" s="9"/>
      <c r="E351" s="9"/>
      <c r="F351" s="9"/>
      <c r="G351" s="9"/>
      <c r="H351" s="9"/>
      <c r="I351" s="9"/>
      <c r="J351" s="10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21" customHeight="1" x14ac:dyDescent="0.75">
      <c r="A352" s="9"/>
      <c r="B352" s="9"/>
      <c r="C352" s="9"/>
      <c r="D352" s="9"/>
      <c r="E352" s="9"/>
      <c r="F352" s="9"/>
      <c r="G352" s="9"/>
      <c r="H352" s="9"/>
      <c r="I352" s="9"/>
      <c r="J352" s="10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21" customHeight="1" x14ac:dyDescent="0.75">
      <c r="A353" s="9"/>
      <c r="B353" s="9"/>
      <c r="C353" s="9"/>
      <c r="D353" s="9"/>
      <c r="E353" s="9"/>
      <c r="F353" s="9"/>
      <c r="G353" s="9"/>
      <c r="H353" s="9"/>
      <c r="I353" s="9"/>
      <c r="J353" s="10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21" customHeight="1" x14ac:dyDescent="0.75">
      <c r="A354" s="9"/>
      <c r="B354" s="9"/>
      <c r="C354" s="9"/>
      <c r="D354" s="9"/>
      <c r="E354" s="9"/>
      <c r="F354" s="9"/>
      <c r="G354" s="9"/>
      <c r="H354" s="9"/>
      <c r="I354" s="9"/>
      <c r="J354" s="10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21" customHeight="1" x14ac:dyDescent="0.75">
      <c r="A355" s="9"/>
      <c r="B355" s="9"/>
      <c r="C355" s="9"/>
      <c r="D355" s="9"/>
      <c r="E355" s="9"/>
      <c r="F355" s="9"/>
      <c r="G355" s="9"/>
      <c r="H355" s="9"/>
      <c r="I355" s="9"/>
      <c r="J355" s="10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21" customHeight="1" x14ac:dyDescent="0.75">
      <c r="A356" s="9"/>
      <c r="B356" s="9"/>
      <c r="C356" s="9"/>
      <c r="D356" s="9"/>
      <c r="E356" s="9"/>
      <c r="F356" s="9"/>
      <c r="G356" s="9"/>
      <c r="H356" s="9"/>
      <c r="I356" s="9"/>
      <c r="J356" s="10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21" customHeight="1" x14ac:dyDescent="0.75">
      <c r="A357" s="9"/>
      <c r="B357" s="9"/>
      <c r="C357" s="9"/>
      <c r="D357" s="9"/>
      <c r="E357" s="9"/>
      <c r="F357" s="9"/>
      <c r="G357" s="9"/>
      <c r="H357" s="9"/>
      <c r="I357" s="9"/>
      <c r="J357" s="10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21" customHeight="1" x14ac:dyDescent="0.75">
      <c r="A358" s="9"/>
      <c r="B358" s="9"/>
      <c r="C358" s="9"/>
      <c r="D358" s="9"/>
      <c r="E358" s="9"/>
      <c r="F358" s="9"/>
      <c r="G358" s="9"/>
      <c r="H358" s="9"/>
      <c r="I358" s="9"/>
      <c r="J358" s="10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21" customHeight="1" x14ac:dyDescent="0.75">
      <c r="A359" s="9"/>
      <c r="B359" s="9"/>
      <c r="C359" s="9"/>
      <c r="D359" s="9"/>
      <c r="E359" s="9"/>
      <c r="F359" s="9"/>
      <c r="G359" s="9"/>
      <c r="H359" s="9"/>
      <c r="I359" s="9"/>
      <c r="J359" s="10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21" customHeight="1" x14ac:dyDescent="0.75">
      <c r="A360" s="9"/>
      <c r="B360" s="9"/>
      <c r="C360" s="9"/>
      <c r="D360" s="9"/>
      <c r="E360" s="9"/>
      <c r="F360" s="9"/>
      <c r="G360" s="9"/>
      <c r="H360" s="9"/>
      <c r="I360" s="9"/>
      <c r="J360" s="10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21" customHeight="1" x14ac:dyDescent="0.75">
      <c r="A361" s="9"/>
      <c r="B361" s="9"/>
      <c r="C361" s="9"/>
      <c r="D361" s="9"/>
      <c r="E361" s="9"/>
      <c r="F361" s="9"/>
      <c r="G361" s="9"/>
      <c r="H361" s="9"/>
      <c r="I361" s="9"/>
      <c r="J361" s="10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21" customHeight="1" x14ac:dyDescent="0.75">
      <c r="A362" s="9"/>
      <c r="B362" s="9"/>
      <c r="C362" s="9"/>
      <c r="D362" s="9"/>
      <c r="E362" s="9"/>
      <c r="F362" s="9"/>
      <c r="G362" s="9"/>
      <c r="H362" s="9"/>
      <c r="I362" s="9"/>
      <c r="J362" s="10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21" customHeight="1" x14ac:dyDescent="0.75">
      <c r="A363" s="9"/>
      <c r="B363" s="9"/>
      <c r="C363" s="9"/>
      <c r="D363" s="9"/>
      <c r="E363" s="9"/>
      <c r="F363" s="9"/>
      <c r="G363" s="9"/>
      <c r="H363" s="9"/>
      <c r="I363" s="9"/>
      <c r="J363" s="10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21" customHeight="1" x14ac:dyDescent="0.75">
      <c r="A364" s="9"/>
      <c r="B364" s="9"/>
      <c r="C364" s="9"/>
      <c r="D364" s="9"/>
      <c r="E364" s="9"/>
      <c r="F364" s="9"/>
      <c r="G364" s="9"/>
      <c r="H364" s="9"/>
      <c r="I364" s="9"/>
      <c r="J364" s="10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21" customHeight="1" x14ac:dyDescent="0.75">
      <c r="A365" s="9"/>
      <c r="B365" s="9"/>
      <c r="C365" s="9"/>
      <c r="D365" s="9"/>
      <c r="E365" s="9"/>
      <c r="F365" s="9"/>
      <c r="G365" s="9"/>
      <c r="H365" s="9"/>
      <c r="I365" s="9"/>
      <c r="J365" s="10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21" customHeight="1" x14ac:dyDescent="0.75">
      <c r="A366" s="9"/>
      <c r="B366" s="9"/>
      <c r="C366" s="9"/>
      <c r="D366" s="9"/>
      <c r="E366" s="9"/>
      <c r="F366" s="9"/>
      <c r="G366" s="9"/>
      <c r="H366" s="9"/>
      <c r="I366" s="9"/>
      <c r="J366" s="10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21" customHeight="1" x14ac:dyDescent="0.75">
      <c r="A367" s="9"/>
      <c r="B367" s="9"/>
      <c r="C367" s="9"/>
      <c r="D367" s="9"/>
      <c r="E367" s="9"/>
      <c r="F367" s="9"/>
      <c r="G367" s="9"/>
      <c r="H367" s="9"/>
      <c r="I367" s="9"/>
      <c r="J367" s="10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21" customHeight="1" x14ac:dyDescent="0.75">
      <c r="A368" s="9"/>
      <c r="B368" s="9"/>
      <c r="C368" s="9"/>
      <c r="D368" s="9"/>
      <c r="E368" s="9"/>
      <c r="F368" s="9"/>
      <c r="G368" s="9"/>
      <c r="H368" s="9"/>
      <c r="I368" s="9"/>
      <c r="J368" s="10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21" customHeight="1" x14ac:dyDescent="0.75">
      <c r="A369" s="9"/>
      <c r="B369" s="9"/>
      <c r="C369" s="9"/>
      <c r="D369" s="9"/>
      <c r="E369" s="9"/>
      <c r="F369" s="9"/>
      <c r="G369" s="9"/>
      <c r="H369" s="9"/>
      <c r="I369" s="9"/>
      <c r="J369" s="10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21" customHeight="1" x14ac:dyDescent="0.75">
      <c r="A370" s="9"/>
      <c r="B370" s="9"/>
      <c r="C370" s="9"/>
      <c r="D370" s="9"/>
      <c r="E370" s="9"/>
      <c r="F370" s="9"/>
      <c r="G370" s="9"/>
      <c r="H370" s="9"/>
      <c r="I370" s="9"/>
      <c r="J370" s="10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21" customHeight="1" x14ac:dyDescent="0.75">
      <c r="A371" s="9"/>
      <c r="B371" s="9"/>
      <c r="C371" s="9"/>
      <c r="D371" s="9"/>
      <c r="E371" s="9"/>
      <c r="F371" s="9"/>
      <c r="G371" s="9"/>
      <c r="H371" s="9"/>
      <c r="I371" s="9"/>
      <c r="J371" s="10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21" customHeight="1" x14ac:dyDescent="0.75">
      <c r="A372" s="9"/>
      <c r="B372" s="9"/>
      <c r="C372" s="9"/>
      <c r="D372" s="9"/>
      <c r="E372" s="9"/>
      <c r="F372" s="9"/>
      <c r="G372" s="9"/>
      <c r="H372" s="9"/>
      <c r="I372" s="9"/>
      <c r="J372" s="10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21" customHeight="1" x14ac:dyDescent="0.75">
      <c r="A373" s="9"/>
      <c r="B373" s="9"/>
      <c r="C373" s="9"/>
      <c r="D373" s="9"/>
      <c r="E373" s="9"/>
      <c r="F373" s="9"/>
      <c r="G373" s="9"/>
      <c r="H373" s="9"/>
      <c r="I373" s="9"/>
      <c r="J373" s="10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21" customHeight="1" x14ac:dyDescent="0.75">
      <c r="A374" s="9"/>
      <c r="B374" s="9"/>
      <c r="C374" s="9"/>
      <c r="D374" s="9"/>
      <c r="E374" s="9"/>
      <c r="F374" s="9"/>
      <c r="G374" s="9"/>
      <c r="H374" s="9"/>
      <c r="I374" s="9"/>
      <c r="J374" s="10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21" customHeight="1" x14ac:dyDescent="0.75">
      <c r="A375" s="9"/>
      <c r="B375" s="9"/>
      <c r="C375" s="9"/>
      <c r="D375" s="9"/>
      <c r="E375" s="9"/>
      <c r="F375" s="9"/>
      <c r="G375" s="9"/>
      <c r="H375" s="9"/>
      <c r="I375" s="9"/>
      <c r="J375" s="10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21" customHeight="1" x14ac:dyDescent="0.75">
      <c r="A376" s="9"/>
      <c r="B376" s="9"/>
      <c r="C376" s="9"/>
      <c r="D376" s="9"/>
      <c r="E376" s="9"/>
      <c r="F376" s="9"/>
      <c r="G376" s="9"/>
      <c r="H376" s="9"/>
      <c r="I376" s="9"/>
      <c r="J376" s="10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21" customHeight="1" x14ac:dyDescent="0.75">
      <c r="A377" s="9"/>
      <c r="B377" s="9"/>
      <c r="C377" s="9"/>
      <c r="D377" s="9"/>
      <c r="E377" s="9"/>
      <c r="F377" s="9"/>
      <c r="G377" s="9"/>
      <c r="H377" s="9"/>
      <c r="I377" s="9"/>
      <c r="J377" s="10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21" customHeight="1" x14ac:dyDescent="0.75">
      <c r="A378" s="9"/>
      <c r="B378" s="9"/>
      <c r="C378" s="9"/>
      <c r="D378" s="9"/>
      <c r="E378" s="9"/>
      <c r="F378" s="9"/>
      <c r="G378" s="9"/>
      <c r="H378" s="9"/>
      <c r="I378" s="9"/>
      <c r="J378" s="10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21" customHeight="1" x14ac:dyDescent="0.75">
      <c r="A379" s="9"/>
      <c r="B379" s="9"/>
      <c r="C379" s="9"/>
      <c r="D379" s="9"/>
      <c r="E379" s="9"/>
      <c r="F379" s="9"/>
      <c r="G379" s="9"/>
      <c r="H379" s="9"/>
      <c r="I379" s="9"/>
      <c r="J379" s="10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21" customHeight="1" x14ac:dyDescent="0.75">
      <c r="A380" s="9"/>
      <c r="B380" s="9"/>
      <c r="C380" s="9"/>
      <c r="D380" s="9"/>
      <c r="E380" s="9"/>
      <c r="F380" s="9"/>
      <c r="G380" s="9"/>
      <c r="H380" s="9"/>
      <c r="I380" s="9"/>
      <c r="J380" s="10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21" customHeight="1" x14ac:dyDescent="0.75">
      <c r="A381" s="9"/>
      <c r="B381" s="9"/>
      <c r="C381" s="9"/>
      <c r="D381" s="9"/>
      <c r="E381" s="9"/>
      <c r="F381" s="9"/>
      <c r="G381" s="9"/>
      <c r="H381" s="9"/>
      <c r="I381" s="9"/>
      <c r="J381" s="10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21" customHeight="1" x14ac:dyDescent="0.75">
      <c r="A382" s="9"/>
      <c r="B382" s="9"/>
      <c r="C382" s="9"/>
      <c r="D382" s="9"/>
      <c r="E382" s="9"/>
      <c r="F382" s="9"/>
      <c r="G382" s="9"/>
      <c r="H382" s="9"/>
      <c r="I382" s="9"/>
      <c r="J382" s="10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21" customHeight="1" x14ac:dyDescent="0.75">
      <c r="A383" s="9"/>
      <c r="B383" s="9"/>
      <c r="C383" s="9"/>
      <c r="D383" s="9"/>
      <c r="E383" s="9"/>
      <c r="F383" s="9"/>
      <c r="G383" s="9"/>
      <c r="H383" s="9"/>
      <c r="I383" s="9"/>
      <c r="J383" s="10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21" customHeight="1" x14ac:dyDescent="0.75">
      <c r="A384" s="9"/>
      <c r="B384" s="9"/>
      <c r="C384" s="9"/>
      <c r="D384" s="9"/>
      <c r="E384" s="9"/>
      <c r="F384" s="9"/>
      <c r="G384" s="9"/>
      <c r="H384" s="9"/>
      <c r="I384" s="9"/>
      <c r="J384" s="10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21" customHeight="1" x14ac:dyDescent="0.75">
      <c r="A385" s="9"/>
      <c r="B385" s="9"/>
      <c r="C385" s="9"/>
      <c r="D385" s="9"/>
      <c r="E385" s="9"/>
      <c r="F385" s="9"/>
      <c r="G385" s="9"/>
      <c r="H385" s="9"/>
      <c r="I385" s="9"/>
      <c r="J385" s="10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21" customHeight="1" x14ac:dyDescent="0.75">
      <c r="A386" s="9"/>
      <c r="B386" s="9"/>
      <c r="C386" s="9"/>
      <c r="D386" s="9"/>
      <c r="E386" s="9"/>
      <c r="F386" s="9"/>
      <c r="G386" s="9"/>
      <c r="H386" s="9"/>
      <c r="I386" s="9"/>
      <c r="J386" s="10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21" customHeight="1" x14ac:dyDescent="0.75">
      <c r="A387" s="9"/>
      <c r="B387" s="9"/>
      <c r="C387" s="9"/>
      <c r="D387" s="9"/>
      <c r="E387" s="9"/>
      <c r="F387" s="9"/>
      <c r="G387" s="9"/>
      <c r="H387" s="9"/>
      <c r="I387" s="9"/>
      <c r="J387" s="10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21" customHeight="1" x14ac:dyDescent="0.75">
      <c r="A388" s="9"/>
      <c r="B388" s="9"/>
      <c r="C388" s="9"/>
      <c r="D388" s="9"/>
      <c r="E388" s="9"/>
      <c r="F388" s="9"/>
      <c r="G388" s="9"/>
      <c r="H388" s="9"/>
      <c r="I388" s="9"/>
      <c r="J388" s="10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21" customHeight="1" x14ac:dyDescent="0.75">
      <c r="A389" s="9"/>
      <c r="B389" s="9"/>
      <c r="C389" s="9"/>
      <c r="D389" s="9"/>
      <c r="E389" s="9"/>
      <c r="F389" s="9"/>
      <c r="G389" s="9"/>
      <c r="H389" s="9"/>
      <c r="I389" s="9"/>
      <c r="J389" s="10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21" customHeight="1" x14ac:dyDescent="0.75">
      <c r="A390" s="9"/>
      <c r="B390" s="9"/>
      <c r="C390" s="9"/>
      <c r="D390" s="9"/>
      <c r="E390" s="9"/>
      <c r="F390" s="9"/>
      <c r="G390" s="9"/>
      <c r="H390" s="9"/>
      <c r="I390" s="9"/>
      <c r="J390" s="10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21" customHeight="1" x14ac:dyDescent="0.75">
      <c r="A391" s="9"/>
      <c r="B391" s="9"/>
      <c r="C391" s="9"/>
      <c r="D391" s="9"/>
      <c r="E391" s="9"/>
      <c r="F391" s="9"/>
      <c r="G391" s="9"/>
      <c r="H391" s="9"/>
      <c r="I391" s="9"/>
      <c r="J391" s="10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21" customHeight="1" x14ac:dyDescent="0.75">
      <c r="A392" s="9"/>
      <c r="B392" s="9"/>
      <c r="C392" s="9"/>
      <c r="D392" s="9"/>
      <c r="E392" s="9"/>
      <c r="F392" s="9"/>
      <c r="G392" s="9"/>
      <c r="H392" s="9"/>
      <c r="I392" s="9"/>
      <c r="J392" s="10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21" customHeight="1" x14ac:dyDescent="0.75">
      <c r="A393" s="9"/>
      <c r="B393" s="9"/>
      <c r="C393" s="9"/>
      <c r="D393" s="9"/>
      <c r="E393" s="9"/>
      <c r="F393" s="9"/>
      <c r="G393" s="9"/>
      <c r="H393" s="9"/>
      <c r="I393" s="9"/>
      <c r="J393" s="10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21" customHeight="1" x14ac:dyDescent="0.75">
      <c r="A394" s="9"/>
      <c r="B394" s="9"/>
      <c r="C394" s="9"/>
      <c r="D394" s="9"/>
      <c r="E394" s="9"/>
      <c r="F394" s="9"/>
      <c r="G394" s="9"/>
      <c r="H394" s="9"/>
      <c r="I394" s="9"/>
      <c r="J394" s="10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21" customHeight="1" x14ac:dyDescent="0.75">
      <c r="A395" s="9"/>
      <c r="B395" s="9"/>
      <c r="C395" s="9"/>
      <c r="D395" s="9"/>
      <c r="E395" s="9"/>
      <c r="F395" s="9"/>
      <c r="G395" s="9"/>
      <c r="H395" s="9"/>
      <c r="I395" s="9"/>
      <c r="J395" s="10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21" customHeight="1" x14ac:dyDescent="0.75">
      <c r="A396" s="9"/>
      <c r="B396" s="9"/>
      <c r="C396" s="9"/>
      <c r="D396" s="9"/>
      <c r="E396" s="9"/>
      <c r="F396" s="9"/>
      <c r="G396" s="9"/>
      <c r="H396" s="9"/>
      <c r="I396" s="9"/>
      <c r="J396" s="10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21" customHeight="1" x14ac:dyDescent="0.75">
      <c r="A397" s="9"/>
      <c r="B397" s="9"/>
      <c r="C397" s="9"/>
      <c r="D397" s="9"/>
      <c r="E397" s="9"/>
      <c r="F397" s="9"/>
      <c r="G397" s="9"/>
      <c r="H397" s="9"/>
      <c r="I397" s="9"/>
      <c r="J397" s="10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21" customHeight="1" x14ac:dyDescent="0.75">
      <c r="A398" s="9"/>
      <c r="B398" s="9"/>
      <c r="C398" s="9"/>
      <c r="D398" s="9"/>
      <c r="E398" s="9"/>
      <c r="F398" s="9"/>
      <c r="G398" s="9"/>
      <c r="H398" s="9"/>
      <c r="I398" s="9"/>
      <c r="J398" s="10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21" customHeight="1" x14ac:dyDescent="0.75">
      <c r="A399" s="9"/>
      <c r="B399" s="9"/>
      <c r="C399" s="9"/>
      <c r="D399" s="9"/>
      <c r="E399" s="9"/>
      <c r="F399" s="9"/>
      <c r="G399" s="9"/>
      <c r="H399" s="9"/>
      <c r="I399" s="9"/>
      <c r="J399" s="10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21" customHeight="1" x14ac:dyDescent="0.75">
      <c r="A400" s="9"/>
      <c r="B400" s="9"/>
      <c r="C400" s="9"/>
      <c r="D400" s="9"/>
      <c r="E400" s="9"/>
      <c r="F400" s="9"/>
      <c r="G400" s="9"/>
      <c r="H400" s="9"/>
      <c r="I400" s="9"/>
      <c r="J400" s="10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21" customHeight="1" x14ac:dyDescent="0.75">
      <c r="A401" s="9"/>
      <c r="B401" s="9"/>
      <c r="C401" s="9"/>
      <c r="D401" s="9"/>
      <c r="E401" s="9"/>
      <c r="F401" s="9"/>
      <c r="G401" s="9"/>
      <c r="H401" s="9"/>
      <c r="I401" s="9"/>
      <c r="J401" s="10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21" customHeight="1" x14ac:dyDescent="0.75">
      <c r="A402" s="9"/>
      <c r="B402" s="9"/>
      <c r="C402" s="9"/>
      <c r="D402" s="9"/>
      <c r="E402" s="9"/>
      <c r="F402" s="9"/>
      <c r="G402" s="9"/>
      <c r="H402" s="9"/>
      <c r="I402" s="9"/>
      <c r="J402" s="10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21" customHeight="1" x14ac:dyDescent="0.75">
      <c r="A403" s="9"/>
      <c r="B403" s="9"/>
      <c r="C403" s="9"/>
      <c r="D403" s="9"/>
      <c r="E403" s="9"/>
      <c r="F403" s="9"/>
      <c r="G403" s="9"/>
      <c r="H403" s="9"/>
      <c r="I403" s="9"/>
      <c r="J403" s="10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21" customHeight="1" x14ac:dyDescent="0.75">
      <c r="A404" s="9"/>
      <c r="B404" s="9"/>
      <c r="C404" s="9"/>
      <c r="D404" s="9"/>
      <c r="E404" s="9"/>
      <c r="F404" s="9"/>
      <c r="G404" s="9"/>
      <c r="H404" s="9"/>
      <c r="I404" s="9"/>
      <c r="J404" s="10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21" customHeight="1" x14ac:dyDescent="0.75">
      <c r="A405" s="9"/>
      <c r="B405" s="9"/>
      <c r="C405" s="9"/>
      <c r="D405" s="9"/>
      <c r="E405" s="9"/>
      <c r="F405" s="9"/>
      <c r="G405" s="9"/>
      <c r="H405" s="9"/>
      <c r="I405" s="9"/>
      <c r="J405" s="10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21" customHeight="1" x14ac:dyDescent="0.75">
      <c r="A406" s="9"/>
      <c r="B406" s="9"/>
      <c r="C406" s="9"/>
      <c r="D406" s="9"/>
      <c r="E406" s="9"/>
      <c r="F406" s="9"/>
      <c r="G406" s="9"/>
      <c r="H406" s="9"/>
      <c r="I406" s="9"/>
      <c r="J406" s="10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21" customHeight="1" x14ac:dyDescent="0.75">
      <c r="A407" s="9"/>
      <c r="B407" s="9"/>
      <c r="C407" s="9"/>
      <c r="D407" s="9"/>
      <c r="E407" s="9"/>
      <c r="F407" s="9"/>
      <c r="G407" s="9"/>
      <c r="H407" s="9"/>
      <c r="I407" s="9"/>
      <c r="J407" s="10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21" customHeight="1" x14ac:dyDescent="0.75">
      <c r="A408" s="9"/>
      <c r="B408" s="9"/>
      <c r="C408" s="9"/>
      <c r="D408" s="9"/>
      <c r="E408" s="9"/>
      <c r="F408" s="9"/>
      <c r="G408" s="9"/>
      <c r="H408" s="9"/>
      <c r="I408" s="9"/>
      <c r="J408" s="10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21" customHeight="1" x14ac:dyDescent="0.75">
      <c r="A409" s="9"/>
      <c r="B409" s="9"/>
      <c r="C409" s="9"/>
      <c r="D409" s="9"/>
      <c r="E409" s="9"/>
      <c r="F409" s="9"/>
      <c r="G409" s="9"/>
      <c r="H409" s="9"/>
      <c r="I409" s="9"/>
      <c r="J409" s="10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21" customHeight="1" x14ac:dyDescent="0.75">
      <c r="A410" s="9"/>
      <c r="B410" s="9"/>
      <c r="C410" s="9"/>
      <c r="D410" s="9"/>
      <c r="E410" s="9"/>
      <c r="F410" s="9"/>
      <c r="G410" s="9"/>
      <c r="H410" s="9"/>
      <c r="I410" s="9"/>
      <c r="J410" s="10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21" customHeight="1" x14ac:dyDescent="0.75">
      <c r="A411" s="9"/>
      <c r="B411" s="9"/>
      <c r="C411" s="9"/>
      <c r="D411" s="9"/>
      <c r="E411" s="9"/>
      <c r="F411" s="9"/>
      <c r="G411" s="9"/>
      <c r="H411" s="9"/>
      <c r="I411" s="9"/>
      <c r="J411" s="10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21" customHeight="1" x14ac:dyDescent="0.75">
      <c r="A412" s="9"/>
      <c r="B412" s="9"/>
      <c r="C412" s="9"/>
      <c r="D412" s="9"/>
      <c r="E412" s="9"/>
      <c r="F412" s="9"/>
      <c r="G412" s="9"/>
      <c r="H412" s="9"/>
      <c r="I412" s="9"/>
      <c r="J412" s="10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21" customHeight="1" x14ac:dyDescent="0.75">
      <c r="A413" s="9"/>
      <c r="B413" s="9"/>
      <c r="C413" s="9"/>
      <c r="D413" s="9"/>
      <c r="E413" s="9"/>
      <c r="F413" s="9"/>
      <c r="G413" s="9"/>
      <c r="H413" s="9"/>
      <c r="I413" s="9"/>
      <c r="J413" s="10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21" customHeight="1" x14ac:dyDescent="0.75">
      <c r="A414" s="9"/>
      <c r="B414" s="9"/>
      <c r="C414" s="9"/>
      <c r="D414" s="9"/>
      <c r="E414" s="9"/>
      <c r="F414" s="9"/>
      <c r="G414" s="9"/>
      <c r="H414" s="9"/>
      <c r="I414" s="9"/>
      <c r="J414" s="10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21" customHeight="1" x14ac:dyDescent="0.75">
      <c r="A415" s="9"/>
      <c r="B415" s="9"/>
      <c r="C415" s="9"/>
      <c r="D415" s="9"/>
      <c r="E415" s="9"/>
      <c r="F415" s="9"/>
      <c r="G415" s="9"/>
      <c r="H415" s="9"/>
      <c r="I415" s="9"/>
      <c r="J415" s="10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21" customHeight="1" x14ac:dyDescent="0.75">
      <c r="A416" s="9"/>
      <c r="B416" s="9"/>
      <c r="C416" s="9"/>
      <c r="D416" s="9"/>
      <c r="E416" s="9"/>
      <c r="F416" s="9"/>
      <c r="G416" s="9"/>
      <c r="H416" s="9"/>
      <c r="I416" s="9"/>
      <c r="J416" s="10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21" customHeight="1" x14ac:dyDescent="0.75">
      <c r="A417" s="9"/>
      <c r="B417" s="9"/>
      <c r="C417" s="9"/>
      <c r="D417" s="9"/>
      <c r="E417" s="9"/>
      <c r="F417" s="9"/>
      <c r="G417" s="9"/>
      <c r="H417" s="9"/>
      <c r="I417" s="9"/>
      <c r="J417" s="10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21" customHeight="1" x14ac:dyDescent="0.75">
      <c r="A418" s="9"/>
      <c r="B418" s="9"/>
      <c r="C418" s="9"/>
      <c r="D418" s="9"/>
      <c r="E418" s="9"/>
      <c r="F418" s="9"/>
      <c r="G418" s="9"/>
      <c r="H418" s="9"/>
      <c r="I418" s="9"/>
      <c r="J418" s="10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21" customHeight="1" x14ac:dyDescent="0.75">
      <c r="A419" s="9"/>
      <c r="B419" s="9"/>
      <c r="C419" s="9"/>
      <c r="D419" s="9"/>
      <c r="E419" s="9"/>
      <c r="F419" s="9"/>
      <c r="G419" s="9"/>
      <c r="H419" s="9"/>
      <c r="I419" s="9"/>
      <c r="J419" s="10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21" customHeight="1" x14ac:dyDescent="0.75">
      <c r="A420" s="9"/>
      <c r="B420" s="9"/>
      <c r="C420" s="9"/>
      <c r="D420" s="9"/>
      <c r="E420" s="9"/>
      <c r="F420" s="9"/>
      <c r="G420" s="9"/>
      <c r="H420" s="9"/>
      <c r="I420" s="9"/>
      <c r="J420" s="10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21" customHeight="1" x14ac:dyDescent="0.75">
      <c r="A421" s="9"/>
      <c r="B421" s="9"/>
      <c r="C421" s="9"/>
      <c r="D421" s="9"/>
      <c r="E421" s="9"/>
      <c r="F421" s="9"/>
      <c r="G421" s="9"/>
      <c r="H421" s="9"/>
      <c r="I421" s="9"/>
      <c r="J421" s="10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21" customHeight="1" x14ac:dyDescent="0.75">
      <c r="A422" s="9"/>
      <c r="B422" s="9"/>
      <c r="C422" s="9"/>
      <c r="D422" s="9"/>
      <c r="E422" s="9"/>
      <c r="F422" s="9"/>
      <c r="G422" s="9"/>
      <c r="H422" s="9"/>
      <c r="I422" s="9"/>
      <c r="J422" s="10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21" customHeight="1" x14ac:dyDescent="0.75">
      <c r="A423" s="9"/>
      <c r="B423" s="9"/>
      <c r="C423" s="9"/>
      <c r="D423" s="9"/>
      <c r="E423" s="9"/>
      <c r="F423" s="9"/>
      <c r="G423" s="9"/>
      <c r="H423" s="9"/>
      <c r="I423" s="9"/>
      <c r="J423" s="10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21" customHeight="1" x14ac:dyDescent="0.75">
      <c r="A424" s="9"/>
      <c r="B424" s="9"/>
      <c r="C424" s="9"/>
      <c r="D424" s="9"/>
      <c r="E424" s="9"/>
      <c r="F424" s="9"/>
      <c r="G424" s="9"/>
      <c r="H424" s="9"/>
      <c r="I424" s="9"/>
      <c r="J424" s="10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21" customHeight="1" x14ac:dyDescent="0.75">
      <c r="A425" s="9"/>
      <c r="B425" s="9"/>
      <c r="C425" s="9"/>
      <c r="D425" s="9"/>
      <c r="E425" s="9"/>
      <c r="F425" s="9"/>
      <c r="G425" s="9"/>
      <c r="H425" s="9"/>
      <c r="I425" s="9"/>
      <c r="J425" s="10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21" customHeight="1" x14ac:dyDescent="0.75">
      <c r="A426" s="9"/>
      <c r="B426" s="9"/>
      <c r="C426" s="9"/>
      <c r="D426" s="9"/>
      <c r="E426" s="9"/>
      <c r="F426" s="9"/>
      <c r="G426" s="9"/>
      <c r="H426" s="9"/>
      <c r="I426" s="9"/>
      <c r="J426" s="10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21" customHeight="1" x14ac:dyDescent="0.75">
      <c r="A427" s="9"/>
      <c r="B427" s="9"/>
      <c r="C427" s="9"/>
      <c r="D427" s="9"/>
      <c r="E427" s="9"/>
      <c r="F427" s="9"/>
      <c r="G427" s="9"/>
      <c r="H427" s="9"/>
      <c r="I427" s="9"/>
      <c r="J427" s="10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21" customHeight="1" x14ac:dyDescent="0.75">
      <c r="A428" s="9"/>
      <c r="B428" s="9"/>
      <c r="C428" s="9"/>
      <c r="D428" s="9"/>
      <c r="E428" s="9"/>
      <c r="F428" s="9"/>
      <c r="G428" s="9"/>
      <c r="H428" s="9"/>
      <c r="I428" s="9"/>
      <c r="J428" s="10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21" customHeight="1" x14ac:dyDescent="0.75">
      <c r="A429" s="9"/>
      <c r="B429" s="9"/>
      <c r="C429" s="9"/>
      <c r="D429" s="9"/>
      <c r="E429" s="9"/>
      <c r="F429" s="9"/>
      <c r="G429" s="9"/>
      <c r="H429" s="9"/>
      <c r="I429" s="9"/>
      <c r="J429" s="10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21" customHeight="1" x14ac:dyDescent="0.75">
      <c r="A430" s="9"/>
      <c r="B430" s="9"/>
      <c r="C430" s="9"/>
      <c r="D430" s="9"/>
      <c r="E430" s="9"/>
      <c r="F430" s="9"/>
      <c r="G430" s="9"/>
      <c r="H430" s="9"/>
      <c r="I430" s="9"/>
      <c r="J430" s="10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21" customHeight="1" x14ac:dyDescent="0.75">
      <c r="A431" s="9"/>
      <c r="B431" s="9"/>
      <c r="C431" s="9"/>
      <c r="D431" s="9"/>
      <c r="E431" s="9"/>
      <c r="F431" s="9"/>
      <c r="G431" s="9"/>
      <c r="H431" s="9"/>
      <c r="I431" s="9"/>
      <c r="J431" s="10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21" customHeight="1" x14ac:dyDescent="0.75">
      <c r="A432" s="9"/>
      <c r="B432" s="9"/>
      <c r="C432" s="9"/>
      <c r="D432" s="9"/>
      <c r="E432" s="9"/>
      <c r="F432" s="9"/>
      <c r="G432" s="9"/>
      <c r="H432" s="9"/>
      <c r="I432" s="9"/>
      <c r="J432" s="10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21" customHeight="1" x14ac:dyDescent="0.75">
      <c r="A433" s="9"/>
      <c r="B433" s="9"/>
      <c r="C433" s="9"/>
      <c r="D433" s="9"/>
      <c r="E433" s="9"/>
      <c r="F433" s="9"/>
      <c r="G433" s="9"/>
      <c r="H433" s="9"/>
      <c r="I433" s="9"/>
      <c r="J433" s="10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21" customHeight="1" x14ac:dyDescent="0.75">
      <c r="A434" s="9"/>
      <c r="B434" s="9"/>
      <c r="C434" s="9"/>
      <c r="D434" s="9"/>
      <c r="E434" s="9"/>
      <c r="F434" s="9"/>
      <c r="G434" s="9"/>
      <c r="H434" s="9"/>
      <c r="I434" s="9"/>
      <c r="J434" s="10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21" customHeight="1" x14ac:dyDescent="0.75">
      <c r="A435" s="9"/>
      <c r="B435" s="9"/>
      <c r="C435" s="9"/>
      <c r="D435" s="9"/>
      <c r="E435" s="9"/>
      <c r="F435" s="9"/>
      <c r="G435" s="9"/>
      <c r="H435" s="9"/>
      <c r="I435" s="9"/>
      <c r="J435" s="10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21" customHeight="1" x14ac:dyDescent="0.75">
      <c r="A436" s="9"/>
      <c r="B436" s="9"/>
      <c r="C436" s="9"/>
      <c r="D436" s="9"/>
      <c r="E436" s="9"/>
      <c r="F436" s="9"/>
      <c r="G436" s="9"/>
      <c r="H436" s="9"/>
      <c r="I436" s="9"/>
      <c r="J436" s="10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21" customHeight="1" x14ac:dyDescent="0.75">
      <c r="A437" s="9"/>
      <c r="B437" s="9"/>
      <c r="C437" s="9"/>
      <c r="D437" s="9"/>
      <c r="E437" s="9"/>
      <c r="F437" s="9"/>
      <c r="G437" s="9"/>
      <c r="H437" s="9"/>
      <c r="I437" s="9"/>
      <c r="J437" s="10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21" customHeight="1" x14ac:dyDescent="0.75">
      <c r="A438" s="9"/>
      <c r="B438" s="9"/>
      <c r="C438" s="9"/>
      <c r="D438" s="9"/>
      <c r="E438" s="9"/>
      <c r="F438" s="9"/>
      <c r="G438" s="9"/>
      <c r="H438" s="9"/>
      <c r="I438" s="9"/>
      <c r="J438" s="10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21" customHeight="1" x14ac:dyDescent="0.75">
      <c r="A439" s="9"/>
      <c r="B439" s="9"/>
      <c r="C439" s="9"/>
      <c r="D439" s="9"/>
      <c r="E439" s="9"/>
      <c r="F439" s="9"/>
      <c r="G439" s="9"/>
      <c r="H439" s="9"/>
      <c r="I439" s="9"/>
      <c r="J439" s="10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21" customHeight="1" x14ac:dyDescent="0.75">
      <c r="A440" s="9"/>
      <c r="B440" s="9"/>
      <c r="C440" s="9"/>
      <c r="D440" s="9"/>
      <c r="E440" s="9"/>
      <c r="F440" s="9"/>
      <c r="G440" s="9"/>
      <c r="H440" s="9"/>
      <c r="I440" s="9"/>
      <c r="J440" s="10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21" customHeight="1" x14ac:dyDescent="0.75">
      <c r="A441" s="9"/>
      <c r="B441" s="9"/>
      <c r="C441" s="9"/>
      <c r="D441" s="9"/>
      <c r="E441" s="9"/>
      <c r="F441" s="9"/>
      <c r="G441" s="9"/>
      <c r="H441" s="9"/>
      <c r="I441" s="9"/>
      <c r="J441" s="10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21" customHeight="1" x14ac:dyDescent="0.75">
      <c r="A442" s="9"/>
      <c r="B442" s="9"/>
      <c r="C442" s="9"/>
      <c r="D442" s="9"/>
      <c r="E442" s="9"/>
      <c r="F442" s="9"/>
      <c r="G442" s="9"/>
      <c r="H442" s="9"/>
      <c r="I442" s="9"/>
      <c r="J442" s="10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21" customHeight="1" x14ac:dyDescent="0.75">
      <c r="A443" s="9"/>
      <c r="B443" s="9"/>
      <c r="C443" s="9"/>
      <c r="D443" s="9"/>
      <c r="E443" s="9"/>
      <c r="F443" s="9"/>
      <c r="G443" s="9"/>
      <c r="H443" s="9"/>
      <c r="I443" s="9"/>
      <c r="J443" s="10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21" customHeight="1" x14ac:dyDescent="0.75">
      <c r="A444" s="9"/>
      <c r="B444" s="9"/>
      <c r="C444" s="9"/>
      <c r="D444" s="9"/>
      <c r="E444" s="9"/>
      <c r="F444" s="9"/>
      <c r="G444" s="9"/>
      <c r="H444" s="9"/>
      <c r="I444" s="9"/>
      <c r="J444" s="10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21" customHeight="1" x14ac:dyDescent="0.75">
      <c r="A445" s="9"/>
      <c r="B445" s="9"/>
      <c r="C445" s="9"/>
      <c r="D445" s="9"/>
      <c r="E445" s="9"/>
      <c r="F445" s="9"/>
      <c r="G445" s="9"/>
      <c r="H445" s="9"/>
      <c r="I445" s="9"/>
      <c r="J445" s="10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21" customHeight="1" x14ac:dyDescent="0.75">
      <c r="A446" s="9"/>
      <c r="B446" s="9"/>
      <c r="C446" s="9"/>
      <c r="D446" s="9"/>
      <c r="E446" s="9"/>
      <c r="F446" s="9"/>
      <c r="G446" s="9"/>
      <c r="H446" s="9"/>
      <c r="I446" s="9"/>
      <c r="J446" s="10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21" customHeight="1" x14ac:dyDescent="0.75">
      <c r="A447" s="9"/>
      <c r="B447" s="9"/>
      <c r="C447" s="9"/>
      <c r="D447" s="9"/>
      <c r="E447" s="9"/>
      <c r="F447" s="9"/>
      <c r="G447" s="9"/>
      <c r="H447" s="9"/>
      <c r="I447" s="9"/>
      <c r="J447" s="10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21" customHeight="1" x14ac:dyDescent="0.75">
      <c r="A448" s="9"/>
      <c r="B448" s="9"/>
      <c r="C448" s="9"/>
      <c r="D448" s="9"/>
      <c r="E448" s="9"/>
      <c r="F448" s="9"/>
      <c r="G448" s="9"/>
      <c r="H448" s="9"/>
      <c r="I448" s="9"/>
      <c r="J448" s="10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21" customHeight="1" x14ac:dyDescent="0.75">
      <c r="A449" s="9"/>
      <c r="B449" s="9"/>
      <c r="C449" s="9"/>
      <c r="D449" s="9"/>
      <c r="E449" s="9"/>
      <c r="F449" s="9"/>
      <c r="G449" s="9"/>
      <c r="H449" s="9"/>
      <c r="I449" s="9"/>
      <c r="J449" s="10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21" customHeight="1" x14ac:dyDescent="0.75">
      <c r="A450" s="9"/>
      <c r="B450" s="9"/>
      <c r="C450" s="9"/>
      <c r="D450" s="9"/>
      <c r="E450" s="9"/>
      <c r="F450" s="9"/>
      <c r="G450" s="9"/>
      <c r="H450" s="9"/>
      <c r="I450" s="9"/>
      <c r="J450" s="10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21" customHeight="1" x14ac:dyDescent="0.75">
      <c r="A451" s="9"/>
      <c r="B451" s="9"/>
      <c r="C451" s="9"/>
      <c r="D451" s="9"/>
      <c r="E451" s="9"/>
      <c r="F451" s="9"/>
      <c r="G451" s="9"/>
      <c r="H451" s="9"/>
      <c r="I451" s="9"/>
      <c r="J451" s="10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21" customHeight="1" x14ac:dyDescent="0.75">
      <c r="A452" s="9"/>
      <c r="B452" s="9"/>
      <c r="C452" s="9"/>
      <c r="D452" s="9"/>
      <c r="E452" s="9"/>
      <c r="F452" s="9"/>
      <c r="G452" s="9"/>
      <c r="H452" s="9"/>
      <c r="I452" s="9"/>
      <c r="J452" s="10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21" customHeight="1" x14ac:dyDescent="0.75">
      <c r="A453" s="9"/>
      <c r="B453" s="9"/>
      <c r="C453" s="9"/>
      <c r="D453" s="9"/>
      <c r="E453" s="9"/>
      <c r="F453" s="9"/>
      <c r="G453" s="9"/>
      <c r="H453" s="9"/>
      <c r="I453" s="9"/>
      <c r="J453" s="10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21" customHeight="1" x14ac:dyDescent="0.75">
      <c r="A454" s="9"/>
      <c r="B454" s="9"/>
      <c r="C454" s="9"/>
      <c r="D454" s="9"/>
      <c r="E454" s="9"/>
      <c r="F454" s="9"/>
      <c r="G454" s="9"/>
      <c r="H454" s="9"/>
      <c r="I454" s="9"/>
      <c r="J454" s="10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21" customHeight="1" x14ac:dyDescent="0.75">
      <c r="A455" s="9"/>
      <c r="B455" s="9"/>
      <c r="C455" s="9"/>
      <c r="D455" s="9"/>
      <c r="E455" s="9"/>
      <c r="F455" s="9"/>
      <c r="G455" s="9"/>
      <c r="H455" s="9"/>
      <c r="I455" s="9"/>
      <c r="J455" s="10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21" customHeight="1" x14ac:dyDescent="0.75">
      <c r="A456" s="9"/>
      <c r="B456" s="9"/>
      <c r="C456" s="9"/>
      <c r="D456" s="9"/>
      <c r="E456" s="9"/>
      <c r="F456" s="9"/>
      <c r="G456" s="9"/>
      <c r="H456" s="9"/>
      <c r="I456" s="9"/>
      <c r="J456" s="10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21" customHeight="1" x14ac:dyDescent="0.75">
      <c r="A457" s="9"/>
      <c r="B457" s="9"/>
      <c r="C457" s="9"/>
      <c r="D457" s="9"/>
      <c r="E457" s="9"/>
      <c r="F457" s="9"/>
      <c r="G457" s="9"/>
      <c r="H457" s="9"/>
      <c r="I457" s="9"/>
      <c r="J457" s="10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21" customHeight="1" x14ac:dyDescent="0.75">
      <c r="A458" s="9"/>
      <c r="B458" s="9"/>
      <c r="C458" s="9"/>
      <c r="D458" s="9"/>
      <c r="E458" s="9"/>
      <c r="F458" s="9"/>
      <c r="G458" s="9"/>
      <c r="H458" s="9"/>
      <c r="I458" s="9"/>
      <c r="J458" s="10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21" customHeight="1" x14ac:dyDescent="0.75">
      <c r="A459" s="9"/>
      <c r="B459" s="9"/>
      <c r="C459" s="9"/>
      <c r="D459" s="9"/>
      <c r="E459" s="9"/>
      <c r="F459" s="9"/>
      <c r="G459" s="9"/>
      <c r="H459" s="9"/>
      <c r="I459" s="9"/>
      <c r="J459" s="10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21" customHeight="1" x14ac:dyDescent="0.75">
      <c r="A460" s="9"/>
      <c r="B460" s="9"/>
      <c r="C460" s="9"/>
      <c r="D460" s="9"/>
      <c r="E460" s="9"/>
      <c r="F460" s="9"/>
      <c r="G460" s="9"/>
      <c r="H460" s="9"/>
      <c r="I460" s="9"/>
      <c r="J460" s="10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21" customHeight="1" x14ac:dyDescent="0.75">
      <c r="A461" s="9"/>
      <c r="B461" s="9"/>
      <c r="C461" s="9"/>
      <c r="D461" s="9"/>
      <c r="E461" s="9"/>
      <c r="F461" s="9"/>
      <c r="G461" s="9"/>
      <c r="H461" s="9"/>
      <c r="I461" s="9"/>
      <c r="J461" s="10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21" customHeight="1" x14ac:dyDescent="0.75">
      <c r="A462" s="9"/>
      <c r="B462" s="9"/>
      <c r="C462" s="9"/>
      <c r="D462" s="9"/>
      <c r="E462" s="9"/>
      <c r="F462" s="9"/>
      <c r="G462" s="9"/>
      <c r="H462" s="9"/>
      <c r="I462" s="9"/>
      <c r="J462" s="10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21" customHeight="1" x14ac:dyDescent="0.75">
      <c r="A463" s="9"/>
      <c r="B463" s="9"/>
      <c r="C463" s="9"/>
      <c r="D463" s="9"/>
      <c r="E463" s="9"/>
      <c r="F463" s="9"/>
      <c r="G463" s="9"/>
      <c r="H463" s="9"/>
      <c r="I463" s="9"/>
      <c r="J463" s="10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21" customHeight="1" x14ac:dyDescent="0.75">
      <c r="A464" s="9"/>
      <c r="B464" s="9"/>
      <c r="C464" s="9"/>
      <c r="D464" s="9"/>
      <c r="E464" s="9"/>
      <c r="F464" s="9"/>
      <c r="G464" s="9"/>
      <c r="H464" s="9"/>
      <c r="I464" s="9"/>
      <c r="J464" s="10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21" customHeight="1" x14ac:dyDescent="0.75">
      <c r="A465" s="9"/>
      <c r="B465" s="9"/>
      <c r="C465" s="9"/>
      <c r="D465" s="9"/>
      <c r="E465" s="9"/>
      <c r="F465" s="9"/>
      <c r="G465" s="9"/>
      <c r="H465" s="9"/>
      <c r="I465" s="9"/>
      <c r="J465" s="10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21" customHeight="1" x14ac:dyDescent="0.75">
      <c r="A466" s="9"/>
      <c r="B466" s="9"/>
      <c r="C466" s="9"/>
      <c r="D466" s="9"/>
      <c r="E466" s="9"/>
      <c r="F466" s="9"/>
      <c r="G466" s="9"/>
      <c r="H466" s="9"/>
      <c r="I466" s="9"/>
      <c r="J466" s="10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21" customHeight="1" x14ac:dyDescent="0.75">
      <c r="A467" s="9"/>
      <c r="B467" s="9"/>
      <c r="C467" s="9"/>
      <c r="D467" s="9"/>
      <c r="E467" s="9"/>
      <c r="F467" s="9"/>
      <c r="G467" s="9"/>
      <c r="H467" s="9"/>
      <c r="I467" s="9"/>
      <c r="J467" s="10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21" customHeight="1" x14ac:dyDescent="0.75">
      <c r="A468" s="9"/>
      <c r="B468" s="9"/>
      <c r="C468" s="9"/>
      <c r="D468" s="9"/>
      <c r="E468" s="9"/>
      <c r="F468" s="9"/>
      <c r="G468" s="9"/>
      <c r="H468" s="9"/>
      <c r="I468" s="9"/>
      <c r="J468" s="10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21" customHeight="1" x14ac:dyDescent="0.75">
      <c r="A469" s="9"/>
      <c r="B469" s="9"/>
      <c r="C469" s="9"/>
      <c r="D469" s="9"/>
      <c r="E469" s="9"/>
      <c r="F469" s="9"/>
      <c r="G469" s="9"/>
      <c r="H469" s="9"/>
      <c r="I469" s="9"/>
      <c r="J469" s="10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21" customHeight="1" x14ac:dyDescent="0.75">
      <c r="A470" s="9"/>
      <c r="B470" s="9"/>
      <c r="C470" s="9"/>
      <c r="D470" s="9"/>
      <c r="E470" s="9"/>
      <c r="F470" s="9"/>
      <c r="G470" s="9"/>
      <c r="H470" s="9"/>
      <c r="I470" s="9"/>
      <c r="J470" s="10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21" customHeight="1" x14ac:dyDescent="0.75">
      <c r="A471" s="9"/>
      <c r="B471" s="9"/>
      <c r="C471" s="9"/>
      <c r="D471" s="9"/>
      <c r="E471" s="9"/>
      <c r="F471" s="9"/>
      <c r="G471" s="9"/>
      <c r="H471" s="9"/>
      <c r="I471" s="9"/>
      <c r="J471" s="10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21" customHeight="1" x14ac:dyDescent="0.75">
      <c r="A472" s="9"/>
      <c r="B472" s="9"/>
      <c r="C472" s="9"/>
      <c r="D472" s="9"/>
      <c r="E472" s="9"/>
      <c r="F472" s="9"/>
      <c r="G472" s="9"/>
      <c r="H472" s="9"/>
      <c r="I472" s="9"/>
      <c r="J472" s="10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21" customHeight="1" x14ac:dyDescent="0.75">
      <c r="A473" s="9"/>
      <c r="B473" s="9"/>
      <c r="C473" s="9"/>
      <c r="D473" s="9"/>
      <c r="E473" s="9"/>
      <c r="F473" s="9"/>
      <c r="G473" s="9"/>
      <c r="H473" s="9"/>
      <c r="I473" s="9"/>
      <c r="J473" s="10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21" customHeight="1" x14ac:dyDescent="0.75">
      <c r="A474" s="9"/>
      <c r="B474" s="9"/>
      <c r="C474" s="9"/>
      <c r="D474" s="9"/>
      <c r="E474" s="9"/>
      <c r="F474" s="9"/>
      <c r="G474" s="9"/>
      <c r="H474" s="9"/>
      <c r="I474" s="9"/>
      <c r="J474" s="10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21" customHeight="1" x14ac:dyDescent="0.75">
      <c r="A475" s="9"/>
      <c r="B475" s="9"/>
      <c r="C475" s="9"/>
      <c r="D475" s="9"/>
      <c r="E475" s="9"/>
      <c r="F475" s="9"/>
      <c r="G475" s="9"/>
      <c r="H475" s="9"/>
      <c r="I475" s="9"/>
      <c r="J475" s="10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21" customHeight="1" x14ac:dyDescent="0.75">
      <c r="A476" s="9"/>
      <c r="B476" s="9"/>
      <c r="C476" s="9"/>
      <c r="D476" s="9"/>
      <c r="E476" s="9"/>
      <c r="F476" s="9"/>
      <c r="G476" s="9"/>
      <c r="H476" s="9"/>
      <c r="I476" s="9"/>
      <c r="J476" s="10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21" customHeight="1" x14ac:dyDescent="0.75">
      <c r="A477" s="9"/>
      <c r="B477" s="9"/>
      <c r="C477" s="9"/>
      <c r="D477" s="9"/>
      <c r="E477" s="9"/>
      <c r="F477" s="9"/>
      <c r="G477" s="9"/>
      <c r="H477" s="9"/>
      <c r="I477" s="9"/>
      <c r="J477" s="10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21" customHeight="1" x14ac:dyDescent="0.75">
      <c r="A478" s="9"/>
      <c r="B478" s="9"/>
      <c r="C478" s="9"/>
      <c r="D478" s="9"/>
      <c r="E478" s="9"/>
      <c r="F478" s="9"/>
      <c r="G478" s="9"/>
      <c r="H478" s="9"/>
      <c r="I478" s="9"/>
      <c r="J478" s="10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21" customHeight="1" x14ac:dyDescent="0.75">
      <c r="A479" s="9"/>
      <c r="B479" s="9"/>
      <c r="C479" s="9"/>
      <c r="D479" s="9"/>
      <c r="E479" s="9"/>
      <c r="F479" s="9"/>
      <c r="G479" s="9"/>
      <c r="H479" s="9"/>
      <c r="I479" s="9"/>
      <c r="J479" s="10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21" customHeight="1" x14ac:dyDescent="0.75">
      <c r="A480" s="9"/>
      <c r="B480" s="9"/>
      <c r="C480" s="9"/>
      <c r="D480" s="9"/>
      <c r="E480" s="9"/>
      <c r="F480" s="9"/>
      <c r="G480" s="9"/>
      <c r="H480" s="9"/>
      <c r="I480" s="9"/>
      <c r="J480" s="10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21" customHeight="1" x14ac:dyDescent="0.75">
      <c r="A481" s="9"/>
      <c r="B481" s="9"/>
      <c r="C481" s="9"/>
      <c r="D481" s="9"/>
      <c r="E481" s="9"/>
      <c r="F481" s="9"/>
      <c r="G481" s="9"/>
      <c r="H481" s="9"/>
      <c r="I481" s="9"/>
      <c r="J481" s="10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21" customHeight="1" x14ac:dyDescent="0.75">
      <c r="A482" s="9"/>
      <c r="B482" s="9"/>
      <c r="C482" s="9"/>
      <c r="D482" s="9"/>
      <c r="E482" s="9"/>
      <c r="F482" s="9"/>
      <c r="G482" s="9"/>
      <c r="H482" s="9"/>
      <c r="I482" s="9"/>
      <c r="J482" s="10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21" customHeight="1" x14ac:dyDescent="0.75">
      <c r="A483" s="9"/>
      <c r="B483" s="9"/>
      <c r="C483" s="9"/>
      <c r="D483" s="9"/>
      <c r="E483" s="9"/>
      <c r="F483" s="9"/>
      <c r="G483" s="9"/>
      <c r="H483" s="9"/>
      <c r="I483" s="9"/>
      <c r="J483" s="10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21" customHeight="1" x14ac:dyDescent="0.75">
      <c r="A484" s="9"/>
      <c r="B484" s="9"/>
      <c r="C484" s="9"/>
      <c r="D484" s="9"/>
      <c r="E484" s="9"/>
      <c r="F484" s="9"/>
      <c r="G484" s="9"/>
      <c r="H484" s="9"/>
      <c r="I484" s="9"/>
      <c r="J484" s="10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21" customHeight="1" x14ac:dyDescent="0.75">
      <c r="A485" s="9"/>
      <c r="B485" s="9"/>
      <c r="C485" s="9"/>
      <c r="D485" s="9"/>
      <c r="E485" s="9"/>
      <c r="F485" s="9"/>
      <c r="G485" s="9"/>
      <c r="H485" s="9"/>
      <c r="I485" s="9"/>
      <c r="J485" s="10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21" customHeight="1" x14ac:dyDescent="0.75">
      <c r="A486" s="9"/>
      <c r="B486" s="9"/>
      <c r="C486" s="9"/>
      <c r="D486" s="9"/>
      <c r="E486" s="9"/>
      <c r="F486" s="9"/>
      <c r="G486" s="9"/>
      <c r="H486" s="9"/>
      <c r="I486" s="9"/>
      <c r="J486" s="10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21" customHeight="1" x14ac:dyDescent="0.75">
      <c r="A487" s="9"/>
      <c r="B487" s="9"/>
      <c r="C487" s="9"/>
      <c r="D487" s="9"/>
      <c r="E487" s="9"/>
      <c r="F487" s="9"/>
      <c r="G487" s="9"/>
      <c r="H487" s="9"/>
      <c r="I487" s="9"/>
      <c r="J487" s="10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21" customHeight="1" x14ac:dyDescent="0.75">
      <c r="A488" s="9"/>
      <c r="B488" s="9"/>
      <c r="C488" s="9"/>
      <c r="D488" s="9"/>
      <c r="E488" s="9"/>
      <c r="F488" s="9"/>
      <c r="G488" s="9"/>
      <c r="H488" s="9"/>
      <c r="I488" s="9"/>
      <c r="J488" s="10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21" customHeight="1" x14ac:dyDescent="0.75">
      <c r="A489" s="9"/>
      <c r="B489" s="9"/>
      <c r="C489" s="9"/>
      <c r="D489" s="9"/>
      <c r="E489" s="9"/>
      <c r="F489" s="9"/>
      <c r="G489" s="9"/>
      <c r="H489" s="9"/>
      <c r="I489" s="9"/>
      <c r="J489" s="10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21" customHeight="1" x14ac:dyDescent="0.75">
      <c r="A490" s="9"/>
      <c r="B490" s="9"/>
      <c r="C490" s="9"/>
      <c r="D490" s="9"/>
      <c r="E490" s="9"/>
      <c r="F490" s="9"/>
      <c r="G490" s="9"/>
      <c r="H490" s="9"/>
      <c r="I490" s="9"/>
      <c r="J490" s="10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21" customHeight="1" x14ac:dyDescent="0.75">
      <c r="A491" s="9"/>
      <c r="B491" s="9"/>
      <c r="C491" s="9"/>
      <c r="D491" s="9"/>
      <c r="E491" s="9"/>
      <c r="F491" s="9"/>
      <c r="G491" s="9"/>
      <c r="H491" s="9"/>
      <c r="I491" s="9"/>
      <c r="J491" s="10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21" customHeight="1" x14ac:dyDescent="0.75">
      <c r="A492" s="9"/>
      <c r="B492" s="9"/>
      <c r="C492" s="9"/>
      <c r="D492" s="9"/>
      <c r="E492" s="9"/>
      <c r="F492" s="9"/>
      <c r="G492" s="9"/>
      <c r="H492" s="9"/>
      <c r="I492" s="9"/>
      <c r="J492" s="10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21" customHeight="1" x14ac:dyDescent="0.75">
      <c r="A493" s="9"/>
      <c r="B493" s="9"/>
      <c r="C493" s="9"/>
      <c r="D493" s="9"/>
      <c r="E493" s="9"/>
      <c r="F493" s="9"/>
      <c r="G493" s="9"/>
      <c r="H493" s="9"/>
      <c r="I493" s="9"/>
      <c r="J493" s="10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21" customHeight="1" x14ac:dyDescent="0.75">
      <c r="A494" s="9"/>
      <c r="B494" s="9"/>
      <c r="C494" s="9"/>
      <c r="D494" s="9"/>
      <c r="E494" s="9"/>
      <c r="F494" s="9"/>
      <c r="G494" s="9"/>
      <c r="H494" s="9"/>
      <c r="I494" s="9"/>
      <c r="J494" s="10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21" customHeight="1" x14ac:dyDescent="0.75">
      <c r="A495" s="9"/>
      <c r="B495" s="9"/>
      <c r="C495" s="9"/>
      <c r="D495" s="9"/>
      <c r="E495" s="9"/>
      <c r="F495" s="9"/>
      <c r="G495" s="9"/>
      <c r="H495" s="9"/>
      <c r="I495" s="9"/>
      <c r="J495" s="10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21" customHeight="1" x14ac:dyDescent="0.75">
      <c r="A496" s="9"/>
      <c r="B496" s="9"/>
      <c r="C496" s="9"/>
      <c r="D496" s="9"/>
      <c r="E496" s="9"/>
      <c r="F496" s="9"/>
      <c r="G496" s="9"/>
      <c r="H496" s="9"/>
      <c r="I496" s="9"/>
      <c r="J496" s="10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21" customHeight="1" x14ac:dyDescent="0.75">
      <c r="A497" s="9"/>
      <c r="B497" s="9"/>
      <c r="C497" s="9"/>
      <c r="D497" s="9"/>
      <c r="E497" s="9"/>
      <c r="F497" s="9"/>
      <c r="G497" s="9"/>
      <c r="H497" s="9"/>
      <c r="I497" s="9"/>
      <c r="J497" s="10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21" customHeight="1" x14ac:dyDescent="0.75">
      <c r="A498" s="9"/>
      <c r="B498" s="9"/>
      <c r="C498" s="9"/>
      <c r="D498" s="9"/>
      <c r="E498" s="9"/>
      <c r="F498" s="9"/>
      <c r="G498" s="9"/>
      <c r="H498" s="9"/>
      <c r="I498" s="9"/>
      <c r="J498" s="10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21" customHeight="1" x14ac:dyDescent="0.75">
      <c r="A499" s="9"/>
      <c r="B499" s="9"/>
      <c r="C499" s="9"/>
      <c r="D499" s="9"/>
      <c r="E499" s="9"/>
      <c r="F499" s="9"/>
      <c r="G499" s="9"/>
      <c r="H499" s="9"/>
      <c r="I499" s="9"/>
      <c r="J499" s="10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21" customHeight="1" x14ac:dyDescent="0.75">
      <c r="A500" s="9"/>
      <c r="B500" s="9"/>
      <c r="C500" s="9"/>
      <c r="D500" s="9"/>
      <c r="E500" s="9"/>
      <c r="F500" s="9"/>
      <c r="G500" s="9"/>
      <c r="H500" s="9"/>
      <c r="I500" s="9"/>
      <c r="J500" s="10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21" customHeight="1" x14ac:dyDescent="0.75">
      <c r="A501" s="9"/>
      <c r="B501" s="9"/>
      <c r="C501" s="9"/>
      <c r="D501" s="9"/>
      <c r="E501" s="9"/>
      <c r="F501" s="9"/>
      <c r="G501" s="9"/>
      <c r="H501" s="9"/>
      <c r="I501" s="9"/>
      <c r="J501" s="10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21" customHeight="1" x14ac:dyDescent="0.75">
      <c r="A502" s="9"/>
      <c r="B502" s="9"/>
      <c r="C502" s="9"/>
      <c r="D502" s="9"/>
      <c r="E502" s="9"/>
      <c r="F502" s="9"/>
      <c r="G502" s="9"/>
      <c r="H502" s="9"/>
      <c r="I502" s="9"/>
      <c r="J502" s="10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21" customHeight="1" x14ac:dyDescent="0.75">
      <c r="A503" s="9"/>
      <c r="B503" s="9"/>
      <c r="C503" s="9"/>
      <c r="D503" s="9"/>
      <c r="E503" s="9"/>
      <c r="F503" s="9"/>
      <c r="G503" s="9"/>
      <c r="H503" s="9"/>
      <c r="I503" s="9"/>
      <c r="J503" s="10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21" customHeight="1" x14ac:dyDescent="0.75">
      <c r="A504" s="9"/>
      <c r="B504" s="9"/>
      <c r="C504" s="9"/>
      <c r="D504" s="9"/>
      <c r="E504" s="9"/>
      <c r="F504" s="9"/>
      <c r="G504" s="9"/>
      <c r="H504" s="9"/>
      <c r="I504" s="9"/>
      <c r="J504" s="10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21" customHeight="1" x14ac:dyDescent="0.75">
      <c r="A505" s="9"/>
      <c r="B505" s="9"/>
      <c r="C505" s="9"/>
      <c r="D505" s="9"/>
      <c r="E505" s="9"/>
      <c r="F505" s="9"/>
      <c r="G505" s="9"/>
      <c r="H505" s="9"/>
      <c r="I505" s="9"/>
      <c r="J505" s="10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21" customHeight="1" x14ac:dyDescent="0.75">
      <c r="A506" s="9"/>
      <c r="B506" s="9"/>
      <c r="C506" s="9"/>
      <c r="D506" s="9"/>
      <c r="E506" s="9"/>
      <c r="F506" s="9"/>
      <c r="G506" s="9"/>
      <c r="H506" s="9"/>
      <c r="I506" s="9"/>
      <c r="J506" s="10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21" customHeight="1" x14ac:dyDescent="0.75">
      <c r="A507" s="9"/>
      <c r="B507" s="9"/>
      <c r="C507" s="9"/>
      <c r="D507" s="9"/>
      <c r="E507" s="9"/>
      <c r="F507" s="9"/>
      <c r="G507" s="9"/>
      <c r="H507" s="9"/>
      <c r="I507" s="9"/>
      <c r="J507" s="10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21" customHeight="1" x14ac:dyDescent="0.75">
      <c r="A508" s="9"/>
      <c r="B508" s="9"/>
      <c r="C508" s="9"/>
      <c r="D508" s="9"/>
      <c r="E508" s="9"/>
      <c r="F508" s="9"/>
      <c r="G508" s="9"/>
      <c r="H508" s="9"/>
      <c r="I508" s="9"/>
      <c r="J508" s="10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21" customHeight="1" x14ac:dyDescent="0.75">
      <c r="A509" s="9"/>
      <c r="B509" s="9"/>
      <c r="C509" s="9"/>
      <c r="D509" s="9"/>
      <c r="E509" s="9"/>
      <c r="F509" s="9"/>
      <c r="G509" s="9"/>
      <c r="H509" s="9"/>
      <c r="I509" s="9"/>
      <c r="J509" s="10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21" customHeight="1" x14ac:dyDescent="0.75">
      <c r="A510" s="9"/>
      <c r="B510" s="9"/>
      <c r="C510" s="9"/>
      <c r="D510" s="9"/>
      <c r="E510" s="9"/>
      <c r="F510" s="9"/>
      <c r="G510" s="9"/>
      <c r="H510" s="9"/>
      <c r="I510" s="9"/>
      <c r="J510" s="10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21" customHeight="1" x14ac:dyDescent="0.75">
      <c r="A511" s="9"/>
      <c r="B511" s="9"/>
      <c r="C511" s="9"/>
      <c r="D511" s="9"/>
      <c r="E511" s="9"/>
      <c r="F511" s="9"/>
      <c r="G511" s="9"/>
      <c r="H511" s="9"/>
      <c r="I511" s="9"/>
      <c r="J511" s="10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21" customHeight="1" x14ac:dyDescent="0.75">
      <c r="A512" s="9"/>
      <c r="B512" s="9"/>
      <c r="C512" s="9"/>
      <c r="D512" s="9"/>
      <c r="E512" s="9"/>
      <c r="F512" s="9"/>
      <c r="G512" s="9"/>
      <c r="H512" s="9"/>
      <c r="I512" s="9"/>
      <c r="J512" s="10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21" customHeight="1" x14ac:dyDescent="0.75">
      <c r="A513" s="9"/>
      <c r="B513" s="9"/>
      <c r="C513" s="9"/>
      <c r="D513" s="9"/>
      <c r="E513" s="9"/>
      <c r="F513" s="9"/>
      <c r="G513" s="9"/>
      <c r="H513" s="9"/>
      <c r="I513" s="9"/>
      <c r="J513" s="10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21" customHeight="1" x14ac:dyDescent="0.75">
      <c r="A514" s="9"/>
      <c r="B514" s="9"/>
      <c r="C514" s="9"/>
      <c r="D514" s="9"/>
      <c r="E514" s="9"/>
      <c r="F514" s="9"/>
      <c r="G514" s="9"/>
      <c r="H514" s="9"/>
      <c r="I514" s="9"/>
      <c r="J514" s="10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21" customHeight="1" x14ac:dyDescent="0.75">
      <c r="A515" s="9"/>
      <c r="B515" s="9"/>
      <c r="C515" s="9"/>
      <c r="D515" s="9"/>
      <c r="E515" s="9"/>
      <c r="F515" s="9"/>
      <c r="G515" s="9"/>
      <c r="H515" s="9"/>
      <c r="I515" s="9"/>
      <c r="J515" s="10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21" customHeight="1" x14ac:dyDescent="0.75">
      <c r="A516" s="9"/>
      <c r="B516" s="9"/>
      <c r="C516" s="9"/>
      <c r="D516" s="9"/>
      <c r="E516" s="9"/>
      <c r="F516" s="9"/>
      <c r="G516" s="9"/>
      <c r="H516" s="9"/>
      <c r="I516" s="9"/>
      <c r="J516" s="10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21" customHeight="1" x14ac:dyDescent="0.75">
      <c r="A517" s="9"/>
      <c r="B517" s="9"/>
      <c r="C517" s="9"/>
      <c r="D517" s="9"/>
      <c r="E517" s="9"/>
      <c r="F517" s="9"/>
      <c r="G517" s="9"/>
      <c r="H517" s="9"/>
      <c r="I517" s="9"/>
      <c r="J517" s="10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21" customHeight="1" x14ac:dyDescent="0.75">
      <c r="A518" s="9"/>
      <c r="B518" s="9"/>
      <c r="C518" s="9"/>
      <c r="D518" s="9"/>
      <c r="E518" s="9"/>
      <c r="F518" s="9"/>
      <c r="G518" s="9"/>
      <c r="H518" s="9"/>
      <c r="I518" s="9"/>
      <c r="J518" s="10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21" customHeight="1" x14ac:dyDescent="0.75">
      <c r="A519" s="9"/>
      <c r="B519" s="9"/>
      <c r="C519" s="9"/>
      <c r="D519" s="9"/>
      <c r="E519" s="9"/>
      <c r="F519" s="9"/>
      <c r="G519" s="9"/>
      <c r="H519" s="9"/>
      <c r="I519" s="9"/>
      <c r="J519" s="10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21" customHeight="1" x14ac:dyDescent="0.75">
      <c r="A520" s="9"/>
      <c r="B520" s="9"/>
      <c r="C520" s="9"/>
      <c r="D520" s="9"/>
      <c r="E520" s="9"/>
      <c r="F520" s="9"/>
      <c r="G520" s="9"/>
      <c r="H520" s="9"/>
      <c r="I520" s="9"/>
      <c r="J520" s="10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21" customHeight="1" x14ac:dyDescent="0.75">
      <c r="A521" s="9"/>
      <c r="B521" s="9"/>
      <c r="C521" s="9"/>
      <c r="D521" s="9"/>
      <c r="E521" s="9"/>
      <c r="F521" s="9"/>
      <c r="G521" s="9"/>
      <c r="H521" s="9"/>
      <c r="I521" s="9"/>
      <c r="J521" s="10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21" customHeight="1" x14ac:dyDescent="0.75">
      <c r="A522" s="9"/>
      <c r="B522" s="9"/>
      <c r="C522" s="9"/>
      <c r="D522" s="9"/>
      <c r="E522" s="9"/>
      <c r="F522" s="9"/>
      <c r="G522" s="9"/>
      <c r="H522" s="9"/>
      <c r="I522" s="9"/>
      <c r="J522" s="10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21" customHeight="1" x14ac:dyDescent="0.75">
      <c r="A523" s="9"/>
      <c r="B523" s="9"/>
      <c r="C523" s="9"/>
      <c r="D523" s="9"/>
      <c r="E523" s="9"/>
      <c r="F523" s="9"/>
      <c r="G523" s="9"/>
      <c r="H523" s="9"/>
      <c r="I523" s="9"/>
      <c r="J523" s="10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21" customHeight="1" x14ac:dyDescent="0.75">
      <c r="A524" s="9"/>
      <c r="B524" s="9"/>
      <c r="C524" s="9"/>
      <c r="D524" s="9"/>
      <c r="E524" s="9"/>
      <c r="F524" s="9"/>
      <c r="G524" s="9"/>
      <c r="H524" s="9"/>
      <c r="I524" s="9"/>
      <c r="J524" s="10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21" customHeight="1" x14ac:dyDescent="0.75">
      <c r="A525" s="9"/>
      <c r="B525" s="9"/>
      <c r="C525" s="9"/>
      <c r="D525" s="9"/>
      <c r="E525" s="9"/>
      <c r="F525" s="9"/>
      <c r="G525" s="9"/>
      <c r="H525" s="9"/>
      <c r="I525" s="9"/>
      <c r="J525" s="10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21" customHeight="1" x14ac:dyDescent="0.75">
      <c r="A526" s="9"/>
      <c r="B526" s="9"/>
      <c r="C526" s="9"/>
      <c r="D526" s="9"/>
      <c r="E526" s="9"/>
      <c r="F526" s="9"/>
      <c r="G526" s="9"/>
      <c r="H526" s="9"/>
      <c r="I526" s="9"/>
      <c r="J526" s="10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21" customHeight="1" x14ac:dyDescent="0.75">
      <c r="A527" s="9"/>
      <c r="B527" s="9"/>
      <c r="C527" s="9"/>
      <c r="D527" s="9"/>
      <c r="E527" s="9"/>
      <c r="F527" s="9"/>
      <c r="G527" s="9"/>
      <c r="H527" s="9"/>
      <c r="I527" s="9"/>
      <c r="J527" s="10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21" customHeight="1" x14ac:dyDescent="0.75">
      <c r="A528" s="9"/>
      <c r="B528" s="9"/>
      <c r="C528" s="9"/>
      <c r="D528" s="9"/>
      <c r="E528" s="9"/>
      <c r="F528" s="9"/>
      <c r="G528" s="9"/>
      <c r="H528" s="9"/>
      <c r="I528" s="9"/>
      <c r="J528" s="10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21" customHeight="1" x14ac:dyDescent="0.75">
      <c r="A529" s="9"/>
      <c r="B529" s="9"/>
      <c r="C529" s="9"/>
      <c r="D529" s="9"/>
      <c r="E529" s="9"/>
      <c r="F529" s="9"/>
      <c r="G529" s="9"/>
      <c r="H529" s="9"/>
      <c r="I529" s="9"/>
      <c r="J529" s="10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21" customHeight="1" x14ac:dyDescent="0.75">
      <c r="A530" s="9"/>
      <c r="B530" s="9"/>
      <c r="C530" s="9"/>
      <c r="D530" s="9"/>
      <c r="E530" s="9"/>
      <c r="F530" s="9"/>
      <c r="G530" s="9"/>
      <c r="H530" s="9"/>
      <c r="I530" s="9"/>
      <c r="J530" s="10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21" customHeight="1" x14ac:dyDescent="0.75">
      <c r="A531" s="9"/>
      <c r="B531" s="9"/>
      <c r="C531" s="9"/>
      <c r="D531" s="9"/>
      <c r="E531" s="9"/>
      <c r="F531" s="9"/>
      <c r="G531" s="9"/>
      <c r="H531" s="9"/>
      <c r="I531" s="9"/>
      <c r="J531" s="10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21" customHeight="1" x14ac:dyDescent="0.75">
      <c r="A532" s="9"/>
      <c r="B532" s="9"/>
      <c r="C532" s="9"/>
      <c r="D532" s="9"/>
      <c r="E532" s="9"/>
      <c r="F532" s="9"/>
      <c r="G532" s="9"/>
      <c r="H532" s="9"/>
      <c r="I532" s="9"/>
      <c r="J532" s="10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21" customHeight="1" x14ac:dyDescent="0.75">
      <c r="A533" s="9"/>
      <c r="B533" s="9"/>
      <c r="C533" s="9"/>
      <c r="D533" s="9"/>
      <c r="E533" s="9"/>
      <c r="F533" s="9"/>
      <c r="G533" s="9"/>
      <c r="H533" s="9"/>
      <c r="I533" s="9"/>
      <c r="J533" s="10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21" customHeight="1" x14ac:dyDescent="0.75">
      <c r="A534" s="9"/>
      <c r="B534" s="9"/>
      <c r="C534" s="9"/>
      <c r="D534" s="9"/>
      <c r="E534" s="9"/>
      <c r="F534" s="9"/>
      <c r="G534" s="9"/>
      <c r="H534" s="9"/>
      <c r="I534" s="9"/>
      <c r="J534" s="10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21" customHeight="1" x14ac:dyDescent="0.75">
      <c r="A535" s="9"/>
      <c r="B535" s="9"/>
      <c r="C535" s="9"/>
      <c r="D535" s="9"/>
      <c r="E535" s="9"/>
      <c r="F535" s="9"/>
      <c r="G535" s="9"/>
      <c r="H535" s="9"/>
      <c r="I535" s="9"/>
      <c r="J535" s="10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21" customHeight="1" x14ac:dyDescent="0.75">
      <c r="A536" s="9"/>
      <c r="B536" s="9"/>
      <c r="C536" s="9"/>
      <c r="D536" s="9"/>
      <c r="E536" s="9"/>
      <c r="F536" s="9"/>
      <c r="G536" s="9"/>
      <c r="H536" s="9"/>
      <c r="I536" s="9"/>
      <c r="J536" s="10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21" customHeight="1" x14ac:dyDescent="0.75">
      <c r="A537" s="9"/>
      <c r="B537" s="9"/>
      <c r="C537" s="9"/>
      <c r="D537" s="9"/>
      <c r="E537" s="9"/>
      <c r="F537" s="9"/>
      <c r="G537" s="9"/>
      <c r="H537" s="9"/>
      <c r="I537" s="9"/>
      <c r="J537" s="10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21" customHeight="1" x14ac:dyDescent="0.75">
      <c r="A538" s="9"/>
      <c r="B538" s="9"/>
      <c r="C538" s="9"/>
      <c r="D538" s="9"/>
      <c r="E538" s="9"/>
      <c r="F538" s="9"/>
      <c r="G538" s="9"/>
      <c r="H538" s="9"/>
      <c r="I538" s="9"/>
      <c r="J538" s="10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21" customHeight="1" x14ac:dyDescent="0.75">
      <c r="A539" s="9"/>
      <c r="B539" s="9"/>
      <c r="C539" s="9"/>
      <c r="D539" s="9"/>
      <c r="E539" s="9"/>
      <c r="F539" s="9"/>
      <c r="G539" s="9"/>
      <c r="H539" s="9"/>
      <c r="I539" s="9"/>
      <c r="J539" s="10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21" customHeight="1" x14ac:dyDescent="0.75">
      <c r="A540" s="9"/>
      <c r="B540" s="9"/>
      <c r="C540" s="9"/>
      <c r="D540" s="9"/>
      <c r="E540" s="9"/>
      <c r="F540" s="9"/>
      <c r="G540" s="9"/>
      <c r="H540" s="9"/>
      <c r="I540" s="9"/>
      <c r="J540" s="10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21" customHeight="1" x14ac:dyDescent="0.75">
      <c r="A541" s="9"/>
      <c r="B541" s="9"/>
      <c r="C541" s="9"/>
      <c r="D541" s="9"/>
      <c r="E541" s="9"/>
      <c r="F541" s="9"/>
      <c r="G541" s="9"/>
      <c r="H541" s="9"/>
      <c r="I541" s="9"/>
      <c r="J541" s="10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21" customHeight="1" x14ac:dyDescent="0.75">
      <c r="A542" s="9"/>
      <c r="B542" s="9"/>
      <c r="C542" s="9"/>
      <c r="D542" s="9"/>
      <c r="E542" s="9"/>
      <c r="F542" s="9"/>
      <c r="G542" s="9"/>
      <c r="H542" s="9"/>
      <c r="I542" s="9"/>
      <c r="J542" s="10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21" customHeight="1" x14ac:dyDescent="0.75">
      <c r="A543" s="9"/>
      <c r="B543" s="9"/>
      <c r="C543" s="9"/>
      <c r="D543" s="9"/>
      <c r="E543" s="9"/>
      <c r="F543" s="9"/>
      <c r="G543" s="9"/>
      <c r="H543" s="9"/>
      <c r="I543" s="9"/>
      <c r="J543" s="10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21" customHeight="1" x14ac:dyDescent="0.75">
      <c r="A544" s="9"/>
      <c r="B544" s="9"/>
      <c r="C544" s="9"/>
      <c r="D544" s="9"/>
      <c r="E544" s="9"/>
      <c r="F544" s="9"/>
      <c r="G544" s="9"/>
      <c r="H544" s="9"/>
      <c r="I544" s="9"/>
      <c r="J544" s="10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21" customHeight="1" x14ac:dyDescent="0.75">
      <c r="A545" s="9"/>
      <c r="B545" s="9"/>
      <c r="C545" s="9"/>
      <c r="D545" s="9"/>
      <c r="E545" s="9"/>
      <c r="F545" s="9"/>
      <c r="G545" s="9"/>
      <c r="H545" s="9"/>
      <c r="I545" s="9"/>
      <c r="J545" s="10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21" customHeight="1" x14ac:dyDescent="0.75">
      <c r="A546" s="9"/>
      <c r="B546" s="9"/>
      <c r="C546" s="9"/>
      <c r="D546" s="9"/>
      <c r="E546" s="9"/>
      <c r="F546" s="9"/>
      <c r="G546" s="9"/>
      <c r="H546" s="9"/>
      <c r="I546" s="9"/>
      <c r="J546" s="10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21" customHeight="1" x14ac:dyDescent="0.75">
      <c r="A547" s="9"/>
      <c r="B547" s="9"/>
      <c r="C547" s="9"/>
      <c r="D547" s="9"/>
      <c r="E547" s="9"/>
      <c r="F547" s="9"/>
      <c r="G547" s="9"/>
      <c r="H547" s="9"/>
      <c r="I547" s="9"/>
      <c r="J547" s="10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21" customHeight="1" x14ac:dyDescent="0.75">
      <c r="A548" s="9"/>
      <c r="B548" s="9"/>
      <c r="C548" s="9"/>
      <c r="D548" s="9"/>
      <c r="E548" s="9"/>
      <c r="F548" s="9"/>
      <c r="G548" s="9"/>
      <c r="H548" s="9"/>
      <c r="I548" s="9"/>
      <c r="J548" s="10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21" customHeight="1" x14ac:dyDescent="0.75">
      <c r="A549" s="9"/>
      <c r="B549" s="9"/>
      <c r="C549" s="9"/>
      <c r="D549" s="9"/>
      <c r="E549" s="9"/>
      <c r="F549" s="9"/>
      <c r="G549" s="9"/>
      <c r="H549" s="9"/>
      <c r="I549" s="9"/>
      <c r="J549" s="10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21" customHeight="1" x14ac:dyDescent="0.75">
      <c r="A550" s="9"/>
      <c r="B550" s="9"/>
      <c r="C550" s="9"/>
      <c r="D550" s="9"/>
      <c r="E550" s="9"/>
      <c r="F550" s="9"/>
      <c r="G550" s="9"/>
      <c r="H550" s="9"/>
      <c r="I550" s="9"/>
      <c r="J550" s="10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21" customHeight="1" x14ac:dyDescent="0.75">
      <c r="A551" s="9"/>
      <c r="B551" s="9"/>
      <c r="C551" s="9"/>
      <c r="D551" s="9"/>
      <c r="E551" s="9"/>
      <c r="F551" s="9"/>
      <c r="G551" s="9"/>
      <c r="H551" s="9"/>
      <c r="I551" s="9"/>
      <c r="J551" s="10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21" customHeight="1" x14ac:dyDescent="0.75">
      <c r="A552" s="9"/>
      <c r="B552" s="9"/>
      <c r="C552" s="9"/>
      <c r="D552" s="9"/>
      <c r="E552" s="9"/>
      <c r="F552" s="9"/>
      <c r="G552" s="9"/>
      <c r="H552" s="9"/>
      <c r="I552" s="9"/>
      <c r="J552" s="10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21" customHeight="1" x14ac:dyDescent="0.75">
      <c r="A553" s="9"/>
      <c r="B553" s="9"/>
      <c r="C553" s="9"/>
      <c r="D553" s="9"/>
      <c r="E553" s="9"/>
      <c r="F553" s="9"/>
      <c r="G553" s="9"/>
      <c r="H553" s="9"/>
      <c r="I553" s="9"/>
      <c r="J553" s="10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21" customHeight="1" x14ac:dyDescent="0.75">
      <c r="A554" s="9"/>
      <c r="B554" s="9"/>
      <c r="C554" s="9"/>
      <c r="D554" s="9"/>
      <c r="E554" s="9"/>
      <c r="F554" s="9"/>
      <c r="G554" s="9"/>
      <c r="H554" s="9"/>
      <c r="I554" s="9"/>
      <c r="J554" s="10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21" customHeight="1" x14ac:dyDescent="0.75">
      <c r="A555" s="9"/>
      <c r="B555" s="9"/>
      <c r="C555" s="9"/>
      <c r="D555" s="9"/>
      <c r="E555" s="9"/>
      <c r="F555" s="9"/>
      <c r="G555" s="9"/>
      <c r="H555" s="9"/>
      <c r="I555" s="9"/>
      <c r="J555" s="10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21" customHeight="1" x14ac:dyDescent="0.75">
      <c r="A556" s="9"/>
      <c r="B556" s="9"/>
      <c r="C556" s="9"/>
      <c r="D556" s="9"/>
      <c r="E556" s="9"/>
      <c r="F556" s="9"/>
      <c r="G556" s="9"/>
      <c r="H556" s="9"/>
      <c r="I556" s="9"/>
      <c r="J556" s="10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21" customHeight="1" x14ac:dyDescent="0.75">
      <c r="A557" s="9"/>
      <c r="B557" s="9"/>
      <c r="C557" s="9"/>
      <c r="D557" s="9"/>
      <c r="E557" s="9"/>
      <c r="F557" s="9"/>
      <c r="G557" s="9"/>
      <c r="H557" s="9"/>
      <c r="I557" s="9"/>
      <c r="J557" s="10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21" customHeight="1" x14ac:dyDescent="0.75">
      <c r="A558" s="9"/>
      <c r="B558" s="9"/>
      <c r="C558" s="9"/>
      <c r="D558" s="9"/>
      <c r="E558" s="9"/>
      <c r="F558" s="9"/>
      <c r="G558" s="9"/>
      <c r="H558" s="9"/>
      <c r="I558" s="9"/>
      <c r="J558" s="10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21" customHeight="1" x14ac:dyDescent="0.75">
      <c r="A559" s="9"/>
      <c r="B559" s="9"/>
      <c r="C559" s="9"/>
      <c r="D559" s="9"/>
      <c r="E559" s="9"/>
      <c r="F559" s="9"/>
      <c r="G559" s="9"/>
      <c r="H559" s="9"/>
      <c r="I559" s="9"/>
      <c r="J559" s="10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21" customHeight="1" x14ac:dyDescent="0.75">
      <c r="A560" s="9"/>
      <c r="B560" s="9"/>
      <c r="C560" s="9"/>
      <c r="D560" s="9"/>
      <c r="E560" s="9"/>
      <c r="F560" s="9"/>
      <c r="G560" s="9"/>
      <c r="H560" s="9"/>
      <c r="I560" s="9"/>
      <c r="J560" s="10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21" customHeight="1" x14ac:dyDescent="0.75">
      <c r="A561" s="9"/>
      <c r="B561" s="9"/>
      <c r="C561" s="9"/>
      <c r="D561" s="9"/>
      <c r="E561" s="9"/>
      <c r="F561" s="9"/>
      <c r="G561" s="9"/>
      <c r="H561" s="9"/>
      <c r="I561" s="9"/>
      <c r="J561" s="10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21" customHeight="1" x14ac:dyDescent="0.75">
      <c r="A562" s="9"/>
      <c r="B562" s="9"/>
      <c r="C562" s="9"/>
      <c r="D562" s="9"/>
      <c r="E562" s="9"/>
      <c r="F562" s="9"/>
      <c r="G562" s="9"/>
      <c r="H562" s="9"/>
      <c r="I562" s="9"/>
      <c r="J562" s="10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21" customHeight="1" x14ac:dyDescent="0.75">
      <c r="A563" s="9"/>
      <c r="B563" s="9"/>
      <c r="C563" s="9"/>
      <c r="D563" s="9"/>
      <c r="E563" s="9"/>
      <c r="F563" s="9"/>
      <c r="G563" s="9"/>
      <c r="H563" s="9"/>
      <c r="I563" s="9"/>
      <c r="J563" s="10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21" customHeight="1" x14ac:dyDescent="0.75">
      <c r="A564" s="9"/>
      <c r="B564" s="9"/>
      <c r="C564" s="9"/>
      <c r="D564" s="9"/>
      <c r="E564" s="9"/>
      <c r="F564" s="9"/>
      <c r="G564" s="9"/>
      <c r="H564" s="9"/>
      <c r="I564" s="9"/>
      <c r="J564" s="10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21" customHeight="1" x14ac:dyDescent="0.75">
      <c r="A565" s="9"/>
      <c r="B565" s="9"/>
      <c r="C565" s="9"/>
      <c r="D565" s="9"/>
      <c r="E565" s="9"/>
      <c r="F565" s="9"/>
      <c r="G565" s="9"/>
      <c r="H565" s="9"/>
      <c r="I565" s="9"/>
      <c r="J565" s="10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21" customHeight="1" x14ac:dyDescent="0.75">
      <c r="A566" s="9"/>
      <c r="B566" s="9"/>
      <c r="C566" s="9"/>
      <c r="D566" s="9"/>
      <c r="E566" s="9"/>
      <c r="F566" s="9"/>
      <c r="G566" s="9"/>
      <c r="H566" s="9"/>
      <c r="I566" s="9"/>
      <c r="J566" s="10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21" customHeight="1" x14ac:dyDescent="0.75">
      <c r="A567" s="9"/>
      <c r="B567" s="9"/>
      <c r="C567" s="9"/>
      <c r="D567" s="9"/>
      <c r="E567" s="9"/>
      <c r="F567" s="9"/>
      <c r="G567" s="9"/>
      <c r="H567" s="9"/>
      <c r="I567" s="9"/>
      <c r="J567" s="10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21" customHeight="1" x14ac:dyDescent="0.75">
      <c r="A568" s="9"/>
      <c r="B568" s="9"/>
      <c r="C568" s="9"/>
      <c r="D568" s="9"/>
      <c r="E568" s="9"/>
      <c r="F568" s="9"/>
      <c r="G568" s="9"/>
      <c r="H568" s="9"/>
      <c r="I568" s="9"/>
      <c r="J568" s="10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21" customHeight="1" x14ac:dyDescent="0.75">
      <c r="A569" s="9"/>
      <c r="B569" s="9"/>
      <c r="C569" s="9"/>
      <c r="D569" s="9"/>
      <c r="E569" s="9"/>
      <c r="F569" s="9"/>
      <c r="G569" s="9"/>
      <c r="H569" s="9"/>
      <c r="I569" s="9"/>
      <c r="J569" s="10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21" customHeight="1" x14ac:dyDescent="0.75">
      <c r="A570" s="9"/>
      <c r="B570" s="9"/>
      <c r="C570" s="9"/>
      <c r="D570" s="9"/>
      <c r="E570" s="9"/>
      <c r="F570" s="9"/>
      <c r="G570" s="9"/>
      <c r="H570" s="9"/>
      <c r="I570" s="9"/>
      <c r="J570" s="10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21" customHeight="1" x14ac:dyDescent="0.75">
      <c r="A571" s="9"/>
      <c r="B571" s="9"/>
      <c r="C571" s="9"/>
      <c r="D571" s="9"/>
      <c r="E571" s="9"/>
      <c r="F571" s="9"/>
      <c r="G571" s="9"/>
      <c r="H571" s="9"/>
      <c r="I571" s="9"/>
      <c r="J571" s="10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21" customHeight="1" x14ac:dyDescent="0.75">
      <c r="A572" s="9"/>
      <c r="B572" s="9"/>
      <c r="C572" s="9"/>
      <c r="D572" s="9"/>
      <c r="E572" s="9"/>
      <c r="F572" s="9"/>
      <c r="G572" s="9"/>
      <c r="H572" s="9"/>
      <c r="I572" s="9"/>
      <c r="J572" s="10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21" customHeight="1" x14ac:dyDescent="0.75">
      <c r="A573" s="9"/>
      <c r="B573" s="9"/>
      <c r="C573" s="9"/>
      <c r="D573" s="9"/>
      <c r="E573" s="9"/>
      <c r="F573" s="9"/>
      <c r="G573" s="9"/>
      <c r="H573" s="9"/>
      <c r="I573" s="9"/>
      <c r="J573" s="10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21" customHeight="1" x14ac:dyDescent="0.75">
      <c r="A574" s="9"/>
      <c r="B574" s="9"/>
      <c r="C574" s="9"/>
      <c r="D574" s="9"/>
      <c r="E574" s="9"/>
      <c r="F574" s="9"/>
      <c r="G574" s="9"/>
      <c r="H574" s="9"/>
      <c r="I574" s="9"/>
      <c r="J574" s="10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21" customHeight="1" x14ac:dyDescent="0.75">
      <c r="A575" s="9"/>
      <c r="B575" s="9"/>
      <c r="C575" s="9"/>
      <c r="D575" s="9"/>
      <c r="E575" s="9"/>
      <c r="F575" s="9"/>
      <c r="G575" s="9"/>
      <c r="H575" s="9"/>
      <c r="I575" s="9"/>
      <c r="J575" s="10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21" customHeight="1" x14ac:dyDescent="0.75">
      <c r="A576" s="9"/>
      <c r="B576" s="9"/>
      <c r="C576" s="9"/>
      <c r="D576" s="9"/>
      <c r="E576" s="9"/>
      <c r="F576" s="9"/>
      <c r="G576" s="9"/>
      <c r="H576" s="9"/>
      <c r="I576" s="9"/>
      <c r="J576" s="10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21" customHeight="1" x14ac:dyDescent="0.75">
      <c r="A577" s="9"/>
      <c r="B577" s="9"/>
      <c r="C577" s="9"/>
      <c r="D577" s="9"/>
      <c r="E577" s="9"/>
      <c r="F577" s="9"/>
      <c r="G577" s="9"/>
      <c r="H577" s="9"/>
      <c r="I577" s="9"/>
      <c r="J577" s="10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21" customHeight="1" x14ac:dyDescent="0.75">
      <c r="A578" s="9"/>
      <c r="B578" s="9"/>
      <c r="C578" s="9"/>
      <c r="D578" s="9"/>
      <c r="E578" s="9"/>
      <c r="F578" s="9"/>
      <c r="G578" s="9"/>
      <c r="H578" s="9"/>
      <c r="I578" s="9"/>
      <c r="J578" s="10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21" customHeight="1" x14ac:dyDescent="0.75">
      <c r="A579" s="9"/>
      <c r="B579" s="9"/>
      <c r="C579" s="9"/>
      <c r="D579" s="9"/>
      <c r="E579" s="9"/>
      <c r="F579" s="9"/>
      <c r="G579" s="9"/>
      <c r="H579" s="9"/>
      <c r="I579" s="9"/>
      <c r="J579" s="10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21" customHeight="1" x14ac:dyDescent="0.75">
      <c r="A580" s="9"/>
      <c r="B580" s="9"/>
      <c r="C580" s="9"/>
      <c r="D580" s="9"/>
      <c r="E580" s="9"/>
      <c r="F580" s="9"/>
      <c r="G580" s="9"/>
      <c r="H580" s="9"/>
      <c r="I580" s="9"/>
      <c r="J580" s="10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21" customHeight="1" x14ac:dyDescent="0.75">
      <c r="A581" s="9"/>
      <c r="B581" s="9"/>
      <c r="C581" s="9"/>
      <c r="D581" s="9"/>
      <c r="E581" s="9"/>
      <c r="F581" s="9"/>
      <c r="G581" s="9"/>
      <c r="H581" s="9"/>
      <c r="I581" s="9"/>
      <c r="J581" s="10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21" customHeight="1" x14ac:dyDescent="0.75">
      <c r="A582" s="9"/>
      <c r="B582" s="9"/>
      <c r="C582" s="9"/>
      <c r="D582" s="9"/>
      <c r="E582" s="9"/>
      <c r="F582" s="9"/>
      <c r="G582" s="9"/>
      <c r="H582" s="9"/>
      <c r="I582" s="9"/>
      <c r="J582" s="10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21" customHeight="1" x14ac:dyDescent="0.75">
      <c r="A583" s="9"/>
      <c r="B583" s="9"/>
      <c r="C583" s="9"/>
      <c r="D583" s="9"/>
      <c r="E583" s="9"/>
      <c r="F583" s="9"/>
      <c r="G583" s="9"/>
      <c r="H583" s="9"/>
      <c r="I583" s="9"/>
      <c r="J583" s="10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21" customHeight="1" x14ac:dyDescent="0.75">
      <c r="A584" s="9"/>
      <c r="B584" s="9"/>
      <c r="C584" s="9"/>
      <c r="D584" s="9"/>
      <c r="E584" s="9"/>
      <c r="F584" s="9"/>
      <c r="G584" s="9"/>
      <c r="H584" s="9"/>
      <c r="I584" s="9"/>
      <c r="J584" s="10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21" customHeight="1" x14ac:dyDescent="0.75">
      <c r="A585" s="9"/>
      <c r="B585" s="9"/>
      <c r="C585" s="9"/>
      <c r="D585" s="9"/>
      <c r="E585" s="9"/>
      <c r="F585" s="9"/>
      <c r="G585" s="9"/>
      <c r="H585" s="9"/>
      <c r="I585" s="9"/>
      <c r="J585" s="10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21" customHeight="1" x14ac:dyDescent="0.75">
      <c r="A586" s="9"/>
      <c r="B586" s="9"/>
      <c r="C586" s="9"/>
      <c r="D586" s="9"/>
      <c r="E586" s="9"/>
      <c r="F586" s="9"/>
      <c r="G586" s="9"/>
      <c r="H586" s="9"/>
      <c r="I586" s="9"/>
      <c r="J586" s="10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21" customHeight="1" x14ac:dyDescent="0.75">
      <c r="A587" s="9"/>
      <c r="B587" s="9"/>
      <c r="C587" s="9"/>
      <c r="D587" s="9"/>
      <c r="E587" s="9"/>
      <c r="F587" s="9"/>
      <c r="G587" s="9"/>
      <c r="H587" s="9"/>
      <c r="I587" s="9"/>
      <c r="J587" s="10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21" customHeight="1" x14ac:dyDescent="0.75">
      <c r="A588" s="9"/>
      <c r="B588" s="9"/>
      <c r="C588" s="9"/>
      <c r="D588" s="9"/>
      <c r="E588" s="9"/>
      <c r="F588" s="9"/>
      <c r="G588" s="9"/>
      <c r="H588" s="9"/>
      <c r="I588" s="9"/>
      <c r="J588" s="10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21" customHeight="1" x14ac:dyDescent="0.75">
      <c r="A589" s="9"/>
      <c r="B589" s="9"/>
      <c r="C589" s="9"/>
      <c r="D589" s="9"/>
      <c r="E589" s="9"/>
      <c r="F589" s="9"/>
      <c r="G589" s="9"/>
      <c r="H589" s="9"/>
      <c r="I589" s="9"/>
      <c r="J589" s="10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21" customHeight="1" x14ac:dyDescent="0.75">
      <c r="A590" s="9"/>
      <c r="B590" s="9"/>
      <c r="C590" s="9"/>
      <c r="D590" s="9"/>
      <c r="E590" s="9"/>
      <c r="F590" s="9"/>
      <c r="G590" s="9"/>
      <c r="H590" s="9"/>
      <c r="I590" s="9"/>
      <c r="J590" s="10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21" customHeight="1" x14ac:dyDescent="0.75">
      <c r="A591" s="9"/>
      <c r="B591" s="9"/>
      <c r="C591" s="9"/>
      <c r="D591" s="9"/>
      <c r="E591" s="9"/>
      <c r="F591" s="9"/>
      <c r="G591" s="9"/>
      <c r="H591" s="9"/>
      <c r="I591" s="9"/>
      <c r="J591" s="10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21" customHeight="1" x14ac:dyDescent="0.75">
      <c r="A592" s="9"/>
      <c r="B592" s="9"/>
      <c r="C592" s="9"/>
      <c r="D592" s="9"/>
      <c r="E592" s="9"/>
      <c r="F592" s="9"/>
      <c r="G592" s="9"/>
      <c r="H592" s="9"/>
      <c r="I592" s="9"/>
      <c r="J592" s="10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21" customHeight="1" x14ac:dyDescent="0.75">
      <c r="A593" s="9"/>
      <c r="B593" s="9"/>
      <c r="C593" s="9"/>
      <c r="D593" s="9"/>
      <c r="E593" s="9"/>
      <c r="F593" s="9"/>
      <c r="G593" s="9"/>
      <c r="H593" s="9"/>
      <c r="I593" s="9"/>
      <c r="J593" s="10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21" customHeight="1" x14ac:dyDescent="0.75">
      <c r="A594" s="9"/>
      <c r="B594" s="9"/>
      <c r="C594" s="9"/>
      <c r="D594" s="9"/>
      <c r="E594" s="9"/>
      <c r="F594" s="9"/>
      <c r="G594" s="9"/>
      <c r="H594" s="9"/>
      <c r="I594" s="9"/>
      <c r="J594" s="10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21" customHeight="1" x14ac:dyDescent="0.75">
      <c r="A595" s="9"/>
      <c r="B595" s="9"/>
      <c r="C595" s="9"/>
      <c r="D595" s="9"/>
      <c r="E595" s="9"/>
      <c r="F595" s="9"/>
      <c r="G595" s="9"/>
      <c r="H595" s="9"/>
      <c r="I595" s="9"/>
      <c r="J595" s="10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21" customHeight="1" x14ac:dyDescent="0.75">
      <c r="A596" s="9"/>
      <c r="B596" s="9"/>
      <c r="C596" s="9"/>
      <c r="D596" s="9"/>
      <c r="E596" s="9"/>
      <c r="F596" s="9"/>
      <c r="G596" s="9"/>
      <c r="H596" s="9"/>
      <c r="I596" s="9"/>
      <c r="J596" s="10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21" customHeight="1" x14ac:dyDescent="0.75">
      <c r="A597" s="9"/>
      <c r="B597" s="9"/>
      <c r="C597" s="9"/>
      <c r="D597" s="9"/>
      <c r="E597" s="9"/>
      <c r="F597" s="9"/>
      <c r="G597" s="9"/>
      <c r="H597" s="9"/>
      <c r="I597" s="9"/>
      <c r="J597" s="10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21" customHeight="1" x14ac:dyDescent="0.75">
      <c r="A598" s="9"/>
      <c r="B598" s="9"/>
      <c r="C598" s="9"/>
      <c r="D598" s="9"/>
      <c r="E598" s="9"/>
      <c r="F598" s="9"/>
      <c r="G598" s="9"/>
      <c r="H598" s="9"/>
      <c r="I598" s="9"/>
      <c r="J598" s="10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21" customHeight="1" x14ac:dyDescent="0.75">
      <c r="A599" s="9"/>
      <c r="B599" s="9"/>
      <c r="C599" s="9"/>
      <c r="D599" s="9"/>
      <c r="E599" s="9"/>
      <c r="F599" s="9"/>
      <c r="G599" s="9"/>
      <c r="H599" s="9"/>
      <c r="I599" s="9"/>
      <c r="J599" s="10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21" customHeight="1" x14ac:dyDescent="0.75">
      <c r="A600" s="9"/>
      <c r="B600" s="9"/>
      <c r="C600" s="9"/>
      <c r="D600" s="9"/>
      <c r="E600" s="9"/>
      <c r="F600" s="9"/>
      <c r="G600" s="9"/>
      <c r="H600" s="9"/>
      <c r="I600" s="9"/>
      <c r="J600" s="10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21" customHeight="1" x14ac:dyDescent="0.75">
      <c r="A601" s="9"/>
      <c r="B601" s="9"/>
      <c r="C601" s="9"/>
      <c r="D601" s="9"/>
      <c r="E601" s="9"/>
      <c r="F601" s="9"/>
      <c r="G601" s="9"/>
      <c r="H601" s="9"/>
      <c r="I601" s="9"/>
      <c r="J601" s="10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21" customHeight="1" x14ac:dyDescent="0.75">
      <c r="A602" s="9"/>
      <c r="B602" s="9"/>
      <c r="C602" s="9"/>
      <c r="D602" s="9"/>
      <c r="E602" s="9"/>
      <c r="F602" s="9"/>
      <c r="G602" s="9"/>
      <c r="H602" s="9"/>
      <c r="I602" s="9"/>
      <c r="J602" s="10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21" customHeight="1" x14ac:dyDescent="0.75">
      <c r="A603" s="9"/>
      <c r="B603" s="9"/>
      <c r="C603" s="9"/>
      <c r="D603" s="9"/>
      <c r="E603" s="9"/>
      <c r="F603" s="9"/>
      <c r="G603" s="9"/>
      <c r="H603" s="9"/>
      <c r="I603" s="9"/>
      <c r="J603" s="10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21" customHeight="1" x14ac:dyDescent="0.75">
      <c r="A604" s="9"/>
      <c r="B604" s="9"/>
      <c r="C604" s="9"/>
      <c r="D604" s="9"/>
      <c r="E604" s="9"/>
      <c r="F604" s="9"/>
      <c r="G604" s="9"/>
      <c r="H604" s="9"/>
      <c r="I604" s="9"/>
      <c r="J604" s="10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21" customHeight="1" x14ac:dyDescent="0.75">
      <c r="A605" s="9"/>
      <c r="B605" s="9"/>
      <c r="C605" s="9"/>
      <c r="D605" s="9"/>
      <c r="E605" s="9"/>
      <c r="F605" s="9"/>
      <c r="G605" s="9"/>
      <c r="H605" s="9"/>
      <c r="I605" s="9"/>
      <c r="J605" s="10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21" customHeight="1" x14ac:dyDescent="0.75">
      <c r="A606" s="9"/>
      <c r="B606" s="9"/>
      <c r="C606" s="9"/>
      <c r="D606" s="9"/>
      <c r="E606" s="9"/>
      <c r="F606" s="9"/>
      <c r="G606" s="9"/>
      <c r="H606" s="9"/>
      <c r="I606" s="9"/>
      <c r="J606" s="10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21" customHeight="1" x14ac:dyDescent="0.75">
      <c r="A607" s="9"/>
      <c r="B607" s="9"/>
      <c r="C607" s="9"/>
      <c r="D607" s="9"/>
      <c r="E607" s="9"/>
      <c r="F607" s="9"/>
      <c r="G607" s="9"/>
      <c r="H607" s="9"/>
      <c r="I607" s="9"/>
      <c r="J607" s="10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21" customHeight="1" x14ac:dyDescent="0.75">
      <c r="A608" s="9"/>
      <c r="B608" s="9"/>
      <c r="C608" s="9"/>
      <c r="D608" s="9"/>
      <c r="E608" s="9"/>
      <c r="F608" s="9"/>
      <c r="G608" s="9"/>
      <c r="H608" s="9"/>
      <c r="I608" s="9"/>
      <c r="J608" s="10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21" customHeight="1" x14ac:dyDescent="0.75">
      <c r="A609" s="9"/>
      <c r="B609" s="9"/>
      <c r="C609" s="9"/>
      <c r="D609" s="9"/>
      <c r="E609" s="9"/>
      <c r="F609" s="9"/>
      <c r="G609" s="9"/>
      <c r="H609" s="9"/>
      <c r="I609" s="9"/>
      <c r="J609" s="10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21" customHeight="1" x14ac:dyDescent="0.75">
      <c r="A610" s="9"/>
      <c r="B610" s="9"/>
      <c r="C610" s="9"/>
      <c r="D610" s="9"/>
      <c r="E610" s="9"/>
      <c r="F610" s="9"/>
      <c r="G610" s="9"/>
      <c r="H610" s="9"/>
      <c r="I610" s="9"/>
      <c r="J610" s="10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21" customHeight="1" x14ac:dyDescent="0.75">
      <c r="A611" s="9"/>
      <c r="B611" s="9"/>
      <c r="C611" s="9"/>
      <c r="D611" s="9"/>
      <c r="E611" s="9"/>
      <c r="F611" s="9"/>
      <c r="G611" s="9"/>
      <c r="H611" s="9"/>
      <c r="I611" s="9"/>
      <c r="J611" s="10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21" customHeight="1" x14ac:dyDescent="0.75">
      <c r="A612" s="9"/>
      <c r="B612" s="9"/>
      <c r="C612" s="9"/>
      <c r="D612" s="9"/>
      <c r="E612" s="9"/>
      <c r="F612" s="9"/>
      <c r="G612" s="9"/>
      <c r="H612" s="9"/>
      <c r="I612" s="9"/>
      <c r="J612" s="10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21" customHeight="1" x14ac:dyDescent="0.75">
      <c r="A613" s="9"/>
      <c r="B613" s="9"/>
      <c r="C613" s="9"/>
      <c r="D613" s="9"/>
      <c r="E613" s="9"/>
      <c r="F613" s="9"/>
      <c r="G613" s="9"/>
      <c r="H613" s="9"/>
      <c r="I613" s="9"/>
      <c r="J613" s="10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21" customHeight="1" x14ac:dyDescent="0.75">
      <c r="A614" s="9"/>
      <c r="B614" s="9"/>
      <c r="C614" s="9"/>
      <c r="D614" s="9"/>
      <c r="E614" s="9"/>
      <c r="F614" s="9"/>
      <c r="G614" s="9"/>
      <c r="H614" s="9"/>
      <c r="I614" s="9"/>
      <c r="J614" s="10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21" customHeight="1" x14ac:dyDescent="0.75">
      <c r="A615" s="9"/>
      <c r="B615" s="9"/>
      <c r="C615" s="9"/>
      <c r="D615" s="9"/>
      <c r="E615" s="9"/>
      <c r="F615" s="9"/>
      <c r="G615" s="9"/>
      <c r="H615" s="9"/>
      <c r="I615" s="9"/>
      <c r="J615" s="10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21" customHeight="1" x14ac:dyDescent="0.75">
      <c r="A616" s="9"/>
      <c r="B616" s="9"/>
      <c r="C616" s="9"/>
      <c r="D616" s="9"/>
      <c r="E616" s="9"/>
      <c r="F616" s="9"/>
      <c r="G616" s="9"/>
      <c r="H616" s="9"/>
      <c r="I616" s="9"/>
      <c r="J616" s="10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21" customHeight="1" x14ac:dyDescent="0.75">
      <c r="A617" s="9"/>
      <c r="B617" s="9"/>
      <c r="C617" s="9"/>
      <c r="D617" s="9"/>
      <c r="E617" s="9"/>
      <c r="F617" s="9"/>
      <c r="G617" s="9"/>
      <c r="H617" s="9"/>
      <c r="I617" s="9"/>
      <c r="J617" s="10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21" customHeight="1" x14ac:dyDescent="0.75">
      <c r="A618" s="9"/>
      <c r="B618" s="9"/>
      <c r="C618" s="9"/>
      <c r="D618" s="9"/>
      <c r="E618" s="9"/>
      <c r="F618" s="9"/>
      <c r="G618" s="9"/>
      <c r="H618" s="9"/>
      <c r="I618" s="9"/>
      <c r="J618" s="10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21" customHeight="1" x14ac:dyDescent="0.75">
      <c r="A619" s="9"/>
      <c r="B619" s="9"/>
      <c r="C619" s="9"/>
      <c r="D619" s="9"/>
      <c r="E619" s="9"/>
      <c r="F619" s="9"/>
      <c r="G619" s="9"/>
      <c r="H619" s="9"/>
      <c r="I619" s="9"/>
      <c r="J619" s="10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21" customHeight="1" x14ac:dyDescent="0.75">
      <c r="A620" s="9"/>
      <c r="B620" s="9"/>
      <c r="C620" s="9"/>
      <c r="D620" s="9"/>
      <c r="E620" s="9"/>
      <c r="F620" s="9"/>
      <c r="G620" s="9"/>
      <c r="H620" s="9"/>
      <c r="I620" s="9"/>
      <c r="J620" s="10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21" customHeight="1" x14ac:dyDescent="0.75">
      <c r="A621" s="9"/>
      <c r="B621" s="9"/>
      <c r="C621" s="9"/>
      <c r="D621" s="9"/>
      <c r="E621" s="9"/>
      <c r="F621" s="9"/>
      <c r="G621" s="9"/>
      <c r="H621" s="9"/>
      <c r="I621" s="9"/>
      <c r="J621" s="10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21" customHeight="1" x14ac:dyDescent="0.75">
      <c r="A622" s="9"/>
      <c r="B622" s="9"/>
      <c r="C622" s="9"/>
      <c r="D622" s="9"/>
      <c r="E622" s="9"/>
      <c r="F622" s="9"/>
      <c r="G622" s="9"/>
      <c r="H622" s="9"/>
      <c r="I622" s="9"/>
      <c r="J622" s="10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21" customHeight="1" x14ac:dyDescent="0.75">
      <c r="A623" s="9"/>
      <c r="B623" s="9"/>
      <c r="C623" s="9"/>
      <c r="D623" s="9"/>
      <c r="E623" s="9"/>
      <c r="F623" s="9"/>
      <c r="G623" s="9"/>
      <c r="H623" s="9"/>
      <c r="I623" s="9"/>
      <c r="J623" s="10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21" customHeight="1" x14ac:dyDescent="0.75">
      <c r="A624" s="9"/>
      <c r="B624" s="9"/>
      <c r="C624" s="9"/>
      <c r="D624" s="9"/>
      <c r="E624" s="9"/>
      <c r="F624" s="9"/>
      <c r="G624" s="9"/>
      <c r="H624" s="9"/>
      <c r="I624" s="9"/>
      <c r="J624" s="10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21" customHeight="1" x14ac:dyDescent="0.75">
      <c r="A625" s="9"/>
      <c r="B625" s="9"/>
      <c r="C625" s="9"/>
      <c r="D625" s="9"/>
      <c r="E625" s="9"/>
      <c r="F625" s="9"/>
      <c r="G625" s="9"/>
      <c r="H625" s="9"/>
      <c r="I625" s="9"/>
      <c r="J625" s="10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21" customHeight="1" x14ac:dyDescent="0.75">
      <c r="A626" s="9"/>
      <c r="B626" s="9"/>
      <c r="C626" s="9"/>
      <c r="D626" s="9"/>
      <c r="E626" s="9"/>
      <c r="F626" s="9"/>
      <c r="G626" s="9"/>
      <c r="H626" s="9"/>
      <c r="I626" s="9"/>
      <c r="J626" s="10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21" customHeight="1" x14ac:dyDescent="0.75">
      <c r="A627" s="9"/>
      <c r="B627" s="9"/>
      <c r="C627" s="9"/>
      <c r="D627" s="9"/>
      <c r="E627" s="9"/>
      <c r="F627" s="9"/>
      <c r="G627" s="9"/>
      <c r="H627" s="9"/>
      <c r="I627" s="9"/>
      <c r="J627" s="10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21" customHeight="1" x14ac:dyDescent="0.75">
      <c r="A628" s="9"/>
      <c r="B628" s="9"/>
      <c r="C628" s="9"/>
      <c r="D628" s="9"/>
      <c r="E628" s="9"/>
      <c r="F628" s="9"/>
      <c r="G628" s="9"/>
      <c r="H628" s="9"/>
      <c r="I628" s="9"/>
      <c r="J628" s="10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21" customHeight="1" x14ac:dyDescent="0.75">
      <c r="A629" s="9"/>
      <c r="B629" s="9"/>
      <c r="C629" s="9"/>
      <c r="D629" s="9"/>
      <c r="E629" s="9"/>
      <c r="F629" s="9"/>
      <c r="G629" s="9"/>
      <c r="H629" s="9"/>
      <c r="I629" s="9"/>
      <c r="J629" s="10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21" customHeight="1" x14ac:dyDescent="0.75">
      <c r="A630" s="9"/>
      <c r="B630" s="9"/>
      <c r="C630" s="9"/>
      <c r="D630" s="9"/>
      <c r="E630" s="9"/>
      <c r="F630" s="9"/>
      <c r="G630" s="9"/>
      <c r="H630" s="9"/>
      <c r="I630" s="9"/>
      <c r="J630" s="10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21" customHeight="1" x14ac:dyDescent="0.75">
      <c r="A631" s="9"/>
      <c r="B631" s="9"/>
      <c r="C631" s="9"/>
      <c r="D631" s="9"/>
      <c r="E631" s="9"/>
      <c r="F631" s="9"/>
      <c r="G631" s="9"/>
      <c r="H631" s="9"/>
      <c r="I631" s="9"/>
      <c r="J631" s="10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21" customHeight="1" x14ac:dyDescent="0.75">
      <c r="A632" s="9"/>
      <c r="B632" s="9"/>
      <c r="C632" s="9"/>
      <c r="D632" s="9"/>
      <c r="E632" s="9"/>
      <c r="F632" s="9"/>
      <c r="G632" s="9"/>
      <c r="H632" s="9"/>
      <c r="I632" s="9"/>
      <c r="J632" s="10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21" customHeight="1" x14ac:dyDescent="0.75">
      <c r="A633" s="9"/>
      <c r="B633" s="9"/>
      <c r="C633" s="9"/>
      <c r="D633" s="9"/>
      <c r="E633" s="9"/>
      <c r="F633" s="9"/>
      <c r="G633" s="9"/>
      <c r="H633" s="9"/>
      <c r="I633" s="9"/>
      <c r="J633" s="10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21" customHeight="1" x14ac:dyDescent="0.75">
      <c r="A634" s="9"/>
      <c r="B634" s="9"/>
      <c r="C634" s="9"/>
      <c r="D634" s="9"/>
      <c r="E634" s="9"/>
      <c r="F634" s="9"/>
      <c r="G634" s="9"/>
      <c r="H634" s="9"/>
      <c r="I634" s="9"/>
      <c r="J634" s="10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21" customHeight="1" x14ac:dyDescent="0.75">
      <c r="A635" s="9"/>
      <c r="B635" s="9"/>
      <c r="C635" s="9"/>
      <c r="D635" s="9"/>
      <c r="E635" s="9"/>
      <c r="F635" s="9"/>
      <c r="G635" s="9"/>
      <c r="H635" s="9"/>
      <c r="I635" s="9"/>
      <c r="J635" s="10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21" customHeight="1" x14ac:dyDescent="0.75">
      <c r="A636" s="9"/>
      <c r="B636" s="9"/>
      <c r="C636" s="9"/>
      <c r="D636" s="9"/>
      <c r="E636" s="9"/>
      <c r="F636" s="9"/>
      <c r="G636" s="9"/>
      <c r="H636" s="9"/>
      <c r="I636" s="9"/>
      <c r="J636" s="10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21" customHeight="1" x14ac:dyDescent="0.75">
      <c r="A637" s="9"/>
      <c r="B637" s="9"/>
      <c r="C637" s="9"/>
      <c r="D637" s="9"/>
      <c r="E637" s="9"/>
      <c r="F637" s="9"/>
      <c r="G637" s="9"/>
      <c r="H637" s="9"/>
      <c r="I637" s="9"/>
      <c r="J637" s="10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21" customHeight="1" x14ac:dyDescent="0.75">
      <c r="A638" s="9"/>
      <c r="B638" s="9"/>
      <c r="C638" s="9"/>
      <c r="D638" s="9"/>
      <c r="E638" s="9"/>
      <c r="F638" s="9"/>
      <c r="G638" s="9"/>
      <c r="H638" s="9"/>
      <c r="I638" s="9"/>
      <c r="J638" s="10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21" customHeight="1" x14ac:dyDescent="0.75">
      <c r="A639" s="9"/>
      <c r="B639" s="9"/>
      <c r="C639" s="9"/>
      <c r="D639" s="9"/>
      <c r="E639" s="9"/>
      <c r="F639" s="9"/>
      <c r="G639" s="9"/>
      <c r="H639" s="9"/>
      <c r="I639" s="9"/>
      <c r="J639" s="10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21" customHeight="1" x14ac:dyDescent="0.75">
      <c r="A640" s="9"/>
      <c r="B640" s="9"/>
      <c r="C640" s="9"/>
      <c r="D640" s="9"/>
      <c r="E640" s="9"/>
      <c r="F640" s="9"/>
      <c r="G640" s="9"/>
      <c r="H640" s="9"/>
      <c r="I640" s="9"/>
      <c r="J640" s="10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21" customHeight="1" x14ac:dyDescent="0.75">
      <c r="A641" s="9"/>
      <c r="B641" s="9"/>
      <c r="C641" s="9"/>
      <c r="D641" s="9"/>
      <c r="E641" s="9"/>
      <c r="F641" s="9"/>
      <c r="G641" s="9"/>
      <c r="H641" s="9"/>
      <c r="I641" s="9"/>
      <c r="J641" s="10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21" customHeight="1" x14ac:dyDescent="0.75">
      <c r="A642" s="9"/>
      <c r="B642" s="9"/>
      <c r="C642" s="9"/>
      <c r="D642" s="9"/>
      <c r="E642" s="9"/>
      <c r="F642" s="9"/>
      <c r="G642" s="9"/>
      <c r="H642" s="9"/>
      <c r="I642" s="9"/>
      <c r="J642" s="10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21" customHeight="1" x14ac:dyDescent="0.75">
      <c r="A643" s="9"/>
      <c r="B643" s="9"/>
      <c r="C643" s="9"/>
      <c r="D643" s="9"/>
      <c r="E643" s="9"/>
      <c r="F643" s="9"/>
      <c r="G643" s="9"/>
      <c r="H643" s="9"/>
      <c r="I643" s="9"/>
      <c r="J643" s="10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21" customHeight="1" x14ac:dyDescent="0.75">
      <c r="A644" s="9"/>
      <c r="B644" s="9"/>
      <c r="C644" s="9"/>
      <c r="D644" s="9"/>
      <c r="E644" s="9"/>
      <c r="F644" s="9"/>
      <c r="G644" s="9"/>
      <c r="H644" s="9"/>
      <c r="I644" s="9"/>
      <c r="J644" s="10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21" customHeight="1" x14ac:dyDescent="0.75">
      <c r="A645" s="9"/>
      <c r="B645" s="9"/>
      <c r="C645" s="9"/>
      <c r="D645" s="9"/>
      <c r="E645" s="9"/>
      <c r="F645" s="9"/>
      <c r="G645" s="9"/>
      <c r="H645" s="9"/>
      <c r="I645" s="9"/>
      <c r="J645" s="10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21" customHeight="1" x14ac:dyDescent="0.75">
      <c r="A646" s="9"/>
      <c r="B646" s="9"/>
      <c r="C646" s="9"/>
      <c r="D646" s="9"/>
      <c r="E646" s="9"/>
      <c r="F646" s="9"/>
      <c r="G646" s="9"/>
      <c r="H646" s="9"/>
      <c r="I646" s="9"/>
      <c r="J646" s="10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21" customHeight="1" x14ac:dyDescent="0.75">
      <c r="A647" s="9"/>
      <c r="B647" s="9"/>
      <c r="C647" s="9"/>
      <c r="D647" s="9"/>
      <c r="E647" s="9"/>
      <c r="F647" s="9"/>
      <c r="G647" s="9"/>
      <c r="H647" s="9"/>
      <c r="I647" s="9"/>
      <c r="J647" s="10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21" customHeight="1" x14ac:dyDescent="0.75">
      <c r="A648" s="9"/>
      <c r="B648" s="9"/>
      <c r="C648" s="9"/>
      <c r="D648" s="9"/>
      <c r="E648" s="9"/>
      <c r="F648" s="9"/>
      <c r="G648" s="9"/>
      <c r="H648" s="9"/>
      <c r="I648" s="9"/>
      <c r="J648" s="10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21" customHeight="1" x14ac:dyDescent="0.75">
      <c r="A649" s="9"/>
      <c r="B649" s="9"/>
      <c r="C649" s="9"/>
      <c r="D649" s="9"/>
      <c r="E649" s="9"/>
      <c r="F649" s="9"/>
      <c r="G649" s="9"/>
      <c r="H649" s="9"/>
      <c r="I649" s="9"/>
      <c r="J649" s="10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21" customHeight="1" x14ac:dyDescent="0.75">
      <c r="A650" s="9"/>
      <c r="B650" s="9"/>
      <c r="C650" s="9"/>
      <c r="D650" s="9"/>
      <c r="E650" s="9"/>
      <c r="F650" s="9"/>
      <c r="G650" s="9"/>
      <c r="H650" s="9"/>
      <c r="I650" s="9"/>
      <c r="J650" s="10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21" customHeight="1" x14ac:dyDescent="0.75">
      <c r="A651" s="9"/>
      <c r="B651" s="9"/>
      <c r="C651" s="9"/>
      <c r="D651" s="9"/>
      <c r="E651" s="9"/>
      <c r="F651" s="9"/>
      <c r="G651" s="9"/>
      <c r="H651" s="9"/>
      <c r="I651" s="9"/>
      <c r="J651" s="10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21" customHeight="1" x14ac:dyDescent="0.75">
      <c r="A652" s="9"/>
      <c r="B652" s="9"/>
      <c r="C652" s="9"/>
      <c r="D652" s="9"/>
      <c r="E652" s="9"/>
      <c r="F652" s="9"/>
      <c r="G652" s="9"/>
      <c r="H652" s="9"/>
      <c r="I652" s="9"/>
      <c r="J652" s="10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21" customHeight="1" x14ac:dyDescent="0.75">
      <c r="A653" s="9"/>
      <c r="B653" s="9"/>
      <c r="C653" s="9"/>
      <c r="D653" s="9"/>
      <c r="E653" s="9"/>
      <c r="F653" s="9"/>
      <c r="G653" s="9"/>
      <c r="H653" s="9"/>
      <c r="I653" s="9"/>
      <c r="J653" s="10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21" customHeight="1" x14ac:dyDescent="0.75">
      <c r="A654" s="9"/>
      <c r="B654" s="9"/>
      <c r="C654" s="9"/>
      <c r="D654" s="9"/>
      <c r="E654" s="9"/>
      <c r="F654" s="9"/>
      <c r="G654" s="9"/>
      <c r="H654" s="9"/>
      <c r="I654" s="9"/>
      <c r="J654" s="10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21" customHeight="1" x14ac:dyDescent="0.75">
      <c r="A655" s="9"/>
      <c r="B655" s="9"/>
      <c r="C655" s="9"/>
      <c r="D655" s="9"/>
      <c r="E655" s="9"/>
      <c r="F655" s="9"/>
      <c r="G655" s="9"/>
      <c r="H655" s="9"/>
      <c r="I655" s="9"/>
      <c r="J655" s="10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21" customHeight="1" x14ac:dyDescent="0.75">
      <c r="A656" s="9"/>
      <c r="B656" s="9"/>
      <c r="C656" s="9"/>
      <c r="D656" s="9"/>
      <c r="E656" s="9"/>
      <c r="F656" s="9"/>
      <c r="G656" s="9"/>
      <c r="H656" s="9"/>
      <c r="I656" s="9"/>
      <c r="J656" s="10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21" customHeight="1" x14ac:dyDescent="0.75">
      <c r="A657" s="9"/>
      <c r="B657" s="9"/>
      <c r="C657" s="9"/>
      <c r="D657" s="9"/>
      <c r="E657" s="9"/>
      <c r="F657" s="9"/>
      <c r="G657" s="9"/>
      <c r="H657" s="9"/>
      <c r="I657" s="9"/>
      <c r="J657" s="10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21" customHeight="1" x14ac:dyDescent="0.75">
      <c r="A658" s="9"/>
      <c r="B658" s="9"/>
      <c r="C658" s="9"/>
      <c r="D658" s="9"/>
      <c r="E658" s="9"/>
      <c r="F658" s="9"/>
      <c r="G658" s="9"/>
      <c r="H658" s="9"/>
      <c r="I658" s="9"/>
      <c r="J658" s="10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21" customHeight="1" x14ac:dyDescent="0.75">
      <c r="A659" s="9"/>
      <c r="B659" s="9"/>
      <c r="C659" s="9"/>
      <c r="D659" s="9"/>
      <c r="E659" s="9"/>
      <c r="F659" s="9"/>
      <c r="G659" s="9"/>
      <c r="H659" s="9"/>
      <c r="I659" s="9"/>
      <c r="J659" s="10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21" customHeight="1" x14ac:dyDescent="0.75">
      <c r="A660" s="9"/>
      <c r="B660" s="9"/>
      <c r="C660" s="9"/>
      <c r="D660" s="9"/>
      <c r="E660" s="9"/>
      <c r="F660" s="9"/>
      <c r="G660" s="9"/>
      <c r="H660" s="9"/>
      <c r="I660" s="9"/>
      <c r="J660" s="10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21" customHeight="1" x14ac:dyDescent="0.75">
      <c r="A661" s="9"/>
      <c r="B661" s="9"/>
      <c r="C661" s="9"/>
      <c r="D661" s="9"/>
      <c r="E661" s="9"/>
      <c r="F661" s="9"/>
      <c r="G661" s="9"/>
      <c r="H661" s="9"/>
      <c r="I661" s="9"/>
      <c r="J661" s="10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21" customHeight="1" x14ac:dyDescent="0.75">
      <c r="A662" s="9"/>
      <c r="B662" s="9"/>
      <c r="C662" s="9"/>
      <c r="D662" s="9"/>
      <c r="E662" s="9"/>
      <c r="F662" s="9"/>
      <c r="G662" s="9"/>
      <c r="H662" s="9"/>
      <c r="I662" s="9"/>
      <c r="J662" s="10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21" customHeight="1" x14ac:dyDescent="0.75">
      <c r="A663" s="9"/>
      <c r="B663" s="9"/>
      <c r="C663" s="9"/>
      <c r="D663" s="9"/>
      <c r="E663" s="9"/>
      <c r="F663" s="9"/>
      <c r="G663" s="9"/>
      <c r="H663" s="9"/>
      <c r="I663" s="9"/>
      <c r="J663" s="10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21" customHeight="1" x14ac:dyDescent="0.75">
      <c r="A664" s="9"/>
      <c r="B664" s="9"/>
      <c r="C664" s="9"/>
      <c r="D664" s="9"/>
      <c r="E664" s="9"/>
      <c r="F664" s="9"/>
      <c r="G664" s="9"/>
      <c r="H664" s="9"/>
      <c r="I664" s="9"/>
      <c r="J664" s="10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21" customHeight="1" x14ac:dyDescent="0.75">
      <c r="A665" s="9"/>
      <c r="B665" s="9"/>
      <c r="C665" s="9"/>
      <c r="D665" s="9"/>
      <c r="E665" s="9"/>
      <c r="F665" s="9"/>
      <c r="G665" s="9"/>
      <c r="H665" s="9"/>
      <c r="I665" s="9"/>
      <c r="J665" s="10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21" customHeight="1" x14ac:dyDescent="0.75">
      <c r="A666" s="9"/>
      <c r="B666" s="9"/>
      <c r="C666" s="9"/>
      <c r="D666" s="9"/>
      <c r="E666" s="9"/>
      <c r="F666" s="9"/>
      <c r="G666" s="9"/>
      <c r="H666" s="9"/>
      <c r="I666" s="9"/>
      <c r="J666" s="10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21" customHeight="1" x14ac:dyDescent="0.75">
      <c r="A667" s="9"/>
      <c r="B667" s="9"/>
      <c r="C667" s="9"/>
      <c r="D667" s="9"/>
      <c r="E667" s="9"/>
      <c r="F667" s="9"/>
      <c r="G667" s="9"/>
      <c r="H667" s="9"/>
      <c r="I667" s="9"/>
      <c r="J667" s="10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21" customHeight="1" x14ac:dyDescent="0.75">
      <c r="A668" s="9"/>
      <c r="B668" s="9"/>
      <c r="C668" s="9"/>
      <c r="D668" s="9"/>
      <c r="E668" s="9"/>
      <c r="F668" s="9"/>
      <c r="G668" s="9"/>
      <c r="H668" s="9"/>
      <c r="I668" s="9"/>
      <c r="J668" s="10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21" customHeight="1" x14ac:dyDescent="0.75">
      <c r="A669" s="9"/>
      <c r="B669" s="9"/>
      <c r="C669" s="9"/>
      <c r="D669" s="9"/>
      <c r="E669" s="9"/>
      <c r="F669" s="9"/>
      <c r="G669" s="9"/>
      <c r="H669" s="9"/>
      <c r="I669" s="9"/>
      <c r="J669" s="10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21" customHeight="1" x14ac:dyDescent="0.75">
      <c r="A670" s="9"/>
      <c r="B670" s="9"/>
      <c r="C670" s="9"/>
      <c r="D670" s="9"/>
      <c r="E670" s="9"/>
      <c r="F670" s="9"/>
      <c r="G670" s="9"/>
      <c r="H670" s="9"/>
      <c r="I670" s="9"/>
      <c r="J670" s="10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21" customHeight="1" x14ac:dyDescent="0.75">
      <c r="A671" s="9"/>
      <c r="B671" s="9"/>
      <c r="C671" s="9"/>
      <c r="D671" s="9"/>
      <c r="E671" s="9"/>
      <c r="F671" s="9"/>
      <c r="G671" s="9"/>
      <c r="H671" s="9"/>
      <c r="I671" s="9"/>
      <c r="J671" s="10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21" customHeight="1" x14ac:dyDescent="0.75">
      <c r="A672" s="9"/>
      <c r="B672" s="9"/>
      <c r="C672" s="9"/>
      <c r="D672" s="9"/>
      <c r="E672" s="9"/>
      <c r="F672" s="9"/>
      <c r="G672" s="9"/>
      <c r="H672" s="9"/>
      <c r="I672" s="9"/>
      <c r="J672" s="10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21" customHeight="1" x14ac:dyDescent="0.75">
      <c r="A673" s="9"/>
      <c r="B673" s="9"/>
      <c r="C673" s="9"/>
      <c r="D673" s="9"/>
      <c r="E673" s="9"/>
      <c r="F673" s="9"/>
      <c r="G673" s="9"/>
      <c r="H673" s="9"/>
      <c r="I673" s="9"/>
      <c r="J673" s="10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21" customHeight="1" x14ac:dyDescent="0.75">
      <c r="A674" s="9"/>
      <c r="B674" s="9"/>
      <c r="C674" s="9"/>
      <c r="D674" s="9"/>
      <c r="E674" s="9"/>
      <c r="F674" s="9"/>
      <c r="G674" s="9"/>
      <c r="H674" s="9"/>
      <c r="I674" s="9"/>
      <c r="J674" s="10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21" customHeight="1" x14ac:dyDescent="0.75">
      <c r="A675" s="9"/>
      <c r="B675" s="9"/>
      <c r="C675" s="9"/>
      <c r="D675" s="9"/>
      <c r="E675" s="9"/>
      <c r="F675" s="9"/>
      <c r="G675" s="9"/>
      <c r="H675" s="9"/>
      <c r="I675" s="9"/>
      <c r="J675" s="10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21" customHeight="1" x14ac:dyDescent="0.75">
      <c r="A676" s="9"/>
      <c r="B676" s="9"/>
      <c r="C676" s="9"/>
      <c r="D676" s="9"/>
      <c r="E676" s="9"/>
      <c r="F676" s="9"/>
      <c r="G676" s="9"/>
      <c r="H676" s="9"/>
      <c r="I676" s="9"/>
      <c r="J676" s="10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21" customHeight="1" x14ac:dyDescent="0.75">
      <c r="A677" s="9"/>
      <c r="B677" s="9"/>
      <c r="C677" s="9"/>
      <c r="D677" s="9"/>
      <c r="E677" s="9"/>
      <c r="F677" s="9"/>
      <c r="G677" s="9"/>
      <c r="H677" s="9"/>
      <c r="I677" s="9"/>
      <c r="J677" s="10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21" customHeight="1" x14ac:dyDescent="0.75">
      <c r="A678" s="9"/>
      <c r="B678" s="9"/>
      <c r="C678" s="9"/>
      <c r="D678" s="9"/>
      <c r="E678" s="9"/>
      <c r="F678" s="9"/>
      <c r="G678" s="9"/>
      <c r="H678" s="9"/>
      <c r="I678" s="9"/>
      <c r="J678" s="10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21" customHeight="1" x14ac:dyDescent="0.75">
      <c r="A679" s="9"/>
      <c r="B679" s="9"/>
      <c r="C679" s="9"/>
      <c r="D679" s="9"/>
      <c r="E679" s="9"/>
      <c r="F679" s="9"/>
      <c r="G679" s="9"/>
      <c r="H679" s="9"/>
      <c r="I679" s="9"/>
      <c r="J679" s="10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21" customHeight="1" x14ac:dyDescent="0.75">
      <c r="A680" s="9"/>
      <c r="B680" s="9"/>
      <c r="C680" s="9"/>
      <c r="D680" s="9"/>
      <c r="E680" s="9"/>
      <c r="F680" s="9"/>
      <c r="G680" s="9"/>
      <c r="H680" s="9"/>
      <c r="I680" s="9"/>
      <c r="J680" s="10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21" customHeight="1" x14ac:dyDescent="0.75">
      <c r="A681" s="9"/>
      <c r="B681" s="9"/>
      <c r="C681" s="9"/>
      <c r="D681" s="9"/>
      <c r="E681" s="9"/>
      <c r="F681" s="9"/>
      <c r="G681" s="9"/>
      <c r="H681" s="9"/>
      <c r="I681" s="9"/>
      <c r="J681" s="10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21" customHeight="1" x14ac:dyDescent="0.75">
      <c r="A682" s="9"/>
      <c r="B682" s="9"/>
      <c r="C682" s="9"/>
      <c r="D682" s="9"/>
      <c r="E682" s="9"/>
      <c r="F682" s="9"/>
      <c r="G682" s="9"/>
      <c r="H682" s="9"/>
      <c r="I682" s="9"/>
      <c r="J682" s="10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21" customHeight="1" x14ac:dyDescent="0.75">
      <c r="A683" s="9"/>
      <c r="B683" s="9"/>
      <c r="C683" s="9"/>
      <c r="D683" s="9"/>
      <c r="E683" s="9"/>
      <c r="F683" s="9"/>
      <c r="G683" s="9"/>
      <c r="H683" s="9"/>
      <c r="I683" s="9"/>
      <c r="J683" s="10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21" customHeight="1" x14ac:dyDescent="0.75">
      <c r="A684" s="9"/>
      <c r="B684" s="9"/>
      <c r="C684" s="9"/>
      <c r="D684" s="9"/>
      <c r="E684" s="9"/>
      <c r="F684" s="9"/>
      <c r="G684" s="9"/>
      <c r="H684" s="9"/>
      <c r="I684" s="9"/>
      <c r="J684" s="10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21" customHeight="1" x14ac:dyDescent="0.75">
      <c r="A685" s="9"/>
      <c r="B685" s="9"/>
      <c r="C685" s="9"/>
      <c r="D685" s="9"/>
      <c r="E685" s="9"/>
      <c r="F685" s="9"/>
      <c r="G685" s="9"/>
      <c r="H685" s="9"/>
      <c r="I685" s="9"/>
      <c r="J685" s="10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21" customHeight="1" x14ac:dyDescent="0.75">
      <c r="A686" s="9"/>
      <c r="B686" s="9"/>
      <c r="C686" s="9"/>
      <c r="D686" s="9"/>
      <c r="E686" s="9"/>
      <c r="F686" s="9"/>
      <c r="G686" s="9"/>
      <c r="H686" s="9"/>
      <c r="I686" s="9"/>
      <c r="J686" s="10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21" customHeight="1" x14ac:dyDescent="0.75">
      <c r="A687" s="9"/>
      <c r="B687" s="9"/>
      <c r="C687" s="9"/>
      <c r="D687" s="9"/>
      <c r="E687" s="9"/>
      <c r="F687" s="9"/>
      <c r="G687" s="9"/>
      <c r="H687" s="9"/>
      <c r="I687" s="9"/>
      <c r="J687" s="10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21" customHeight="1" x14ac:dyDescent="0.75">
      <c r="A688" s="9"/>
      <c r="B688" s="9"/>
      <c r="C688" s="9"/>
      <c r="D688" s="9"/>
      <c r="E688" s="9"/>
      <c r="F688" s="9"/>
      <c r="G688" s="9"/>
      <c r="H688" s="9"/>
      <c r="I688" s="9"/>
      <c r="J688" s="10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21" customHeight="1" x14ac:dyDescent="0.75">
      <c r="A689" s="9"/>
      <c r="B689" s="9"/>
      <c r="C689" s="9"/>
      <c r="D689" s="9"/>
      <c r="E689" s="9"/>
      <c r="F689" s="9"/>
      <c r="G689" s="9"/>
      <c r="H689" s="9"/>
      <c r="I689" s="9"/>
      <c r="J689" s="10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21" customHeight="1" x14ac:dyDescent="0.75">
      <c r="A690" s="9"/>
      <c r="B690" s="9"/>
      <c r="C690" s="9"/>
      <c r="D690" s="9"/>
      <c r="E690" s="9"/>
      <c r="F690" s="9"/>
      <c r="G690" s="9"/>
      <c r="H690" s="9"/>
      <c r="I690" s="9"/>
      <c r="J690" s="10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21" customHeight="1" x14ac:dyDescent="0.75">
      <c r="A691" s="9"/>
      <c r="B691" s="9"/>
      <c r="C691" s="9"/>
      <c r="D691" s="9"/>
      <c r="E691" s="9"/>
      <c r="F691" s="9"/>
      <c r="G691" s="9"/>
      <c r="H691" s="9"/>
      <c r="I691" s="9"/>
      <c r="J691" s="10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21" customHeight="1" x14ac:dyDescent="0.75">
      <c r="A692" s="9"/>
      <c r="B692" s="9"/>
      <c r="C692" s="9"/>
      <c r="D692" s="9"/>
      <c r="E692" s="9"/>
      <c r="F692" s="9"/>
      <c r="G692" s="9"/>
      <c r="H692" s="9"/>
      <c r="I692" s="9"/>
      <c r="J692" s="10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21" customHeight="1" x14ac:dyDescent="0.75">
      <c r="A693" s="9"/>
      <c r="B693" s="9"/>
      <c r="C693" s="9"/>
      <c r="D693" s="9"/>
      <c r="E693" s="9"/>
      <c r="F693" s="9"/>
      <c r="G693" s="9"/>
      <c r="H693" s="9"/>
      <c r="I693" s="9"/>
      <c r="J693" s="10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21" customHeight="1" x14ac:dyDescent="0.75">
      <c r="A694" s="9"/>
      <c r="B694" s="9"/>
      <c r="C694" s="9"/>
      <c r="D694" s="9"/>
      <c r="E694" s="9"/>
      <c r="F694" s="9"/>
      <c r="G694" s="9"/>
      <c r="H694" s="9"/>
      <c r="I694" s="9"/>
      <c r="J694" s="10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21" customHeight="1" x14ac:dyDescent="0.75">
      <c r="A695" s="9"/>
      <c r="B695" s="9"/>
      <c r="C695" s="9"/>
      <c r="D695" s="9"/>
      <c r="E695" s="9"/>
      <c r="F695" s="9"/>
      <c r="G695" s="9"/>
      <c r="H695" s="9"/>
      <c r="I695" s="9"/>
      <c r="J695" s="10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21" customHeight="1" x14ac:dyDescent="0.75">
      <c r="A696" s="9"/>
      <c r="B696" s="9"/>
      <c r="C696" s="9"/>
      <c r="D696" s="9"/>
      <c r="E696" s="9"/>
      <c r="F696" s="9"/>
      <c r="G696" s="9"/>
      <c r="H696" s="9"/>
      <c r="I696" s="9"/>
      <c r="J696" s="10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21" customHeight="1" x14ac:dyDescent="0.75">
      <c r="A697" s="9"/>
      <c r="B697" s="9"/>
      <c r="C697" s="9"/>
      <c r="D697" s="9"/>
      <c r="E697" s="9"/>
      <c r="F697" s="9"/>
      <c r="G697" s="9"/>
      <c r="H697" s="9"/>
      <c r="I697" s="9"/>
      <c r="J697" s="10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21" customHeight="1" x14ac:dyDescent="0.75">
      <c r="A698" s="9"/>
      <c r="B698" s="9"/>
      <c r="C698" s="9"/>
      <c r="D698" s="9"/>
      <c r="E698" s="9"/>
      <c r="F698" s="9"/>
      <c r="G698" s="9"/>
      <c r="H698" s="9"/>
      <c r="I698" s="9"/>
      <c r="J698" s="10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21" customHeight="1" x14ac:dyDescent="0.75">
      <c r="A699" s="9"/>
      <c r="B699" s="9"/>
      <c r="C699" s="9"/>
      <c r="D699" s="9"/>
      <c r="E699" s="9"/>
      <c r="F699" s="9"/>
      <c r="G699" s="9"/>
      <c r="H699" s="9"/>
      <c r="I699" s="9"/>
      <c r="J699" s="10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21" customHeight="1" x14ac:dyDescent="0.75">
      <c r="A700" s="9"/>
      <c r="B700" s="9"/>
      <c r="C700" s="9"/>
      <c r="D700" s="9"/>
      <c r="E700" s="9"/>
      <c r="F700" s="9"/>
      <c r="G700" s="9"/>
      <c r="H700" s="9"/>
      <c r="I700" s="9"/>
      <c r="J700" s="10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21" customHeight="1" x14ac:dyDescent="0.75">
      <c r="A701" s="9"/>
      <c r="B701" s="9"/>
      <c r="C701" s="9"/>
      <c r="D701" s="9"/>
      <c r="E701" s="9"/>
      <c r="F701" s="9"/>
      <c r="G701" s="9"/>
      <c r="H701" s="9"/>
      <c r="I701" s="9"/>
      <c r="J701" s="10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21" customHeight="1" x14ac:dyDescent="0.75">
      <c r="A702" s="9"/>
      <c r="B702" s="9"/>
      <c r="C702" s="9"/>
      <c r="D702" s="9"/>
      <c r="E702" s="9"/>
      <c r="F702" s="9"/>
      <c r="G702" s="9"/>
      <c r="H702" s="9"/>
      <c r="I702" s="9"/>
      <c r="J702" s="10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21" customHeight="1" x14ac:dyDescent="0.75">
      <c r="A703" s="9"/>
      <c r="B703" s="9"/>
      <c r="C703" s="9"/>
      <c r="D703" s="9"/>
      <c r="E703" s="9"/>
      <c r="F703" s="9"/>
      <c r="G703" s="9"/>
      <c r="H703" s="9"/>
      <c r="I703" s="9"/>
      <c r="J703" s="10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21" customHeight="1" x14ac:dyDescent="0.75">
      <c r="A704" s="9"/>
      <c r="B704" s="9"/>
      <c r="C704" s="9"/>
      <c r="D704" s="9"/>
      <c r="E704" s="9"/>
      <c r="F704" s="9"/>
      <c r="G704" s="9"/>
      <c r="H704" s="9"/>
      <c r="I704" s="9"/>
      <c r="J704" s="10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21" customHeight="1" x14ac:dyDescent="0.75">
      <c r="A705" s="9"/>
      <c r="B705" s="9"/>
      <c r="C705" s="9"/>
      <c r="D705" s="9"/>
      <c r="E705" s="9"/>
      <c r="F705" s="9"/>
      <c r="G705" s="9"/>
      <c r="H705" s="9"/>
      <c r="I705" s="9"/>
      <c r="J705" s="10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21" customHeight="1" x14ac:dyDescent="0.75">
      <c r="A706" s="9"/>
      <c r="B706" s="9"/>
      <c r="C706" s="9"/>
      <c r="D706" s="9"/>
      <c r="E706" s="9"/>
      <c r="F706" s="9"/>
      <c r="G706" s="9"/>
      <c r="H706" s="9"/>
      <c r="I706" s="9"/>
      <c r="J706" s="10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21" customHeight="1" x14ac:dyDescent="0.75">
      <c r="A707" s="9"/>
      <c r="B707" s="9"/>
      <c r="C707" s="9"/>
      <c r="D707" s="9"/>
      <c r="E707" s="9"/>
      <c r="F707" s="9"/>
      <c r="G707" s="9"/>
      <c r="H707" s="9"/>
      <c r="I707" s="9"/>
      <c r="J707" s="10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21" customHeight="1" x14ac:dyDescent="0.75">
      <c r="A708" s="9"/>
      <c r="B708" s="9"/>
      <c r="C708" s="9"/>
      <c r="D708" s="9"/>
      <c r="E708" s="9"/>
      <c r="F708" s="9"/>
      <c r="G708" s="9"/>
      <c r="H708" s="9"/>
      <c r="I708" s="9"/>
      <c r="J708" s="10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21" customHeight="1" x14ac:dyDescent="0.75">
      <c r="A709" s="9"/>
      <c r="B709" s="9"/>
      <c r="C709" s="9"/>
      <c r="D709" s="9"/>
      <c r="E709" s="9"/>
      <c r="F709" s="9"/>
      <c r="G709" s="9"/>
      <c r="H709" s="9"/>
      <c r="I709" s="9"/>
      <c r="J709" s="10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21" customHeight="1" x14ac:dyDescent="0.75">
      <c r="A710" s="9"/>
      <c r="B710" s="9"/>
      <c r="C710" s="9"/>
      <c r="D710" s="9"/>
      <c r="E710" s="9"/>
      <c r="F710" s="9"/>
      <c r="G710" s="9"/>
      <c r="H710" s="9"/>
      <c r="I710" s="9"/>
      <c r="J710" s="10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21" customHeight="1" x14ac:dyDescent="0.75">
      <c r="A711" s="9"/>
      <c r="B711" s="9"/>
      <c r="C711" s="9"/>
      <c r="D711" s="9"/>
      <c r="E711" s="9"/>
      <c r="F711" s="9"/>
      <c r="G711" s="9"/>
      <c r="H711" s="9"/>
      <c r="I711" s="9"/>
      <c r="J711" s="10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21" customHeight="1" x14ac:dyDescent="0.75">
      <c r="A712" s="9"/>
      <c r="B712" s="9"/>
      <c r="C712" s="9"/>
      <c r="D712" s="9"/>
      <c r="E712" s="9"/>
      <c r="F712" s="9"/>
      <c r="G712" s="9"/>
      <c r="H712" s="9"/>
      <c r="I712" s="9"/>
      <c r="J712" s="10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21" customHeight="1" x14ac:dyDescent="0.75">
      <c r="A713" s="9"/>
      <c r="B713" s="9"/>
      <c r="C713" s="9"/>
      <c r="D713" s="9"/>
      <c r="E713" s="9"/>
      <c r="F713" s="9"/>
      <c r="G713" s="9"/>
      <c r="H713" s="9"/>
      <c r="I713" s="9"/>
      <c r="J713" s="10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21" customHeight="1" x14ac:dyDescent="0.75">
      <c r="A714" s="9"/>
      <c r="B714" s="9"/>
      <c r="C714" s="9"/>
      <c r="D714" s="9"/>
      <c r="E714" s="9"/>
      <c r="F714" s="9"/>
      <c r="G714" s="9"/>
      <c r="H714" s="9"/>
      <c r="I714" s="9"/>
      <c r="J714" s="10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21" customHeight="1" x14ac:dyDescent="0.75">
      <c r="A715" s="9"/>
      <c r="B715" s="9"/>
      <c r="C715" s="9"/>
      <c r="D715" s="9"/>
      <c r="E715" s="9"/>
      <c r="F715" s="9"/>
      <c r="G715" s="9"/>
      <c r="H715" s="9"/>
      <c r="I715" s="9"/>
      <c r="J715" s="10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21" customHeight="1" x14ac:dyDescent="0.75">
      <c r="A716" s="9"/>
      <c r="B716" s="9"/>
      <c r="C716" s="9"/>
      <c r="D716" s="9"/>
      <c r="E716" s="9"/>
      <c r="F716" s="9"/>
      <c r="G716" s="9"/>
      <c r="H716" s="9"/>
      <c r="I716" s="9"/>
      <c r="J716" s="10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21" customHeight="1" x14ac:dyDescent="0.75">
      <c r="A717" s="9"/>
      <c r="B717" s="9"/>
      <c r="C717" s="9"/>
      <c r="D717" s="9"/>
      <c r="E717" s="9"/>
      <c r="F717" s="9"/>
      <c r="G717" s="9"/>
      <c r="H717" s="9"/>
      <c r="I717" s="9"/>
      <c r="J717" s="10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21" customHeight="1" x14ac:dyDescent="0.75">
      <c r="A718" s="9"/>
      <c r="B718" s="9"/>
      <c r="C718" s="9"/>
      <c r="D718" s="9"/>
      <c r="E718" s="9"/>
      <c r="F718" s="9"/>
      <c r="G718" s="9"/>
      <c r="H718" s="9"/>
      <c r="I718" s="9"/>
      <c r="J718" s="10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21" customHeight="1" x14ac:dyDescent="0.75">
      <c r="A719" s="9"/>
      <c r="B719" s="9"/>
      <c r="C719" s="9"/>
      <c r="D719" s="9"/>
      <c r="E719" s="9"/>
      <c r="F719" s="9"/>
      <c r="G719" s="9"/>
      <c r="H719" s="9"/>
      <c r="I719" s="9"/>
      <c r="J719" s="10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21" customHeight="1" x14ac:dyDescent="0.75">
      <c r="A720" s="9"/>
      <c r="B720" s="9"/>
      <c r="C720" s="9"/>
      <c r="D720" s="9"/>
      <c r="E720" s="9"/>
      <c r="F720" s="9"/>
      <c r="G720" s="9"/>
      <c r="H720" s="9"/>
      <c r="I720" s="9"/>
      <c r="J720" s="10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21" customHeight="1" x14ac:dyDescent="0.75">
      <c r="A721" s="9"/>
      <c r="B721" s="9"/>
      <c r="C721" s="9"/>
      <c r="D721" s="9"/>
      <c r="E721" s="9"/>
      <c r="F721" s="9"/>
      <c r="G721" s="9"/>
      <c r="H721" s="9"/>
      <c r="I721" s="9"/>
      <c r="J721" s="10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21" customHeight="1" x14ac:dyDescent="0.75">
      <c r="A722" s="9"/>
      <c r="B722" s="9"/>
      <c r="C722" s="9"/>
      <c r="D722" s="9"/>
      <c r="E722" s="9"/>
      <c r="F722" s="9"/>
      <c r="G722" s="9"/>
      <c r="H722" s="9"/>
      <c r="I722" s="9"/>
      <c r="J722" s="10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21" customHeight="1" x14ac:dyDescent="0.75">
      <c r="A723" s="9"/>
      <c r="B723" s="9"/>
      <c r="C723" s="9"/>
      <c r="D723" s="9"/>
      <c r="E723" s="9"/>
      <c r="F723" s="9"/>
      <c r="G723" s="9"/>
      <c r="H723" s="9"/>
      <c r="I723" s="9"/>
      <c r="J723" s="10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21" customHeight="1" x14ac:dyDescent="0.75">
      <c r="A724" s="9"/>
      <c r="B724" s="9"/>
      <c r="C724" s="9"/>
      <c r="D724" s="9"/>
      <c r="E724" s="9"/>
      <c r="F724" s="9"/>
      <c r="G724" s="9"/>
      <c r="H724" s="9"/>
      <c r="I724" s="9"/>
      <c r="J724" s="10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21" customHeight="1" x14ac:dyDescent="0.75">
      <c r="A725" s="9"/>
      <c r="B725" s="9"/>
      <c r="C725" s="9"/>
      <c r="D725" s="9"/>
      <c r="E725" s="9"/>
      <c r="F725" s="9"/>
      <c r="G725" s="9"/>
      <c r="H725" s="9"/>
      <c r="I725" s="9"/>
      <c r="J725" s="10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21" customHeight="1" x14ac:dyDescent="0.75">
      <c r="A726" s="9"/>
      <c r="B726" s="9"/>
      <c r="C726" s="9"/>
      <c r="D726" s="9"/>
      <c r="E726" s="9"/>
      <c r="F726" s="9"/>
      <c r="G726" s="9"/>
      <c r="H726" s="9"/>
      <c r="I726" s="9"/>
      <c r="J726" s="10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21" customHeight="1" x14ac:dyDescent="0.75">
      <c r="A727" s="9"/>
      <c r="B727" s="9"/>
      <c r="C727" s="9"/>
      <c r="D727" s="9"/>
      <c r="E727" s="9"/>
      <c r="F727" s="9"/>
      <c r="G727" s="9"/>
      <c r="H727" s="9"/>
      <c r="I727" s="9"/>
      <c r="J727" s="10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21" customHeight="1" x14ac:dyDescent="0.75">
      <c r="A728" s="9"/>
      <c r="B728" s="9"/>
      <c r="C728" s="9"/>
      <c r="D728" s="9"/>
      <c r="E728" s="9"/>
      <c r="F728" s="9"/>
      <c r="G728" s="9"/>
      <c r="H728" s="9"/>
      <c r="I728" s="9"/>
      <c r="J728" s="10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21" customHeight="1" x14ac:dyDescent="0.75">
      <c r="A729" s="9"/>
      <c r="B729" s="9"/>
      <c r="C729" s="9"/>
      <c r="D729" s="9"/>
      <c r="E729" s="9"/>
      <c r="F729" s="9"/>
      <c r="G729" s="9"/>
      <c r="H729" s="9"/>
      <c r="I729" s="9"/>
      <c r="J729" s="10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21" customHeight="1" x14ac:dyDescent="0.75">
      <c r="A730" s="9"/>
      <c r="B730" s="9"/>
      <c r="C730" s="9"/>
      <c r="D730" s="9"/>
      <c r="E730" s="9"/>
      <c r="F730" s="9"/>
      <c r="G730" s="9"/>
      <c r="H730" s="9"/>
      <c r="I730" s="9"/>
      <c r="J730" s="10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21" customHeight="1" x14ac:dyDescent="0.75">
      <c r="A731" s="9"/>
      <c r="B731" s="9"/>
      <c r="C731" s="9"/>
      <c r="D731" s="9"/>
      <c r="E731" s="9"/>
      <c r="F731" s="9"/>
      <c r="G731" s="9"/>
      <c r="H731" s="9"/>
      <c r="I731" s="9"/>
      <c r="J731" s="10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21" customHeight="1" x14ac:dyDescent="0.75">
      <c r="A732" s="9"/>
      <c r="B732" s="9"/>
      <c r="C732" s="9"/>
      <c r="D732" s="9"/>
      <c r="E732" s="9"/>
      <c r="F732" s="9"/>
      <c r="G732" s="9"/>
      <c r="H732" s="9"/>
      <c r="I732" s="9"/>
      <c r="J732" s="10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21" customHeight="1" x14ac:dyDescent="0.75">
      <c r="A733" s="9"/>
      <c r="B733" s="9"/>
      <c r="C733" s="9"/>
      <c r="D733" s="9"/>
      <c r="E733" s="9"/>
      <c r="F733" s="9"/>
      <c r="G733" s="9"/>
      <c r="H733" s="9"/>
      <c r="I733" s="9"/>
      <c r="J733" s="10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21" customHeight="1" x14ac:dyDescent="0.75">
      <c r="A734" s="9"/>
      <c r="B734" s="9"/>
      <c r="C734" s="9"/>
      <c r="D734" s="9"/>
      <c r="E734" s="9"/>
      <c r="F734" s="9"/>
      <c r="G734" s="9"/>
      <c r="H734" s="9"/>
      <c r="I734" s="9"/>
      <c r="J734" s="10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21" customHeight="1" x14ac:dyDescent="0.75">
      <c r="A735" s="9"/>
      <c r="B735" s="9"/>
      <c r="C735" s="9"/>
      <c r="D735" s="9"/>
      <c r="E735" s="9"/>
      <c r="F735" s="9"/>
      <c r="G735" s="9"/>
      <c r="H735" s="9"/>
      <c r="I735" s="9"/>
      <c r="J735" s="10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21" customHeight="1" x14ac:dyDescent="0.75">
      <c r="A736" s="9"/>
      <c r="B736" s="9"/>
      <c r="C736" s="9"/>
      <c r="D736" s="9"/>
      <c r="E736" s="9"/>
      <c r="F736" s="9"/>
      <c r="G736" s="9"/>
      <c r="H736" s="9"/>
      <c r="I736" s="9"/>
      <c r="J736" s="10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21" customHeight="1" x14ac:dyDescent="0.75">
      <c r="A737" s="9"/>
      <c r="B737" s="9"/>
      <c r="C737" s="9"/>
      <c r="D737" s="9"/>
      <c r="E737" s="9"/>
      <c r="F737" s="9"/>
      <c r="G737" s="9"/>
      <c r="H737" s="9"/>
      <c r="I737" s="9"/>
      <c r="J737" s="10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21" customHeight="1" x14ac:dyDescent="0.75">
      <c r="A738" s="9"/>
      <c r="B738" s="9"/>
      <c r="C738" s="9"/>
      <c r="D738" s="9"/>
      <c r="E738" s="9"/>
      <c r="F738" s="9"/>
      <c r="G738" s="9"/>
      <c r="H738" s="9"/>
      <c r="I738" s="9"/>
      <c r="J738" s="10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21" customHeight="1" x14ac:dyDescent="0.75">
      <c r="A739" s="9"/>
      <c r="B739" s="9"/>
      <c r="C739" s="9"/>
      <c r="D739" s="9"/>
      <c r="E739" s="9"/>
      <c r="F739" s="9"/>
      <c r="G739" s="9"/>
      <c r="H739" s="9"/>
      <c r="I739" s="9"/>
      <c r="J739" s="10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21" customHeight="1" x14ac:dyDescent="0.75">
      <c r="A740" s="9"/>
      <c r="B740" s="9"/>
      <c r="C740" s="9"/>
      <c r="D740" s="9"/>
      <c r="E740" s="9"/>
      <c r="F740" s="9"/>
      <c r="G740" s="9"/>
      <c r="H740" s="9"/>
      <c r="I740" s="9"/>
      <c r="J740" s="10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21" customHeight="1" x14ac:dyDescent="0.75">
      <c r="A741" s="9"/>
      <c r="B741" s="9"/>
      <c r="C741" s="9"/>
      <c r="D741" s="9"/>
      <c r="E741" s="9"/>
      <c r="F741" s="9"/>
      <c r="G741" s="9"/>
      <c r="H741" s="9"/>
      <c r="I741" s="9"/>
      <c r="J741" s="10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21" customHeight="1" x14ac:dyDescent="0.75">
      <c r="A742" s="9"/>
      <c r="B742" s="9"/>
      <c r="C742" s="9"/>
      <c r="D742" s="9"/>
      <c r="E742" s="9"/>
      <c r="F742" s="9"/>
      <c r="G742" s="9"/>
      <c r="H742" s="9"/>
      <c r="I742" s="9"/>
      <c r="J742" s="10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21" customHeight="1" x14ac:dyDescent="0.75">
      <c r="A743" s="9"/>
      <c r="B743" s="9"/>
      <c r="C743" s="9"/>
      <c r="D743" s="9"/>
      <c r="E743" s="9"/>
      <c r="F743" s="9"/>
      <c r="G743" s="9"/>
      <c r="H743" s="9"/>
      <c r="I743" s="9"/>
      <c r="J743" s="10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21" customHeight="1" x14ac:dyDescent="0.75">
      <c r="A744" s="9"/>
      <c r="B744" s="9"/>
      <c r="C744" s="9"/>
      <c r="D744" s="9"/>
      <c r="E744" s="9"/>
      <c r="F744" s="9"/>
      <c r="G744" s="9"/>
      <c r="H744" s="9"/>
      <c r="I744" s="9"/>
      <c r="J744" s="10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21" customHeight="1" x14ac:dyDescent="0.75">
      <c r="A745" s="9"/>
      <c r="B745" s="9"/>
      <c r="C745" s="9"/>
      <c r="D745" s="9"/>
      <c r="E745" s="9"/>
      <c r="F745" s="9"/>
      <c r="G745" s="9"/>
      <c r="H745" s="9"/>
      <c r="I745" s="9"/>
      <c r="J745" s="10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21" customHeight="1" x14ac:dyDescent="0.75">
      <c r="A746" s="9"/>
      <c r="B746" s="9"/>
      <c r="C746" s="9"/>
      <c r="D746" s="9"/>
      <c r="E746" s="9"/>
      <c r="F746" s="9"/>
      <c r="G746" s="9"/>
      <c r="H746" s="9"/>
      <c r="I746" s="9"/>
      <c r="J746" s="10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21" customHeight="1" x14ac:dyDescent="0.75">
      <c r="A747" s="9"/>
      <c r="B747" s="9"/>
      <c r="C747" s="9"/>
      <c r="D747" s="9"/>
      <c r="E747" s="9"/>
      <c r="F747" s="9"/>
      <c r="G747" s="9"/>
      <c r="H747" s="9"/>
      <c r="I747" s="9"/>
      <c r="J747" s="10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21" customHeight="1" x14ac:dyDescent="0.75">
      <c r="A748" s="9"/>
      <c r="B748" s="9"/>
      <c r="C748" s="9"/>
      <c r="D748" s="9"/>
      <c r="E748" s="9"/>
      <c r="F748" s="9"/>
      <c r="G748" s="9"/>
      <c r="H748" s="9"/>
      <c r="I748" s="9"/>
      <c r="J748" s="10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21" customHeight="1" x14ac:dyDescent="0.75">
      <c r="A749" s="9"/>
      <c r="B749" s="9"/>
      <c r="C749" s="9"/>
      <c r="D749" s="9"/>
      <c r="E749" s="9"/>
      <c r="F749" s="9"/>
      <c r="G749" s="9"/>
      <c r="H749" s="9"/>
      <c r="I749" s="9"/>
      <c r="J749" s="10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21" customHeight="1" x14ac:dyDescent="0.75">
      <c r="A750" s="9"/>
      <c r="B750" s="9"/>
      <c r="C750" s="9"/>
      <c r="D750" s="9"/>
      <c r="E750" s="9"/>
      <c r="F750" s="9"/>
      <c r="G750" s="9"/>
      <c r="H750" s="9"/>
      <c r="I750" s="9"/>
      <c r="J750" s="10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21" customHeight="1" x14ac:dyDescent="0.75">
      <c r="A751" s="9"/>
      <c r="B751" s="9"/>
      <c r="C751" s="9"/>
      <c r="D751" s="9"/>
      <c r="E751" s="9"/>
      <c r="F751" s="9"/>
      <c r="G751" s="9"/>
      <c r="H751" s="9"/>
      <c r="I751" s="9"/>
      <c r="J751" s="10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21" customHeight="1" x14ac:dyDescent="0.75">
      <c r="A752" s="9"/>
      <c r="B752" s="9"/>
      <c r="C752" s="9"/>
      <c r="D752" s="9"/>
      <c r="E752" s="9"/>
      <c r="F752" s="9"/>
      <c r="G752" s="9"/>
      <c r="H752" s="9"/>
      <c r="I752" s="9"/>
      <c r="J752" s="10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21" customHeight="1" x14ac:dyDescent="0.75">
      <c r="A753" s="9"/>
      <c r="B753" s="9"/>
      <c r="C753" s="9"/>
      <c r="D753" s="9"/>
      <c r="E753" s="9"/>
      <c r="F753" s="9"/>
      <c r="G753" s="9"/>
      <c r="H753" s="9"/>
      <c r="I753" s="9"/>
      <c r="J753" s="10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21" customHeight="1" x14ac:dyDescent="0.75">
      <c r="A754" s="9"/>
      <c r="B754" s="9"/>
      <c r="C754" s="9"/>
      <c r="D754" s="9"/>
      <c r="E754" s="9"/>
      <c r="F754" s="9"/>
      <c r="G754" s="9"/>
      <c r="H754" s="9"/>
      <c r="I754" s="9"/>
      <c r="J754" s="10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21" customHeight="1" x14ac:dyDescent="0.75">
      <c r="A755" s="9"/>
      <c r="B755" s="9"/>
      <c r="C755" s="9"/>
      <c r="D755" s="9"/>
      <c r="E755" s="9"/>
      <c r="F755" s="9"/>
      <c r="G755" s="9"/>
      <c r="H755" s="9"/>
      <c r="I755" s="9"/>
      <c r="J755" s="10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21" customHeight="1" x14ac:dyDescent="0.75">
      <c r="A756" s="9"/>
      <c r="B756" s="9"/>
      <c r="C756" s="9"/>
      <c r="D756" s="9"/>
      <c r="E756" s="9"/>
      <c r="F756" s="9"/>
      <c r="G756" s="9"/>
      <c r="H756" s="9"/>
      <c r="I756" s="9"/>
      <c r="J756" s="10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21" customHeight="1" x14ac:dyDescent="0.75">
      <c r="A757" s="9"/>
      <c r="B757" s="9"/>
      <c r="C757" s="9"/>
      <c r="D757" s="9"/>
      <c r="E757" s="9"/>
      <c r="F757" s="9"/>
      <c r="G757" s="9"/>
      <c r="H757" s="9"/>
      <c r="I757" s="9"/>
      <c r="J757" s="10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21" customHeight="1" x14ac:dyDescent="0.75">
      <c r="A758" s="9"/>
      <c r="B758" s="9"/>
      <c r="C758" s="9"/>
      <c r="D758" s="9"/>
      <c r="E758" s="9"/>
      <c r="F758" s="9"/>
      <c r="G758" s="9"/>
      <c r="H758" s="9"/>
      <c r="I758" s="9"/>
      <c r="J758" s="10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21" customHeight="1" x14ac:dyDescent="0.75">
      <c r="A759" s="9"/>
      <c r="B759" s="9"/>
      <c r="C759" s="9"/>
      <c r="D759" s="9"/>
      <c r="E759" s="9"/>
      <c r="F759" s="9"/>
      <c r="G759" s="9"/>
      <c r="H759" s="9"/>
      <c r="I759" s="9"/>
      <c r="J759" s="10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21" customHeight="1" x14ac:dyDescent="0.75">
      <c r="A760" s="9"/>
      <c r="B760" s="9"/>
      <c r="C760" s="9"/>
      <c r="D760" s="9"/>
      <c r="E760" s="9"/>
      <c r="F760" s="9"/>
      <c r="G760" s="9"/>
      <c r="H760" s="9"/>
      <c r="I760" s="9"/>
      <c r="J760" s="10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21" customHeight="1" x14ac:dyDescent="0.75">
      <c r="A761" s="9"/>
      <c r="B761" s="9"/>
      <c r="C761" s="9"/>
      <c r="D761" s="9"/>
      <c r="E761" s="9"/>
      <c r="F761" s="9"/>
      <c r="G761" s="9"/>
      <c r="H761" s="9"/>
      <c r="I761" s="9"/>
      <c r="J761" s="10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21" customHeight="1" x14ac:dyDescent="0.75">
      <c r="A762" s="9"/>
      <c r="B762" s="9"/>
      <c r="C762" s="9"/>
      <c r="D762" s="9"/>
      <c r="E762" s="9"/>
      <c r="F762" s="9"/>
      <c r="G762" s="9"/>
      <c r="H762" s="9"/>
      <c r="I762" s="9"/>
      <c r="J762" s="10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21" customHeight="1" x14ac:dyDescent="0.75">
      <c r="A763" s="9"/>
      <c r="B763" s="9"/>
      <c r="C763" s="9"/>
      <c r="D763" s="9"/>
      <c r="E763" s="9"/>
      <c r="F763" s="9"/>
      <c r="G763" s="9"/>
      <c r="H763" s="9"/>
      <c r="I763" s="9"/>
      <c r="J763" s="10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21" customHeight="1" x14ac:dyDescent="0.75">
      <c r="A764" s="9"/>
      <c r="B764" s="9"/>
      <c r="C764" s="9"/>
      <c r="D764" s="9"/>
      <c r="E764" s="9"/>
      <c r="F764" s="9"/>
      <c r="G764" s="9"/>
      <c r="H764" s="9"/>
      <c r="I764" s="9"/>
      <c r="J764" s="10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21" customHeight="1" x14ac:dyDescent="0.75">
      <c r="A765" s="9"/>
      <c r="B765" s="9"/>
      <c r="C765" s="9"/>
      <c r="D765" s="9"/>
      <c r="E765" s="9"/>
      <c r="F765" s="9"/>
      <c r="G765" s="9"/>
      <c r="H765" s="9"/>
      <c r="I765" s="9"/>
      <c r="J765" s="10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21" customHeight="1" x14ac:dyDescent="0.75">
      <c r="A766" s="9"/>
      <c r="B766" s="9"/>
      <c r="C766" s="9"/>
      <c r="D766" s="9"/>
      <c r="E766" s="9"/>
      <c r="F766" s="9"/>
      <c r="G766" s="9"/>
      <c r="H766" s="9"/>
      <c r="I766" s="9"/>
      <c r="J766" s="10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21" customHeight="1" x14ac:dyDescent="0.75">
      <c r="A767" s="9"/>
      <c r="B767" s="9"/>
      <c r="C767" s="9"/>
      <c r="D767" s="9"/>
      <c r="E767" s="9"/>
      <c r="F767" s="9"/>
      <c r="G767" s="9"/>
      <c r="H767" s="9"/>
      <c r="I767" s="9"/>
      <c r="J767" s="10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21" customHeight="1" x14ac:dyDescent="0.75">
      <c r="A768" s="9"/>
      <c r="B768" s="9"/>
      <c r="C768" s="9"/>
      <c r="D768" s="9"/>
      <c r="E768" s="9"/>
      <c r="F768" s="9"/>
      <c r="G768" s="9"/>
      <c r="H768" s="9"/>
      <c r="I768" s="9"/>
      <c r="J768" s="10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21" customHeight="1" x14ac:dyDescent="0.75">
      <c r="A769" s="9"/>
      <c r="B769" s="9"/>
      <c r="C769" s="9"/>
      <c r="D769" s="9"/>
      <c r="E769" s="9"/>
      <c r="F769" s="9"/>
      <c r="G769" s="9"/>
      <c r="H769" s="9"/>
      <c r="I769" s="9"/>
      <c r="J769" s="10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21" customHeight="1" x14ac:dyDescent="0.75">
      <c r="A770" s="9"/>
      <c r="B770" s="9"/>
      <c r="C770" s="9"/>
      <c r="D770" s="9"/>
      <c r="E770" s="9"/>
      <c r="F770" s="9"/>
      <c r="G770" s="9"/>
      <c r="H770" s="9"/>
      <c r="I770" s="9"/>
      <c r="J770" s="10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21" customHeight="1" x14ac:dyDescent="0.75">
      <c r="A771" s="9"/>
      <c r="B771" s="9"/>
      <c r="C771" s="9"/>
      <c r="D771" s="9"/>
      <c r="E771" s="9"/>
      <c r="F771" s="9"/>
      <c r="G771" s="9"/>
      <c r="H771" s="9"/>
      <c r="I771" s="9"/>
      <c r="J771" s="10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21" customHeight="1" x14ac:dyDescent="0.75">
      <c r="A772" s="9"/>
      <c r="B772" s="9"/>
      <c r="C772" s="9"/>
      <c r="D772" s="9"/>
      <c r="E772" s="9"/>
      <c r="F772" s="9"/>
      <c r="G772" s="9"/>
      <c r="H772" s="9"/>
      <c r="I772" s="9"/>
      <c r="J772" s="10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21" customHeight="1" x14ac:dyDescent="0.75">
      <c r="A773" s="9"/>
      <c r="B773" s="9"/>
      <c r="C773" s="9"/>
      <c r="D773" s="9"/>
      <c r="E773" s="9"/>
      <c r="F773" s="9"/>
      <c r="G773" s="9"/>
      <c r="H773" s="9"/>
      <c r="I773" s="9"/>
      <c r="J773" s="10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21" customHeight="1" x14ac:dyDescent="0.75">
      <c r="A774" s="9"/>
      <c r="B774" s="9"/>
      <c r="C774" s="9"/>
      <c r="D774" s="9"/>
      <c r="E774" s="9"/>
      <c r="F774" s="9"/>
      <c r="G774" s="9"/>
      <c r="H774" s="9"/>
      <c r="I774" s="9"/>
      <c r="J774" s="10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21" customHeight="1" x14ac:dyDescent="0.75">
      <c r="A775" s="9"/>
      <c r="B775" s="9"/>
      <c r="C775" s="9"/>
      <c r="D775" s="9"/>
      <c r="E775" s="9"/>
      <c r="F775" s="9"/>
      <c r="G775" s="9"/>
      <c r="H775" s="9"/>
      <c r="I775" s="9"/>
      <c r="J775" s="10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21" customHeight="1" x14ac:dyDescent="0.75">
      <c r="A776" s="9"/>
      <c r="B776" s="9"/>
      <c r="C776" s="9"/>
      <c r="D776" s="9"/>
      <c r="E776" s="9"/>
      <c r="F776" s="9"/>
      <c r="G776" s="9"/>
      <c r="H776" s="9"/>
      <c r="I776" s="9"/>
      <c r="J776" s="10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21" customHeight="1" x14ac:dyDescent="0.75">
      <c r="A777" s="9"/>
      <c r="B777" s="9"/>
      <c r="C777" s="9"/>
      <c r="D777" s="9"/>
      <c r="E777" s="9"/>
      <c r="F777" s="9"/>
      <c r="G777" s="9"/>
      <c r="H777" s="9"/>
      <c r="I777" s="9"/>
      <c r="J777" s="10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21" customHeight="1" x14ac:dyDescent="0.75">
      <c r="A778" s="9"/>
      <c r="B778" s="9"/>
      <c r="C778" s="9"/>
      <c r="D778" s="9"/>
      <c r="E778" s="9"/>
      <c r="F778" s="9"/>
      <c r="G778" s="9"/>
      <c r="H778" s="9"/>
      <c r="I778" s="9"/>
      <c r="J778" s="10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21" customHeight="1" x14ac:dyDescent="0.75">
      <c r="A779" s="9"/>
      <c r="B779" s="9"/>
      <c r="C779" s="9"/>
      <c r="D779" s="9"/>
      <c r="E779" s="9"/>
      <c r="F779" s="9"/>
      <c r="G779" s="9"/>
      <c r="H779" s="9"/>
      <c r="I779" s="9"/>
      <c r="J779" s="10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21" customHeight="1" x14ac:dyDescent="0.75">
      <c r="A780" s="9"/>
      <c r="B780" s="9"/>
      <c r="C780" s="9"/>
      <c r="D780" s="9"/>
      <c r="E780" s="9"/>
      <c r="F780" s="9"/>
      <c r="G780" s="9"/>
      <c r="H780" s="9"/>
      <c r="I780" s="9"/>
      <c r="J780" s="10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21" customHeight="1" x14ac:dyDescent="0.75">
      <c r="A781" s="9"/>
      <c r="B781" s="9"/>
      <c r="C781" s="9"/>
      <c r="D781" s="9"/>
      <c r="E781" s="9"/>
      <c r="F781" s="9"/>
      <c r="G781" s="9"/>
      <c r="H781" s="9"/>
      <c r="I781" s="9"/>
      <c r="J781" s="10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21" customHeight="1" x14ac:dyDescent="0.75">
      <c r="A782" s="9"/>
      <c r="B782" s="9"/>
      <c r="C782" s="9"/>
      <c r="D782" s="9"/>
      <c r="E782" s="9"/>
      <c r="F782" s="9"/>
      <c r="G782" s="9"/>
      <c r="H782" s="9"/>
      <c r="I782" s="9"/>
      <c r="J782" s="10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21" customHeight="1" x14ac:dyDescent="0.75">
      <c r="A783" s="9"/>
      <c r="B783" s="9"/>
      <c r="C783" s="9"/>
      <c r="D783" s="9"/>
      <c r="E783" s="9"/>
      <c r="F783" s="9"/>
      <c r="G783" s="9"/>
      <c r="H783" s="9"/>
      <c r="I783" s="9"/>
      <c r="J783" s="10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21" customHeight="1" x14ac:dyDescent="0.75">
      <c r="A784" s="9"/>
      <c r="B784" s="9"/>
      <c r="C784" s="9"/>
      <c r="D784" s="9"/>
      <c r="E784" s="9"/>
      <c r="F784" s="9"/>
      <c r="G784" s="9"/>
      <c r="H784" s="9"/>
      <c r="I784" s="9"/>
      <c r="J784" s="10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21" customHeight="1" x14ac:dyDescent="0.75">
      <c r="A785" s="9"/>
      <c r="B785" s="9"/>
      <c r="C785" s="9"/>
      <c r="D785" s="9"/>
      <c r="E785" s="9"/>
      <c r="F785" s="9"/>
      <c r="G785" s="9"/>
      <c r="H785" s="9"/>
      <c r="I785" s="9"/>
      <c r="J785" s="10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21" customHeight="1" x14ac:dyDescent="0.75">
      <c r="A786" s="9"/>
      <c r="B786" s="9"/>
      <c r="C786" s="9"/>
      <c r="D786" s="9"/>
      <c r="E786" s="9"/>
      <c r="F786" s="9"/>
      <c r="G786" s="9"/>
      <c r="H786" s="9"/>
      <c r="I786" s="9"/>
      <c r="J786" s="10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21" customHeight="1" x14ac:dyDescent="0.75">
      <c r="A787" s="9"/>
      <c r="B787" s="9"/>
      <c r="C787" s="9"/>
      <c r="D787" s="9"/>
      <c r="E787" s="9"/>
      <c r="F787" s="9"/>
      <c r="G787" s="9"/>
      <c r="H787" s="9"/>
      <c r="I787" s="9"/>
      <c r="J787" s="10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21" customHeight="1" x14ac:dyDescent="0.75">
      <c r="A788" s="9"/>
      <c r="B788" s="9"/>
      <c r="C788" s="9"/>
      <c r="D788" s="9"/>
      <c r="E788" s="9"/>
      <c r="F788" s="9"/>
      <c r="G788" s="9"/>
      <c r="H788" s="9"/>
      <c r="I788" s="9"/>
      <c r="J788" s="10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21" customHeight="1" x14ac:dyDescent="0.75">
      <c r="A789" s="9"/>
      <c r="B789" s="9"/>
      <c r="C789" s="9"/>
      <c r="D789" s="9"/>
      <c r="E789" s="9"/>
      <c r="F789" s="9"/>
      <c r="G789" s="9"/>
      <c r="H789" s="9"/>
      <c r="I789" s="9"/>
      <c r="J789" s="10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21" customHeight="1" x14ac:dyDescent="0.75">
      <c r="A790" s="9"/>
      <c r="B790" s="9"/>
      <c r="C790" s="9"/>
      <c r="D790" s="9"/>
      <c r="E790" s="9"/>
      <c r="F790" s="9"/>
      <c r="G790" s="9"/>
      <c r="H790" s="9"/>
      <c r="I790" s="9"/>
      <c r="J790" s="10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21" customHeight="1" x14ac:dyDescent="0.75">
      <c r="A791" s="9"/>
      <c r="B791" s="9"/>
      <c r="C791" s="9"/>
      <c r="D791" s="9"/>
      <c r="E791" s="9"/>
      <c r="F791" s="9"/>
      <c r="G791" s="9"/>
      <c r="H791" s="9"/>
      <c r="I791" s="9"/>
      <c r="J791" s="10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21" customHeight="1" x14ac:dyDescent="0.75">
      <c r="A792" s="9"/>
      <c r="B792" s="9"/>
      <c r="C792" s="9"/>
      <c r="D792" s="9"/>
      <c r="E792" s="9"/>
      <c r="F792" s="9"/>
      <c r="G792" s="9"/>
      <c r="H792" s="9"/>
      <c r="I792" s="9"/>
      <c r="J792" s="10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21" customHeight="1" x14ac:dyDescent="0.75">
      <c r="A793" s="9"/>
      <c r="B793" s="9"/>
      <c r="C793" s="9"/>
      <c r="D793" s="9"/>
      <c r="E793" s="9"/>
      <c r="F793" s="9"/>
      <c r="G793" s="9"/>
      <c r="H793" s="9"/>
      <c r="I793" s="9"/>
      <c r="J793" s="10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21" customHeight="1" x14ac:dyDescent="0.75">
      <c r="A794" s="9"/>
      <c r="B794" s="9"/>
      <c r="C794" s="9"/>
      <c r="D794" s="9"/>
      <c r="E794" s="9"/>
      <c r="F794" s="9"/>
      <c r="G794" s="9"/>
      <c r="H794" s="9"/>
      <c r="I794" s="9"/>
      <c r="J794" s="10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21" customHeight="1" x14ac:dyDescent="0.75">
      <c r="A795" s="9"/>
      <c r="B795" s="9"/>
      <c r="C795" s="9"/>
      <c r="D795" s="9"/>
      <c r="E795" s="9"/>
      <c r="F795" s="9"/>
      <c r="G795" s="9"/>
      <c r="H795" s="9"/>
      <c r="I795" s="9"/>
      <c r="J795" s="10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21" customHeight="1" x14ac:dyDescent="0.75">
      <c r="A796" s="9"/>
      <c r="B796" s="9"/>
      <c r="C796" s="9"/>
      <c r="D796" s="9"/>
      <c r="E796" s="9"/>
      <c r="F796" s="9"/>
      <c r="G796" s="9"/>
      <c r="H796" s="9"/>
      <c r="I796" s="9"/>
      <c r="J796" s="10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21" customHeight="1" x14ac:dyDescent="0.75">
      <c r="A797" s="9"/>
      <c r="B797" s="9"/>
      <c r="C797" s="9"/>
      <c r="D797" s="9"/>
      <c r="E797" s="9"/>
      <c r="F797" s="9"/>
      <c r="G797" s="9"/>
      <c r="H797" s="9"/>
      <c r="I797" s="9"/>
      <c r="J797" s="10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21" customHeight="1" x14ac:dyDescent="0.75">
      <c r="A798" s="9"/>
      <c r="B798" s="9"/>
      <c r="C798" s="9"/>
      <c r="D798" s="9"/>
      <c r="E798" s="9"/>
      <c r="F798" s="9"/>
      <c r="G798" s="9"/>
      <c r="H798" s="9"/>
      <c r="I798" s="9"/>
      <c r="J798" s="10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21" customHeight="1" x14ac:dyDescent="0.75">
      <c r="A799" s="9"/>
      <c r="B799" s="9"/>
      <c r="C799" s="9"/>
      <c r="D799" s="9"/>
      <c r="E799" s="9"/>
      <c r="F799" s="9"/>
      <c r="G799" s="9"/>
      <c r="H799" s="9"/>
      <c r="I799" s="9"/>
      <c r="J799" s="10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21" customHeight="1" x14ac:dyDescent="0.75">
      <c r="A800" s="9"/>
      <c r="B800" s="9"/>
      <c r="C800" s="9"/>
      <c r="D800" s="9"/>
      <c r="E800" s="9"/>
      <c r="F800" s="9"/>
      <c r="G800" s="9"/>
      <c r="H800" s="9"/>
      <c r="I800" s="9"/>
      <c r="J800" s="10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21" customHeight="1" x14ac:dyDescent="0.75">
      <c r="A801" s="9"/>
      <c r="B801" s="9"/>
      <c r="C801" s="9"/>
      <c r="D801" s="9"/>
      <c r="E801" s="9"/>
      <c r="F801" s="9"/>
      <c r="G801" s="9"/>
      <c r="H801" s="9"/>
      <c r="I801" s="9"/>
      <c r="J801" s="10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21" customHeight="1" x14ac:dyDescent="0.75">
      <c r="A802" s="9"/>
      <c r="B802" s="9"/>
      <c r="C802" s="9"/>
      <c r="D802" s="9"/>
      <c r="E802" s="9"/>
      <c r="F802" s="9"/>
      <c r="G802" s="9"/>
      <c r="H802" s="9"/>
      <c r="I802" s="9"/>
      <c r="J802" s="10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21" customHeight="1" x14ac:dyDescent="0.75">
      <c r="A803" s="9"/>
      <c r="B803" s="9"/>
      <c r="C803" s="9"/>
      <c r="D803" s="9"/>
      <c r="E803" s="9"/>
      <c r="F803" s="9"/>
      <c r="G803" s="9"/>
      <c r="H803" s="9"/>
      <c r="I803" s="9"/>
      <c r="J803" s="10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21" customHeight="1" x14ac:dyDescent="0.75">
      <c r="A804" s="9"/>
      <c r="B804" s="9"/>
      <c r="C804" s="9"/>
      <c r="D804" s="9"/>
      <c r="E804" s="9"/>
      <c r="F804" s="9"/>
      <c r="G804" s="9"/>
      <c r="H804" s="9"/>
      <c r="I804" s="9"/>
      <c r="J804" s="10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21" customHeight="1" x14ac:dyDescent="0.75">
      <c r="A805" s="9"/>
      <c r="B805" s="9"/>
      <c r="C805" s="9"/>
      <c r="D805" s="9"/>
      <c r="E805" s="9"/>
      <c r="F805" s="9"/>
      <c r="G805" s="9"/>
      <c r="H805" s="9"/>
      <c r="I805" s="9"/>
      <c r="J805" s="10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21" customHeight="1" x14ac:dyDescent="0.75">
      <c r="A806" s="9"/>
      <c r="B806" s="9"/>
      <c r="C806" s="9"/>
      <c r="D806" s="9"/>
      <c r="E806" s="9"/>
      <c r="F806" s="9"/>
      <c r="G806" s="9"/>
      <c r="H806" s="9"/>
      <c r="I806" s="9"/>
      <c r="J806" s="10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21" customHeight="1" x14ac:dyDescent="0.75">
      <c r="A807" s="9"/>
      <c r="B807" s="9"/>
      <c r="C807" s="9"/>
      <c r="D807" s="9"/>
      <c r="E807" s="9"/>
      <c r="F807" s="9"/>
      <c r="G807" s="9"/>
      <c r="H807" s="9"/>
      <c r="I807" s="9"/>
      <c r="J807" s="10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21" customHeight="1" x14ac:dyDescent="0.75">
      <c r="A808" s="9"/>
      <c r="B808" s="9"/>
      <c r="C808" s="9"/>
      <c r="D808" s="9"/>
      <c r="E808" s="9"/>
      <c r="F808" s="9"/>
      <c r="G808" s="9"/>
      <c r="H808" s="9"/>
      <c r="I808" s="9"/>
      <c r="J808" s="10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21" customHeight="1" x14ac:dyDescent="0.75">
      <c r="A809" s="9"/>
      <c r="B809" s="9"/>
      <c r="C809" s="9"/>
      <c r="D809" s="9"/>
      <c r="E809" s="9"/>
      <c r="F809" s="9"/>
      <c r="G809" s="9"/>
      <c r="H809" s="9"/>
      <c r="I809" s="9"/>
      <c r="J809" s="10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21" customHeight="1" x14ac:dyDescent="0.75">
      <c r="A810" s="9"/>
      <c r="B810" s="9"/>
      <c r="C810" s="9"/>
      <c r="D810" s="9"/>
      <c r="E810" s="9"/>
      <c r="F810" s="9"/>
      <c r="G810" s="9"/>
      <c r="H810" s="9"/>
      <c r="I810" s="9"/>
      <c r="J810" s="10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21" customHeight="1" x14ac:dyDescent="0.75">
      <c r="A811" s="9"/>
      <c r="B811" s="9"/>
      <c r="C811" s="9"/>
      <c r="D811" s="9"/>
      <c r="E811" s="9"/>
      <c r="F811" s="9"/>
      <c r="G811" s="9"/>
      <c r="H811" s="9"/>
      <c r="I811" s="9"/>
      <c r="J811" s="10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21" customHeight="1" x14ac:dyDescent="0.75">
      <c r="A812" s="9"/>
      <c r="B812" s="9"/>
      <c r="C812" s="9"/>
      <c r="D812" s="9"/>
      <c r="E812" s="9"/>
      <c r="F812" s="9"/>
      <c r="G812" s="9"/>
      <c r="H812" s="9"/>
      <c r="I812" s="9"/>
      <c r="J812" s="10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21" customHeight="1" x14ac:dyDescent="0.75">
      <c r="A813" s="9"/>
      <c r="B813" s="9"/>
      <c r="C813" s="9"/>
      <c r="D813" s="9"/>
      <c r="E813" s="9"/>
      <c r="F813" s="9"/>
      <c r="G813" s="9"/>
      <c r="H813" s="9"/>
      <c r="I813" s="9"/>
      <c r="J813" s="10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21" customHeight="1" x14ac:dyDescent="0.75">
      <c r="A814" s="9"/>
      <c r="B814" s="9"/>
      <c r="C814" s="9"/>
      <c r="D814" s="9"/>
      <c r="E814" s="9"/>
      <c r="F814" s="9"/>
      <c r="G814" s="9"/>
      <c r="H814" s="9"/>
      <c r="I814" s="9"/>
      <c r="J814" s="10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21" customHeight="1" x14ac:dyDescent="0.75">
      <c r="A815" s="9"/>
      <c r="B815" s="9"/>
      <c r="C815" s="9"/>
      <c r="D815" s="9"/>
      <c r="E815" s="9"/>
      <c r="F815" s="9"/>
      <c r="G815" s="9"/>
      <c r="H815" s="9"/>
      <c r="I815" s="9"/>
      <c r="J815" s="10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21" customHeight="1" x14ac:dyDescent="0.75">
      <c r="A816" s="9"/>
      <c r="B816" s="9"/>
      <c r="C816" s="9"/>
      <c r="D816" s="9"/>
      <c r="E816" s="9"/>
      <c r="F816" s="9"/>
      <c r="G816" s="9"/>
      <c r="H816" s="9"/>
      <c r="I816" s="9"/>
      <c r="J816" s="10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21" customHeight="1" x14ac:dyDescent="0.75">
      <c r="A817" s="9"/>
      <c r="B817" s="9"/>
      <c r="C817" s="9"/>
      <c r="D817" s="9"/>
      <c r="E817" s="9"/>
      <c r="F817" s="9"/>
      <c r="G817" s="9"/>
      <c r="H817" s="9"/>
      <c r="I817" s="9"/>
      <c r="J817" s="10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21" customHeight="1" x14ac:dyDescent="0.75">
      <c r="A818" s="9"/>
      <c r="B818" s="9"/>
      <c r="C818" s="9"/>
      <c r="D818" s="9"/>
      <c r="E818" s="9"/>
      <c r="F818" s="9"/>
      <c r="G818" s="9"/>
      <c r="H818" s="9"/>
      <c r="I818" s="9"/>
      <c r="J818" s="10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21" customHeight="1" x14ac:dyDescent="0.75">
      <c r="A819" s="9"/>
      <c r="B819" s="9"/>
      <c r="C819" s="9"/>
      <c r="D819" s="9"/>
      <c r="E819" s="9"/>
      <c r="F819" s="9"/>
      <c r="G819" s="9"/>
      <c r="H819" s="9"/>
      <c r="I819" s="9"/>
      <c r="J819" s="10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21" customHeight="1" x14ac:dyDescent="0.75">
      <c r="A820" s="9"/>
      <c r="B820" s="9"/>
      <c r="C820" s="9"/>
      <c r="D820" s="9"/>
      <c r="E820" s="9"/>
      <c r="F820" s="9"/>
      <c r="G820" s="9"/>
      <c r="H820" s="9"/>
      <c r="I820" s="9"/>
      <c r="J820" s="10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21" customHeight="1" x14ac:dyDescent="0.75">
      <c r="A821" s="9"/>
      <c r="B821" s="9"/>
      <c r="C821" s="9"/>
      <c r="D821" s="9"/>
      <c r="E821" s="9"/>
      <c r="F821" s="9"/>
      <c r="G821" s="9"/>
      <c r="H821" s="9"/>
      <c r="I821" s="9"/>
      <c r="J821" s="10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21" customHeight="1" x14ac:dyDescent="0.75">
      <c r="A822" s="9"/>
      <c r="B822" s="9"/>
      <c r="C822" s="9"/>
      <c r="D822" s="9"/>
      <c r="E822" s="9"/>
      <c r="F822" s="9"/>
      <c r="G822" s="9"/>
      <c r="H822" s="9"/>
      <c r="I822" s="9"/>
      <c r="J822" s="10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21" customHeight="1" x14ac:dyDescent="0.75">
      <c r="A823" s="9"/>
      <c r="B823" s="9"/>
      <c r="C823" s="9"/>
      <c r="D823" s="9"/>
      <c r="E823" s="9"/>
      <c r="F823" s="9"/>
      <c r="G823" s="9"/>
      <c r="H823" s="9"/>
      <c r="I823" s="9"/>
      <c r="J823" s="10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21" customHeight="1" x14ac:dyDescent="0.75">
      <c r="A824" s="9"/>
      <c r="B824" s="9"/>
      <c r="C824" s="9"/>
      <c r="D824" s="9"/>
      <c r="E824" s="9"/>
      <c r="F824" s="9"/>
      <c r="G824" s="9"/>
      <c r="H824" s="9"/>
      <c r="I824" s="9"/>
      <c r="J824" s="10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21" customHeight="1" x14ac:dyDescent="0.75">
      <c r="A825" s="9"/>
      <c r="B825" s="9"/>
      <c r="C825" s="9"/>
      <c r="D825" s="9"/>
      <c r="E825" s="9"/>
      <c r="F825" s="9"/>
      <c r="G825" s="9"/>
      <c r="H825" s="9"/>
      <c r="I825" s="9"/>
      <c r="J825" s="10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21" customHeight="1" x14ac:dyDescent="0.75">
      <c r="A826" s="9"/>
      <c r="B826" s="9"/>
      <c r="C826" s="9"/>
      <c r="D826" s="9"/>
      <c r="E826" s="9"/>
      <c r="F826" s="9"/>
      <c r="G826" s="9"/>
      <c r="H826" s="9"/>
      <c r="I826" s="9"/>
      <c r="J826" s="10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21" customHeight="1" x14ac:dyDescent="0.75">
      <c r="A827" s="9"/>
      <c r="B827" s="9"/>
      <c r="C827" s="9"/>
      <c r="D827" s="9"/>
      <c r="E827" s="9"/>
      <c r="F827" s="9"/>
      <c r="G827" s="9"/>
      <c r="H827" s="9"/>
      <c r="I827" s="9"/>
      <c r="J827" s="10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21" customHeight="1" x14ac:dyDescent="0.75">
      <c r="A828" s="9"/>
      <c r="B828" s="9"/>
      <c r="C828" s="9"/>
      <c r="D828" s="9"/>
      <c r="E828" s="9"/>
      <c r="F828" s="9"/>
      <c r="G828" s="9"/>
      <c r="H828" s="9"/>
      <c r="I828" s="9"/>
      <c r="J828" s="10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21" customHeight="1" x14ac:dyDescent="0.75">
      <c r="A829" s="9"/>
      <c r="B829" s="9"/>
      <c r="C829" s="9"/>
      <c r="D829" s="9"/>
      <c r="E829" s="9"/>
      <c r="F829" s="9"/>
      <c r="G829" s="9"/>
      <c r="H829" s="9"/>
      <c r="I829" s="9"/>
      <c r="J829" s="10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21" customHeight="1" x14ac:dyDescent="0.75">
      <c r="A830" s="9"/>
      <c r="B830" s="9"/>
      <c r="C830" s="9"/>
      <c r="D830" s="9"/>
      <c r="E830" s="9"/>
      <c r="F830" s="9"/>
      <c r="G830" s="9"/>
      <c r="H830" s="9"/>
      <c r="I830" s="9"/>
      <c r="J830" s="10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21" customHeight="1" x14ac:dyDescent="0.75">
      <c r="A831" s="9"/>
      <c r="B831" s="9"/>
      <c r="C831" s="9"/>
      <c r="D831" s="9"/>
      <c r="E831" s="9"/>
      <c r="F831" s="9"/>
      <c r="G831" s="9"/>
      <c r="H831" s="9"/>
      <c r="I831" s="9"/>
      <c r="J831" s="10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21" customHeight="1" x14ac:dyDescent="0.75">
      <c r="A832" s="9"/>
      <c r="B832" s="9"/>
      <c r="C832" s="9"/>
      <c r="D832" s="9"/>
      <c r="E832" s="9"/>
      <c r="F832" s="9"/>
      <c r="G832" s="9"/>
      <c r="H832" s="9"/>
      <c r="I832" s="9"/>
      <c r="J832" s="10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21" customHeight="1" x14ac:dyDescent="0.75">
      <c r="A833" s="9"/>
      <c r="B833" s="9"/>
      <c r="C833" s="9"/>
      <c r="D833" s="9"/>
      <c r="E833" s="9"/>
      <c r="F833" s="9"/>
      <c r="G833" s="9"/>
      <c r="H833" s="9"/>
      <c r="I833" s="9"/>
      <c r="J833" s="10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21" customHeight="1" x14ac:dyDescent="0.75">
      <c r="A834" s="9"/>
      <c r="B834" s="9"/>
      <c r="C834" s="9"/>
      <c r="D834" s="9"/>
      <c r="E834" s="9"/>
      <c r="F834" s="9"/>
      <c r="G834" s="9"/>
      <c r="H834" s="9"/>
      <c r="I834" s="9"/>
      <c r="J834" s="10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21" customHeight="1" x14ac:dyDescent="0.75">
      <c r="A835" s="9"/>
      <c r="B835" s="9"/>
      <c r="C835" s="9"/>
      <c r="D835" s="9"/>
      <c r="E835" s="9"/>
      <c r="F835" s="9"/>
      <c r="G835" s="9"/>
      <c r="H835" s="9"/>
      <c r="I835" s="9"/>
      <c r="J835" s="10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21" customHeight="1" x14ac:dyDescent="0.75">
      <c r="A836" s="9"/>
      <c r="B836" s="9"/>
      <c r="C836" s="9"/>
      <c r="D836" s="9"/>
      <c r="E836" s="9"/>
      <c r="F836" s="9"/>
      <c r="G836" s="9"/>
      <c r="H836" s="9"/>
      <c r="I836" s="9"/>
      <c r="J836" s="10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21" customHeight="1" x14ac:dyDescent="0.75">
      <c r="A837" s="9"/>
      <c r="B837" s="9"/>
      <c r="C837" s="9"/>
      <c r="D837" s="9"/>
      <c r="E837" s="9"/>
      <c r="F837" s="9"/>
      <c r="G837" s="9"/>
      <c r="H837" s="9"/>
      <c r="I837" s="9"/>
      <c r="J837" s="10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21" customHeight="1" x14ac:dyDescent="0.75">
      <c r="A838" s="9"/>
      <c r="B838" s="9"/>
      <c r="C838" s="9"/>
      <c r="D838" s="9"/>
      <c r="E838" s="9"/>
      <c r="F838" s="9"/>
      <c r="G838" s="9"/>
      <c r="H838" s="9"/>
      <c r="I838" s="9"/>
      <c r="J838" s="10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21" customHeight="1" x14ac:dyDescent="0.75">
      <c r="A839" s="9"/>
      <c r="B839" s="9"/>
      <c r="C839" s="9"/>
      <c r="D839" s="9"/>
      <c r="E839" s="9"/>
      <c r="F839" s="9"/>
      <c r="G839" s="9"/>
      <c r="H839" s="9"/>
      <c r="I839" s="9"/>
      <c r="J839" s="10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21" customHeight="1" x14ac:dyDescent="0.75">
      <c r="A840" s="9"/>
      <c r="B840" s="9"/>
      <c r="C840" s="9"/>
      <c r="D840" s="9"/>
      <c r="E840" s="9"/>
      <c r="F840" s="9"/>
      <c r="G840" s="9"/>
      <c r="H840" s="9"/>
      <c r="I840" s="9"/>
      <c r="J840" s="10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21" customHeight="1" x14ac:dyDescent="0.75">
      <c r="A841" s="9"/>
      <c r="B841" s="9"/>
      <c r="C841" s="9"/>
      <c r="D841" s="9"/>
      <c r="E841" s="9"/>
      <c r="F841" s="9"/>
      <c r="G841" s="9"/>
      <c r="H841" s="9"/>
      <c r="I841" s="9"/>
      <c r="J841" s="10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21" customHeight="1" x14ac:dyDescent="0.75">
      <c r="A842" s="9"/>
      <c r="B842" s="9"/>
      <c r="C842" s="9"/>
      <c r="D842" s="9"/>
      <c r="E842" s="9"/>
      <c r="F842" s="9"/>
      <c r="G842" s="9"/>
      <c r="H842" s="9"/>
      <c r="I842" s="9"/>
      <c r="J842" s="10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21" customHeight="1" x14ac:dyDescent="0.75">
      <c r="A843" s="9"/>
      <c r="B843" s="9"/>
      <c r="C843" s="9"/>
      <c r="D843" s="9"/>
      <c r="E843" s="9"/>
      <c r="F843" s="9"/>
      <c r="G843" s="9"/>
      <c r="H843" s="9"/>
      <c r="I843" s="9"/>
      <c r="J843" s="10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21" customHeight="1" x14ac:dyDescent="0.75">
      <c r="A844" s="9"/>
      <c r="B844" s="9"/>
      <c r="C844" s="9"/>
      <c r="D844" s="9"/>
      <c r="E844" s="9"/>
      <c r="F844" s="9"/>
      <c r="G844" s="9"/>
      <c r="H844" s="9"/>
      <c r="I844" s="9"/>
      <c r="J844" s="10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21" customHeight="1" x14ac:dyDescent="0.75">
      <c r="A845" s="9"/>
      <c r="B845" s="9"/>
      <c r="C845" s="9"/>
      <c r="D845" s="9"/>
      <c r="E845" s="9"/>
      <c r="F845" s="9"/>
      <c r="G845" s="9"/>
      <c r="H845" s="9"/>
      <c r="I845" s="9"/>
      <c r="J845" s="10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21" customHeight="1" x14ac:dyDescent="0.75">
      <c r="A846" s="9"/>
      <c r="B846" s="9"/>
      <c r="C846" s="9"/>
      <c r="D846" s="9"/>
      <c r="E846" s="9"/>
      <c r="F846" s="9"/>
      <c r="G846" s="9"/>
      <c r="H846" s="9"/>
      <c r="I846" s="9"/>
      <c r="J846" s="10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21" customHeight="1" x14ac:dyDescent="0.75">
      <c r="A847" s="9"/>
      <c r="B847" s="9"/>
      <c r="C847" s="9"/>
      <c r="D847" s="9"/>
      <c r="E847" s="9"/>
      <c r="F847" s="9"/>
      <c r="G847" s="9"/>
      <c r="H847" s="9"/>
      <c r="I847" s="9"/>
      <c r="J847" s="10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21" customHeight="1" x14ac:dyDescent="0.75">
      <c r="A848" s="9"/>
      <c r="B848" s="9"/>
      <c r="C848" s="9"/>
      <c r="D848" s="9"/>
      <c r="E848" s="9"/>
      <c r="F848" s="9"/>
      <c r="G848" s="9"/>
      <c r="H848" s="9"/>
      <c r="I848" s="9"/>
      <c r="J848" s="10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21" customHeight="1" x14ac:dyDescent="0.75">
      <c r="A849" s="9"/>
      <c r="B849" s="9"/>
      <c r="C849" s="9"/>
      <c r="D849" s="9"/>
      <c r="E849" s="9"/>
      <c r="F849" s="9"/>
      <c r="G849" s="9"/>
      <c r="H849" s="9"/>
      <c r="I849" s="9"/>
      <c r="J849" s="10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21" customHeight="1" x14ac:dyDescent="0.75">
      <c r="A850" s="9"/>
      <c r="B850" s="9"/>
      <c r="C850" s="9"/>
      <c r="D850" s="9"/>
      <c r="E850" s="9"/>
      <c r="F850" s="9"/>
      <c r="G850" s="9"/>
      <c r="H850" s="9"/>
      <c r="I850" s="9"/>
      <c r="J850" s="10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21" customHeight="1" x14ac:dyDescent="0.75">
      <c r="A851" s="9"/>
      <c r="B851" s="9"/>
      <c r="C851" s="9"/>
      <c r="D851" s="9"/>
      <c r="E851" s="9"/>
      <c r="F851" s="9"/>
      <c r="G851" s="9"/>
      <c r="H851" s="9"/>
      <c r="I851" s="9"/>
      <c r="J851" s="10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21" customHeight="1" x14ac:dyDescent="0.75">
      <c r="A852" s="9"/>
      <c r="B852" s="9"/>
      <c r="C852" s="9"/>
      <c r="D852" s="9"/>
      <c r="E852" s="9"/>
      <c r="F852" s="9"/>
      <c r="G852" s="9"/>
      <c r="H852" s="9"/>
      <c r="I852" s="9"/>
      <c r="J852" s="10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21" customHeight="1" x14ac:dyDescent="0.75">
      <c r="A853" s="9"/>
      <c r="B853" s="9"/>
      <c r="C853" s="9"/>
      <c r="D853" s="9"/>
      <c r="E853" s="9"/>
      <c r="F853" s="9"/>
      <c r="G853" s="9"/>
      <c r="H853" s="9"/>
      <c r="I853" s="9"/>
      <c r="J853" s="10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21" customHeight="1" x14ac:dyDescent="0.75">
      <c r="A854" s="9"/>
      <c r="B854" s="9"/>
      <c r="C854" s="9"/>
      <c r="D854" s="9"/>
      <c r="E854" s="9"/>
      <c r="F854" s="9"/>
      <c r="G854" s="9"/>
      <c r="H854" s="9"/>
      <c r="I854" s="9"/>
      <c r="J854" s="10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21" customHeight="1" x14ac:dyDescent="0.75">
      <c r="A855" s="9"/>
      <c r="B855" s="9"/>
      <c r="C855" s="9"/>
      <c r="D855" s="9"/>
      <c r="E855" s="9"/>
      <c r="F855" s="9"/>
      <c r="G855" s="9"/>
      <c r="H855" s="9"/>
      <c r="I855" s="9"/>
      <c r="J855" s="10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21" customHeight="1" x14ac:dyDescent="0.75">
      <c r="A856" s="9"/>
      <c r="B856" s="9"/>
      <c r="C856" s="9"/>
      <c r="D856" s="9"/>
      <c r="E856" s="9"/>
      <c r="F856" s="9"/>
      <c r="G856" s="9"/>
      <c r="H856" s="9"/>
      <c r="I856" s="9"/>
      <c r="J856" s="10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21" customHeight="1" x14ac:dyDescent="0.75">
      <c r="A857" s="9"/>
      <c r="B857" s="9"/>
      <c r="C857" s="9"/>
      <c r="D857" s="9"/>
      <c r="E857" s="9"/>
      <c r="F857" s="9"/>
      <c r="G857" s="9"/>
      <c r="H857" s="9"/>
      <c r="I857" s="9"/>
      <c r="J857" s="10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21" customHeight="1" x14ac:dyDescent="0.75">
      <c r="A858" s="9"/>
      <c r="B858" s="9"/>
      <c r="C858" s="9"/>
      <c r="D858" s="9"/>
      <c r="E858" s="9"/>
      <c r="F858" s="9"/>
      <c r="G858" s="9"/>
      <c r="H858" s="9"/>
      <c r="I858" s="9"/>
      <c r="J858" s="10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21" customHeight="1" x14ac:dyDescent="0.75">
      <c r="A859" s="9"/>
      <c r="B859" s="9"/>
      <c r="C859" s="9"/>
      <c r="D859" s="9"/>
      <c r="E859" s="9"/>
      <c r="F859" s="9"/>
      <c r="G859" s="9"/>
      <c r="H859" s="9"/>
      <c r="I859" s="9"/>
      <c r="J859" s="10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21" customHeight="1" x14ac:dyDescent="0.75">
      <c r="A860" s="9"/>
      <c r="B860" s="9"/>
      <c r="C860" s="9"/>
      <c r="D860" s="9"/>
      <c r="E860" s="9"/>
      <c r="F860" s="9"/>
      <c r="G860" s="9"/>
      <c r="H860" s="9"/>
      <c r="I860" s="9"/>
      <c r="J860" s="10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21" customHeight="1" x14ac:dyDescent="0.75">
      <c r="A861" s="9"/>
      <c r="B861" s="9"/>
      <c r="C861" s="9"/>
      <c r="D861" s="9"/>
      <c r="E861" s="9"/>
      <c r="F861" s="9"/>
      <c r="G861" s="9"/>
      <c r="H861" s="9"/>
      <c r="I861" s="9"/>
      <c r="J861" s="10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21" customHeight="1" x14ac:dyDescent="0.75">
      <c r="A862" s="9"/>
      <c r="B862" s="9"/>
      <c r="C862" s="9"/>
      <c r="D862" s="9"/>
      <c r="E862" s="9"/>
      <c r="F862" s="9"/>
      <c r="G862" s="9"/>
      <c r="H862" s="9"/>
      <c r="I862" s="9"/>
      <c r="J862" s="10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21" customHeight="1" x14ac:dyDescent="0.75">
      <c r="A863" s="9"/>
      <c r="B863" s="9"/>
      <c r="C863" s="9"/>
      <c r="D863" s="9"/>
      <c r="E863" s="9"/>
      <c r="F863" s="9"/>
      <c r="G863" s="9"/>
      <c r="H863" s="9"/>
      <c r="I863" s="9"/>
      <c r="J863" s="10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21" customHeight="1" x14ac:dyDescent="0.75">
      <c r="A864" s="9"/>
      <c r="B864" s="9"/>
      <c r="C864" s="9"/>
      <c r="D864" s="9"/>
      <c r="E864" s="9"/>
      <c r="F864" s="9"/>
      <c r="G864" s="9"/>
      <c r="H864" s="9"/>
      <c r="I864" s="9"/>
      <c r="J864" s="10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21" customHeight="1" x14ac:dyDescent="0.75">
      <c r="A865" s="9"/>
      <c r="B865" s="9"/>
      <c r="C865" s="9"/>
      <c r="D865" s="9"/>
      <c r="E865" s="9"/>
      <c r="F865" s="9"/>
      <c r="G865" s="9"/>
      <c r="H865" s="9"/>
      <c r="I865" s="9"/>
      <c r="J865" s="10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21" customHeight="1" x14ac:dyDescent="0.75">
      <c r="A866" s="9"/>
      <c r="B866" s="9"/>
      <c r="C866" s="9"/>
      <c r="D866" s="9"/>
      <c r="E866" s="9"/>
      <c r="F866" s="9"/>
      <c r="G866" s="9"/>
      <c r="H866" s="9"/>
      <c r="I866" s="9"/>
      <c r="J866" s="10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21" customHeight="1" x14ac:dyDescent="0.75">
      <c r="A867" s="9"/>
      <c r="B867" s="9"/>
      <c r="C867" s="9"/>
      <c r="D867" s="9"/>
      <c r="E867" s="9"/>
      <c r="F867" s="9"/>
      <c r="G867" s="9"/>
      <c r="H867" s="9"/>
      <c r="I867" s="9"/>
      <c r="J867" s="10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21" customHeight="1" x14ac:dyDescent="0.75">
      <c r="A868" s="9"/>
      <c r="B868" s="9"/>
      <c r="C868" s="9"/>
      <c r="D868" s="9"/>
      <c r="E868" s="9"/>
      <c r="F868" s="9"/>
      <c r="G868" s="9"/>
      <c r="H868" s="9"/>
      <c r="I868" s="9"/>
      <c r="J868" s="10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21" customHeight="1" x14ac:dyDescent="0.75">
      <c r="A869" s="9"/>
      <c r="B869" s="9"/>
      <c r="C869" s="9"/>
      <c r="D869" s="9"/>
      <c r="E869" s="9"/>
      <c r="F869" s="9"/>
      <c r="G869" s="9"/>
      <c r="H869" s="9"/>
      <c r="I869" s="9"/>
      <c r="J869" s="10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21" customHeight="1" x14ac:dyDescent="0.75">
      <c r="A870" s="9"/>
      <c r="B870" s="9"/>
      <c r="C870" s="9"/>
      <c r="D870" s="9"/>
      <c r="E870" s="9"/>
      <c r="F870" s="9"/>
      <c r="G870" s="9"/>
      <c r="H870" s="9"/>
      <c r="I870" s="9"/>
      <c r="J870" s="10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21" customHeight="1" x14ac:dyDescent="0.75">
      <c r="A871" s="9"/>
      <c r="B871" s="9"/>
      <c r="C871" s="9"/>
      <c r="D871" s="9"/>
      <c r="E871" s="9"/>
      <c r="F871" s="9"/>
      <c r="G871" s="9"/>
      <c r="H871" s="9"/>
      <c r="I871" s="9"/>
      <c r="J871" s="10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21" customHeight="1" x14ac:dyDescent="0.75">
      <c r="A872" s="9"/>
      <c r="B872" s="9"/>
      <c r="C872" s="9"/>
      <c r="D872" s="9"/>
      <c r="E872" s="9"/>
      <c r="F872" s="9"/>
      <c r="G872" s="9"/>
      <c r="H872" s="9"/>
      <c r="I872" s="9"/>
      <c r="J872" s="10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21" customHeight="1" x14ac:dyDescent="0.75">
      <c r="A873" s="9"/>
      <c r="B873" s="9"/>
      <c r="C873" s="9"/>
      <c r="D873" s="9"/>
      <c r="E873" s="9"/>
      <c r="F873" s="9"/>
      <c r="G873" s="9"/>
      <c r="H873" s="9"/>
      <c r="I873" s="9"/>
      <c r="J873" s="10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21" customHeight="1" x14ac:dyDescent="0.75">
      <c r="A874" s="9"/>
      <c r="B874" s="9"/>
      <c r="C874" s="9"/>
      <c r="D874" s="9"/>
      <c r="E874" s="9"/>
      <c r="F874" s="9"/>
      <c r="G874" s="9"/>
      <c r="H874" s="9"/>
      <c r="I874" s="9"/>
      <c r="J874" s="10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21" customHeight="1" x14ac:dyDescent="0.75">
      <c r="A875" s="9"/>
      <c r="B875" s="9"/>
      <c r="C875" s="9"/>
      <c r="D875" s="9"/>
      <c r="E875" s="9"/>
      <c r="F875" s="9"/>
      <c r="G875" s="9"/>
      <c r="H875" s="9"/>
      <c r="I875" s="9"/>
      <c r="J875" s="10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21" customHeight="1" x14ac:dyDescent="0.75">
      <c r="A876" s="9"/>
      <c r="B876" s="9"/>
      <c r="C876" s="9"/>
      <c r="D876" s="9"/>
      <c r="E876" s="9"/>
      <c r="F876" s="9"/>
      <c r="G876" s="9"/>
      <c r="H876" s="9"/>
      <c r="I876" s="9"/>
      <c r="J876" s="10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21" customHeight="1" x14ac:dyDescent="0.75">
      <c r="A877" s="9"/>
      <c r="B877" s="9"/>
      <c r="C877" s="9"/>
      <c r="D877" s="9"/>
      <c r="E877" s="9"/>
      <c r="F877" s="9"/>
      <c r="G877" s="9"/>
      <c r="H877" s="9"/>
      <c r="I877" s="9"/>
      <c r="J877" s="10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21" customHeight="1" x14ac:dyDescent="0.75">
      <c r="A878" s="9"/>
      <c r="B878" s="9"/>
      <c r="C878" s="9"/>
      <c r="D878" s="9"/>
      <c r="E878" s="9"/>
      <c r="F878" s="9"/>
      <c r="G878" s="9"/>
      <c r="H878" s="9"/>
      <c r="I878" s="9"/>
      <c r="J878" s="10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21" customHeight="1" x14ac:dyDescent="0.75">
      <c r="A879" s="9"/>
      <c r="B879" s="9"/>
      <c r="C879" s="9"/>
      <c r="D879" s="9"/>
      <c r="E879" s="9"/>
      <c r="F879" s="9"/>
      <c r="G879" s="9"/>
      <c r="H879" s="9"/>
      <c r="I879" s="9"/>
      <c r="J879" s="10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21" customHeight="1" x14ac:dyDescent="0.75">
      <c r="A880" s="9"/>
      <c r="B880" s="9"/>
      <c r="C880" s="9"/>
      <c r="D880" s="9"/>
      <c r="E880" s="9"/>
      <c r="F880" s="9"/>
      <c r="G880" s="9"/>
      <c r="H880" s="9"/>
      <c r="I880" s="9"/>
      <c r="J880" s="10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21" customHeight="1" x14ac:dyDescent="0.75">
      <c r="A881" s="9"/>
      <c r="B881" s="9"/>
      <c r="C881" s="9"/>
      <c r="D881" s="9"/>
      <c r="E881" s="9"/>
      <c r="F881" s="9"/>
      <c r="G881" s="9"/>
      <c r="H881" s="9"/>
      <c r="I881" s="9"/>
      <c r="J881" s="10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21" customHeight="1" x14ac:dyDescent="0.75">
      <c r="A882" s="9"/>
      <c r="B882" s="9"/>
      <c r="C882" s="9"/>
      <c r="D882" s="9"/>
      <c r="E882" s="9"/>
      <c r="F882" s="9"/>
      <c r="G882" s="9"/>
      <c r="H882" s="9"/>
      <c r="I882" s="9"/>
      <c r="J882" s="10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21" customHeight="1" x14ac:dyDescent="0.75">
      <c r="A883" s="9"/>
      <c r="B883" s="9"/>
      <c r="C883" s="9"/>
      <c r="D883" s="9"/>
      <c r="E883" s="9"/>
      <c r="F883" s="9"/>
      <c r="G883" s="9"/>
      <c r="H883" s="9"/>
      <c r="I883" s="9"/>
      <c r="J883" s="10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21" customHeight="1" x14ac:dyDescent="0.75">
      <c r="A884" s="9"/>
      <c r="B884" s="9"/>
      <c r="C884" s="9"/>
      <c r="D884" s="9"/>
      <c r="E884" s="9"/>
      <c r="F884" s="9"/>
      <c r="G884" s="9"/>
      <c r="H884" s="9"/>
      <c r="I884" s="9"/>
      <c r="J884" s="10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21" customHeight="1" x14ac:dyDescent="0.75">
      <c r="A885" s="9"/>
      <c r="B885" s="9"/>
      <c r="C885" s="9"/>
      <c r="D885" s="9"/>
      <c r="E885" s="9"/>
      <c r="F885" s="9"/>
      <c r="G885" s="9"/>
      <c r="H885" s="9"/>
      <c r="I885" s="9"/>
      <c r="J885" s="10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21" customHeight="1" x14ac:dyDescent="0.75">
      <c r="A886" s="9"/>
      <c r="B886" s="9"/>
      <c r="C886" s="9"/>
      <c r="D886" s="9"/>
      <c r="E886" s="9"/>
      <c r="F886" s="9"/>
      <c r="G886" s="9"/>
      <c r="H886" s="9"/>
      <c r="I886" s="9"/>
      <c r="J886" s="10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21" customHeight="1" x14ac:dyDescent="0.75">
      <c r="A887" s="9"/>
      <c r="B887" s="9"/>
      <c r="C887" s="9"/>
      <c r="D887" s="9"/>
      <c r="E887" s="9"/>
      <c r="F887" s="9"/>
      <c r="G887" s="9"/>
      <c r="H887" s="9"/>
      <c r="I887" s="9"/>
      <c r="J887" s="10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21" customHeight="1" x14ac:dyDescent="0.75">
      <c r="A888" s="9"/>
      <c r="B888" s="9"/>
      <c r="C888" s="9"/>
      <c r="D888" s="9"/>
      <c r="E888" s="9"/>
      <c r="F888" s="9"/>
      <c r="G888" s="9"/>
      <c r="H888" s="9"/>
      <c r="I888" s="9"/>
      <c r="J888" s="10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21" customHeight="1" x14ac:dyDescent="0.75">
      <c r="A889" s="9"/>
      <c r="B889" s="9"/>
      <c r="C889" s="9"/>
      <c r="D889" s="9"/>
      <c r="E889" s="9"/>
      <c r="F889" s="9"/>
      <c r="G889" s="9"/>
      <c r="H889" s="9"/>
      <c r="I889" s="9"/>
      <c r="J889" s="10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21" customHeight="1" x14ac:dyDescent="0.75">
      <c r="A890" s="9"/>
      <c r="B890" s="9"/>
      <c r="C890" s="9"/>
      <c r="D890" s="9"/>
      <c r="E890" s="9"/>
      <c r="F890" s="9"/>
      <c r="G890" s="9"/>
      <c r="H890" s="9"/>
      <c r="I890" s="9"/>
      <c r="J890" s="10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21" customHeight="1" x14ac:dyDescent="0.75">
      <c r="A891" s="9"/>
      <c r="B891" s="9"/>
      <c r="C891" s="9"/>
      <c r="D891" s="9"/>
      <c r="E891" s="9"/>
      <c r="F891" s="9"/>
      <c r="G891" s="9"/>
      <c r="H891" s="9"/>
      <c r="I891" s="9"/>
      <c r="J891" s="10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21" customHeight="1" x14ac:dyDescent="0.75">
      <c r="A892" s="9"/>
      <c r="B892" s="9"/>
      <c r="C892" s="9"/>
      <c r="D892" s="9"/>
      <c r="E892" s="9"/>
      <c r="F892" s="9"/>
      <c r="G892" s="9"/>
      <c r="H892" s="9"/>
      <c r="I892" s="9"/>
      <c r="J892" s="10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21" customHeight="1" x14ac:dyDescent="0.75">
      <c r="A893" s="9"/>
      <c r="B893" s="9"/>
      <c r="C893" s="9"/>
      <c r="D893" s="9"/>
      <c r="E893" s="9"/>
      <c r="F893" s="9"/>
      <c r="G893" s="9"/>
      <c r="H893" s="9"/>
      <c r="I893" s="9"/>
      <c r="J893" s="10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21" customHeight="1" x14ac:dyDescent="0.75">
      <c r="A894" s="9"/>
      <c r="B894" s="9"/>
      <c r="C894" s="9"/>
      <c r="D894" s="9"/>
      <c r="E894" s="9"/>
      <c r="F894" s="9"/>
      <c r="G894" s="9"/>
      <c r="H894" s="9"/>
      <c r="I894" s="9"/>
      <c r="J894" s="10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21" customHeight="1" x14ac:dyDescent="0.75">
      <c r="A895" s="9"/>
      <c r="B895" s="9"/>
      <c r="C895" s="9"/>
      <c r="D895" s="9"/>
      <c r="E895" s="9"/>
      <c r="F895" s="9"/>
      <c r="G895" s="9"/>
      <c r="H895" s="9"/>
      <c r="I895" s="9"/>
      <c r="J895" s="10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21" customHeight="1" x14ac:dyDescent="0.75">
      <c r="A896" s="9"/>
      <c r="B896" s="9"/>
      <c r="C896" s="9"/>
      <c r="D896" s="9"/>
      <c r="E896" s="9"/>
      <c r="F896" s="9"/>
      <c r="G896" s="9"/>
      <c r="H896" s="9"/>
      <c r="I896" s="9"/>
      <c r="J896" s="10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21" customHeight="1" x14ac:dyDescent="0.75">
      <c r="A897" s="9"/>
      <c r="B897" s="9"/>
      <c r="C897" s="9"/>
      <c r="D897" s="9"/>
      <c r="E897" s="9"/>
      <c r="F897" s="9"/>
      <c r="G897" s="9"/>
      <c r="H897" s="9"/>
      <c r="I897" s="9"/>
      <c r="J897" s="10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21" customHeight="1" x14ac:dyDescent="0.75">
      <c r="A898" s="9"/>
      <c r="B898" s="9"/>
      <c r="C898" s="9"/>
      <c r="D898" s="9"/>
      <c r="E898" s="9"/>
      <c r="F898" s="9"/>
      <c r="G898" s="9"/>
      <c r="H898" s="9"/>
      <c r="I898" s="9"/>
      <c r="J898" s="10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21" customHeight="1" x14ac:dyDescent="0.75">
      <c r="A899" s="9"/>
      <c r="B899" s="9"/>
      <c r="C899" s="9"/>
      <c r="D899" s="9"/>
      <c r="E899" s="9"/>
      <c r="F899" s="9"/>
      <c r="G899" s="9"/>
      <c r="H899" s="9"/>
      <c r="I899" s="9"/>
      <c r="J899" s="10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21" customHeight="1" x14ac:dyDescent="0.75">
      <c r="A900" s="9"/>
      <c r="B900" s="9"/>
      <c r="C900" s="9"/>
      <c r="D900" s="9"/>
      <c r="E900" s="9"/>
      <c r="F900" s="9"/>
      <c r="G900" s="9"/>
      <c r="H900" s="9"/>
      <c r="I900" s="9"/>
      <c r="J900" s="10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21" customHeight="1" x14ac:dyDescent="0.75">
      <c r="A901" s="9"/>
      <c r="B901" s="9"/>
      <c r="C901" s="9"/>
      <c r="D901" s="9"/>
      <c r="E901" s="9"/>
      <c r="F901" s="9"/>
      <c r="G901" s="9"/>
      <c r="H901" s="9"/>
      <c r="I901" s="9"/>
      <c r="J901" s="10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21" customHeight="1" x14ac:dyDescent="0.75">
      <c r="A902" s="9"/>
      <c r="B902" s="9"/>
      <c r="C902" s="9"/>
      <c r="D902" s="9"/>
      <c r="E902" s="9"/>
      <c r="F902" s="9"/>
      <c r="G902" s="9"/>
      <c r="H902" s="9"/>
      <c r="I902" s="9"/>
      <c r="J902" s="10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21" customHeight="1" x14ac:dyDescent="0.75">
      <c r="A903" s="9"/>
      <c r="B903" s="9"/>
      <c r="C903" s="9"/>
      <c r="D903" s="9"/>
      <c r="E903" s="9"/>
      <c r="F903" s="9"/>
      <c r="G903" s="9"/>
      <c r="H903" s="9"/>
      <c r="I903" s="9"/>
      <c r="J903" s="10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21" customHeight="1" x14ac:dyDescent="0.75">
      <c r="A904" s="9"/>
      <c r="B904" s="9"/>
      <c r="C904" s="9"/>
      <c r="D904" s="9"/>
      <c r="E904" s="9"/>
      <c r="F904" s="9"/>
      <c r="G904" s="9"/>
      <c r="H904" s="9"/>
      <c r="I904" s="9"/>
      <c r="J904" s="10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21" customHeight="1" x14ac:dyDescent="0.75">
      <c r="A905" s="9"/>
      <c r="B905" s="9"/>
      <c r="C905" s="9"/>
      <c r="D905" s="9"/>
      <c r="E905" s="9"/>
      <c r="F905" s="9"/>
      <c r="G905" s="9"/>
      <c r="H905" s="9"/>
      <c r="I905" s="9"/>
      <c r="J905" s="10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21" customHeight="1" x14ac:dyDescent="0.75">
      <c r="A906" s="9"/>
      <c r="B906" s="9"/>
      <c r="C906" s="9"/>
      <c r="D906" s="9"/>
      <c r="E906" s="9"/>
      <c r="F906" s="9"/>
      <c r="G906" s="9"/>
      <c r="H906" s="9"/>
      <c r="I906" s="9"/>
      <c r="J906" s="10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21" customHeight="1" x14ac:dyDescent="0.75">
      <c r="A907" s="9"/>
      <c r="B907" s="9"/>
      <c r="C907" s="9"/>
      <c r="D907" s="9"/>
      <c r="E907" s="9"/>
      <c r="F907" s="9"/>
      <c r="G907" s="9"/>
      <c r="H907" s="9"/>
      <c r="I907" s="9"/>
      <c r="J907" s="10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21" customHeight="1" x14ac:dyDescent="0.75">
      <c r="A908" s="9"/>
      <c r="B908" s="9"/>
      <c r="C908" s="9"/>
      <c r="D908" s="9"/>
      <c r="E908" s="9"/>
      <c r="F908" s="9"/>
      <c r="G908" s="9"/>
      <c r="H908" s="9"/>
      <c r="I908" s="9"/>
      <c r="J908" s="10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21" customHeight="1" x14ac:dyDescent="0.75">
      <c r="A909" s="9"/>
      <c r="B909" s="9"/>
      <c r="C909" s="9"/>
      <c r="D909" s="9"/>
      <c r="E909" s="9"/>
      <c r="F909" s="9"/>
      <c r="G909" s="9"/>
      <c r="H909" s="9"/>
      <c r="I909" s="9"/>
      <c r="J909" s="10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21" customHeight="1" x14ac:dyDescent="0.75">
      <c r="A910" s="9"/>
      <c r="B910" s="9"/>
      <c r="C910" s="9"/>
      <c r="D910" s="9"/>
      <c r="E910" s="9"/>
      <c r="F910" s="9"/>
      <c r="G910" s="9"/>
      <c r="H910" s="9"/>
      <c r="I910" s="9"/>
      <c r="J910" s="10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21" customHeight="1" x14ac:dyDescent="0.75">
      <c r="A911" s="9"/>
      <c r="B911" s="9"/>
      <c r="C911" s="9"/>
      <c r="D911" s="9"/>
      <c r="E911" s="9"/>
      <c r="F911" s="9"/>
      <c r="G911" s="9"/>
      <c r="H911" s="9"/>
      <c r="I911" s="9"/>
      <c r="J911" s="10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21" customHeight="1" x14ac:dyDescent="0.75">
      <c r="A912" s="9"/>
      <c r="B912" s="9"/>
      <c r="C912" s="9"/>
      <c r="D912" s="9"/>
      <c r="E912" s="9"/>
      <c r="F912" s="9"/>
      <c r="G912" s="9"/>
      <c r="H912" s="9"/>
      <c r="I912" s="9"/>
      <c r="J912" s="10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21" customHeight="1" x14ac:dyDescent="0.75">
      <c r="A913" s="9"/>
      <c r="B913" s="9"/>
      <c r="C913" s="9"/>
      <c r="D913" s="9"/>
      <c r="E913" s="9"/>
      <c r="F913" s="9"/>
      <c r="G913" s="9"/>
      <c r="H913" s="9"/>
      <c r="I913" s="9"/>
      <c r="J913" s="10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21" customHeight="1" x14ac:dyDescent="0.75">
      <c r="A914" s="9"/>
      <c r="B914" s="9"/>
      <c r="C914" s="9"/>
      <c r="D914" s="9"/>
      <c r="E914" s="9"/>
      <c r="F914" s="9"/>
      <c r="G914" s="9"/>
      <c r="H914" s="9"/>
      <c r="I914" s="9"/>
      <c r="J914" s="10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21" customHeight="1" x14ac:dyDescent="0.75">
      <c r="A915" s="9"/>
      <c r="B915" s="9"/>
      <c r="C915" s="9"/>
      <c r="D915" s="9"/>
      <c r="E915" s="9"/>
      <c r="F915" s="9"/>
      <c r="G915" s="9"/>
      <c r="H915" s="9"/>
      <c r="I915" s="9"/>
      <c r="J915" s="10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21" customHeight="1" x14ac:dyDescent="0.75">
      <c r="A916" s="9"/>
      <c r="B916" s="9"/>
      <c r="C916" s="9"/>
      <c r="D916" s="9"/>
      <c r="E916" s="9"/>
      <c r="F916" s="9"/>
      <c r="G916" s="9"/>
      <c r="H916" s="9"/>
      <c r="I916" s="9"/>
      <c r="J916" s="10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21" customHeight="1" x14ac:dyDescent="0.75">
      <c r="A917" s="9"/>
      <c r="B917" s="9"/>
      <c r="C917" s="9"/>
      <c r="D917" s="9"/>
      <c r="E917" s="9"/>
      <c r="F917" s="9"/>
      <c r="G917" s="9"/>
      <c r="H917" s="9"/>
      <c r="I917" s="9"/>
      <c r="J917" s="10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21" customHeight="1" x14ac:dyDescent="0.75">
      <c r="A918" s="9"/>
      <c r="B918" s="9"/>
      <c r="C918" s="9"/>
      <c r="D918" s="9"/>
      <c r="E918" s="9"/>
      <c r="F918" s="9"/>
      <c r="G918" s="9"/>
      <c r="H918" s="9"/>
      <c r="I918" s="9"/>
      <c r="J918" s="10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21" customHeight="1" x14ac:dyDescent="0.75">
      <c r="A919" s="9"/>
      <c r="B919" s="9"/>
      <c r="C919" s="9"/>
      <c r="D919" s="9"/>
      <c r="E919" s="9"/>
      <c r="F919" s="9"/>
      <c r="G919" s="9"/>
      <c r="H919" s="9"/>
      <c r="I919" s="9"/>
      <c r="J919" s="10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21" customHeight="1" x14ac:dyDescent="0.75">
      <c r="A920" s="9"/>
      <c r="B920" s="9"/>
      <c r="C920" s="9"/>
      <c r="D920" s="9"/>
      <c r="E920" s="9"/>
      <c r="F920" s="9"/>
      <c r="G920" s="9"/>
      <c r="H920" s="9"/>
      <c r="I920" s="9"/>
      <c r="J920" s="10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21" customHeight="1" x14ac:dyDescent="0.75">
      <c r="A921" s="9"/>
      <c r="B921" s="9"/>
      <c r="C921" s="9"/>
      <c r="D921" s="9"/>
      <c r="E921" s="9"/>
      <c r="F921" s="9"/>
      <c r="G921" s="9"/>
      <c r="H921" s="9"/>
      <c r="I921" s="9"/>
      <c r="J921" s="10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21" customHeight="1" x14ac:dyDescent="0.75">
      <c r="A922" s="9"/>
      <c r="B922" s="9"/>
      <c r="C922" s="9"/>
      <c r="D922" s="9"/>
      <c r="E922" s="9"/>
      <c r="F922" s="9"/>
      <c r="G922" s="9"/>
      <c r="H922" s="9"/>
      <c r="I922" s="9"/>
      <c r="J922" s="10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21" customHeight="1" x14ac:dyDescent="0.75">
      <c r="A923" s="9"/>
      <c r="B923" s="9"/>
      <c r="C923" s="9"/>
      <c r="D923" s="9"/>
      <c r="E923" s="9"/>
      <c r="F923" s="9"/>
      <c r="G923" s="9"/>
      <c r="H923" s="9"/>
      <c r="I923" s="9"/>
      <c r="J923" s="10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21" customHeight="1" x14ac:dyDescent="0.75">
      <c r="A924" s="9"/>
      <c r="B924" s="9"/>
      <c r="C924" s="9"/>
      <c r="D924" s="9"/>
      <c r="E924" s="9"/>
      <c r="F924" s="9"/>
      <c r="G924" s="9"/>
      <c r="H924" s="9"/>
      <c r="I924" s="9"/>
      <c r="J924" s="10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21" customHeight="1" x14ac:dyDescent="0.75">
      <c r="A925" s="9"/>
      <c r="B925" s="9"/>
      <c r="C925" s="9"/>
      <c r="D925" s="9"/>
      <c r="E925" s="9"/>
      <c r="F925" s="9"/>
      <c r="G925" s="9"/>
      <c r="H925" s="9"/>
      <c r="I925" s="9"/>
      <c r="J925" s="10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21" customHeight="1" x14ac:dyDescent="0.75">
      <c r="A926" s="9"/>
      <c r="B926" s="9"/>
      <c r="C926" s="9"/>
      <c r="D926" s="9"/>
      <c r="E926" s="9"/>
      <c r="F926" s="9"/>
      <c r="G926" s="9"/>
      <c r="H926" s="9"/>
      <c r="I926" s="9"/>
      <c r="J926" s="10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21" customHeight="1" x14ac:dyDescent="0.75">
      <c r="A927" s="9"/>
      <c r="B927" s="9"/>
      <c r="C927" s="9"/>
      <c r="D927" s="9"/>
      <c r="E927" s="9"/>
      <c r="F927" s="9"/>
      <c r="G927" s="9"/>
      <c r="H927" s="9"/>
      <c r="I927" s="9"/>
      <c r="J927" s="10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21" customHeight="1" x14ac:dyDescent="0.75">
      <c r="A928" s="9"/>
      <c r="B928" s="9"/>
      <c r="C928" s="9"/>
      <c r="D928" s="9"/>
      <c r="E928" s="9"/>
      <c r="F928" s="9"/>
      <c r="G928" s="9"/>
      <c r="H928" s="9"/>
      <c r="I928" s="9"/>
      <c r="J928" s="10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21" customHeight="1" x14ac:dyDescent="0.75">
      <c r="A929" s="9"/>
      <c r="B929" s="9"/>
      <c r="C929" s="9"/>
      <c r="D929" s="9"/>
      <c r="E929" s="9"/>
      <c r="F929" s="9"/>
      <c r="G929" s="9"/>
      <c r="H929" s="9"/>
      <c r="I929" s="9"/>
      <c r="J929" s="10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21" customHeight="1" x14ac:dyDescent="0.75">
      <c r="A930" s="9"/>
      <c r="B930" s="9"/>
      <c r="C930" s="9"/>
      <c r="D930" s="9"/>
      <c r="E930" s="9"/>
      <c r="F930" s="9"/>
      <c r="G930" s="9"/>
      <c r="H930" s="9"/>
      <c r="I930" s="9"/>
      <c r="J930" s="10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21" customHeight="1" x14ac:dyDescent="0.75">
      <c r="A931" s="9"/>
      <c r="B931" s="9"/>
      <c r="C931" s="9"/>
      <c r="D931" s="9"/>
      <c r="E931" s="9"/>
      <c r="F931" s="9"/>
      <c r="G931" s="9"/>
      <c r="H931" s="9"/>
      <c r="I931" s="9"/>
      <c r="J931" s="10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21" customHeight="1" x14ac:dyDescent="0.75">
      <c r="A932" s="9"/>
      <c r="B932" s="9"/>
      <c r="C932" s="9"/>
      <c r="D932" s="9"/>
      <c r="E932" s="9"/>
      <c r="F932" s="9"/>
      <c r="G932" s="9"/>
      <c r="H932" s="9"/>
      <c r="I932" s="9"/>
      <c r="J932" s="10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21" customHeight="1" x14ac:dyDescent="0.75">
      <c r="A933" s="9"/>
      <c r="B933" s="9"/>
      <c r="C933" s="9"/>
      <c r="D933" s="9"/>
      <c r="E933" s="9"/>
      <c r="F933" s="9"/>
      <c r="G933" s="9"/>
      <c r="H933" s="9"/>
      <c r="I933" s="9"/>
      <c r="J933" s="10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21" customHeight="1" x14ac:dyDescent="0.75">
      <c r="A934" s="9"/>
      <c r="B934" s="9"/>
      <c r="C934" s="9"/>
      <c r="D934" s="9"/>
      <c r="E934" s="9"/>
      <c r="F934" s="9"/>
      <c r="G934" s="9"/>
      <c r="H934" s="9"/>
      <c r="I934" s="9"/>
      <c r="J934" s="10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21" customHeight="1" x14ac:dyDescent="0.75">
      <c r="A935" s="9"/>
      <c r="B935" s="9"/>
      <c r="C935" s="9"/>
      <c r="D935" s="9"/>
      <c r="E935" s="9"/>
      <c r="F935" s="9"/>
      <c r="G935" s="9"/>
      <c r="H935" s="9"/>
      <c r="I935" s="9"/>
      <c r="J935" s="10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21" customHeight="1" x14ac:dyDescent="0.75">
      <c r="A936" s="9"/>
      <c r="B936" s="9"/>
      <c r="C936" s="9"/>
      <c r="D936" s="9"/>
      <c r="E936" s="9"/>
      <c r="F936" s="9"/>
      <c r="G936" s="9"/>
      <c r="H936" s="9"/>
      <c r="I936" s="9"/>
      <c r="J936" s="10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21" customHeight="1" x14ac:dyDescent="0.75">
      <c r="A937" s="9"/>
      <c r="B937" s="9"/>
      <c r="C937" s="9"/>
      <c r="D937" s="9"/>
      <c r="E937" s="9"/>
      <c r="F937" s="9"/>
      <c r="G937" s="9"/>
      <c r="H937" s="9"/>
      <c r="I937" s="9"/>
      <c r="J937" s="10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21" customHeight="1" x14ac:dyDescent="0.75">
      <c r="A938" s="9"/>
      <c r="B938" s="9"/>
      <c r="C938" s="9"/>
      <c r="D938" s="9"/>
      <c r="E938" s="9"/>
      <c r="F938" s="9"/>
      <c r="G938" s="9"/>
      <c r="H938" s="9"/>
      <c r="I938" s="9"/>
      <c r="J938" s="10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21" customHeight="1" x14ac:dyDescent="0.75">
      <c r="A939" s="9"/>
      <c r="B939" s="9"/>
      <c r="C939" s="9"/>
      <c r="D939" s="9"/>
      <c r="E939" s="9"/>
      <c r="F939" s="9"/>
      <c r="G939" s="9"/>
      <c r="H939" s="9"/>
      <c r="I939" s="9"/>
      <c r="J939" s="10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21" customHeight="1" x14ac:dyDescent="0.75">
      <c r="A940" s="9"/>
      <c r="B940" s="9"/>
      <c r="C940" s="9"/>
      <c r="D940" s="9"/>
      <c r="E940" s="9"/>
      <c r="F940" s="9"/>
      <c r="G940" s="9"/>
      <c r="H940" s="9"/>
      <c r="I940" s="9"/>
      <c r="J940" s="10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21" customHeight="1" x14ac:dyDescent="0.75">
      <c r="A941" s="9"/>
      <c r="B941" s="9"/>
      <c r="C941" s="9"/>
      <c r="D941" s="9"/>
      <c r="E941" s="9"/>
      <c r="F941" s="9"/>
      <c r="G941" s="9"/>
      <c r="H941" s="9"/>
      <c r="I941" s="9"/>
      <c r="J941" s="10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21" customHeight="1" x14ac:dyDescent="0.75">
      <c r="A942" s="9"/>
      <c r="B942" s="9"/>
      <c r="C942" s="9"/>
      <c r="D942" s="9"/>
      <c r="E942" s="9"/>
      <c r="F942" s="9"/>
      <c r="G942" s="9"/>
      <c r="H942" s="9"/>
      <c r="I942" s="9"/>
      <c r="J942" s="10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21" customHeight="1" x14ac:dyDescent="0.75">
      <c r="A943" s="9"/>
      <c r="B943" s="9"/>
      <c r="C943" s="9"/>
      <c r="D943" s="9"/>
      <c r="E943" s="9"/>
      <c r="F943" s="9"/>
      <c r="G943" s="9"/>
      <c r="H943" s="9"/>
      <c r="I943" s="9"/>
      <c r="J943" s="10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21" customHeight="1" x14ac:dyDescent="0.75">
      <c r="A944" s="9"/>
      <c r="B944" s="9"/>
      <c r="C944" s="9"/>
      <c r="D944" s="9"/>
      <c r="E944" s="9"/>
      <c r="F944" s="9"/>
      <c r="G944" s="9"/>
      <c r="H944" s="9"/>
      <c r="I944" s="9"/>
      <c r="J944" s="10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21" customHeight="1" x14ac:dyDescent="0.75">
      <c r="A945" s="9"/>
      <c r="B945" s="9"/>
      <c r="C945" s="9"/>
      <c r="D945" s="9"/>
      <c r="E945" s="9"/>
      <c r="F945" s="9"/>
      <c r="G945" s="9"/>
      <c r="H945" s="9"/>
      <c r="I945" s="9"/>
      <c r="J945" s="10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21" customHeight="1" x14ac:dyDescent="0.75">
      <c r="A946" s="9"/>
      <c r="B946" s="9"/>
      <c r="C946" s="9"/>
      <c r="D946" s="9"/>
      <c r="E946" s="9"/>
      <c r="F946" s="9"/>
      <c r="G946" s="9"/>
      <c r="H946" s="9"/>
      <c r="I946" s="9"/>
      <c r="J946" s="10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21" customHeight="1" x14ac:dyDescent="0.75">
      <c r="A947" s="9"/>
      <c r="B947" s="9"/>
      <c r="C947" s="9"/>
      <c r="D947" s="9"/>
      <c r="E947" s="9"/>
      <c r="F947" s="9"/>
      <c r="G947" s="9"/>
      <c r="H947" s="9"/>
      <c r="I947" s="9"/>
      <c r="J947" s="10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21" customHeight="1" x14ac:dyDescent="0.75">
      <c r="A948" s="9"/>
      <c r="B948" s="9"/>
      <c r="C948" s="9"/>
      <c r="D948" s="9"/>
      <c r="E948" s="9"/>
      <c r="F948" s="9"/>
      <c r="G948" s="9"/>
      <c r="H948" s="9"/>
      <c r="I948" s="9"/>
      <c r="J948" s="10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21" customHeight="1" x14ac:dyDescent="0.75">
      <c r="A949" s="9"/>
      <c r="B949" s="9"/>
      <c r="C949" s="9"/>
      <c r="D949" s="9"/>
      <c r="E949" s="9"/>
      <c r="F949" s="9"/>
      <c r="G949" s="9"/>
      <c r="H949" s="9"/>
      <c r="I949" s="9"/>
      <c r="J949" s="10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21" customHeight="1" x14ac:dyDescent="0.75">
      <c r="A950" s="9"/>
      <c r="B950" s="9"/>
      <c r="C950" s="9"/>
      <c r="D950" s="9"/>
      <c r="E950" s="9"/>
      <c r="F950" s="9"/>
      <c r="G950" s="9"/>
      <c r="H950" s="9"/>
      <c r="I950" s="9"/>
      <c r="J950" s="10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21" customHeight="1" x14ac:dyDescent="0.75">
      <c r="A951" s="9"/>
      <c r="B951" s="9"/>
      <c r="C951" s="9"/>
      <c r="D951" s="9"/>
      <c r="E951" s="9"/>
      <c r="F951" s="9"/>
      <c r="G951" s="9"/>
      <c r="H951" s="9"/>
      <c r="I951" s="9"/>
      <c r="J951" s="10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21" customHeight="1" x14ac:dyDescent="0.75">
      <c r="A952" s="9"/>
      <c r="B952" s="9"/>
      <c r="C952" s="9"/>
      <c r="D952" s="9"/>
      <c r="E952" s="9"/>
      <c r="F952" s="9"/>
      <c r="G952" s="9"/>
      <c r="H952" s="9"/>
      <c r="I952" s="9"/>
      <c r="J952" s="10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21" customHeight="1" x14ac:dyDescent="0.75">
      <c r="A953" s="9"/>
      <c r="B953" s="9"/>
      <c r="C953" s="9"/>
      <c r="D953" s="9"/>
      <c r="E953" s="9"/>
      <c r="F953" s="9"/>
      <c r="G953" s="9"/>
      <c r="H953" s="9"/>
      <c r="I953" s="9"/>
      <c r="J953" s="10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21" customHeight="1" x14ac:dyDescent="0.75">
      <c r="A954" s="9"/>
      <c r="B954" s="9"/>
      <c r="C954" s="9"/>
      <c r="D954" s="9"/>
      <c r="E954" s="9"/>
      <c r="F954" s="9"/>
      <c r="G954" s="9"/>
      <c r="H954" s="9"/>
      <c r="I954" s="9"/>
      <c r="J954" s="10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21" customHeight="1" x14ac:dyDescent="0.75">
      <c r="A955" s="9"/>
      <c r="B955" s="9"/>
      <c r="C955" s="9"/>
      <c r="D955" s="9"/>
      <c r="E955" s="9"/>
      <c r="F955" s="9"/>
      <c r="G955" s="9"/>
      <c r="H955" s="9"/>
      <c r="I955" s="9"/>
      <c r="J955" s="10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21" customHeight="1" x14ac:dyDescent="0.75">
      <c r="A956" s="9"/>
      <c r="B956" s="9"/>
      <c r="C956" s="9"/>
      <c r="D956" s="9"/>
      <c r="E956" s="9"/>
      <c r="F956" s="9"/>
      <c r="G956" s="9"/>
      <c r="H956" s="9"/>
      <c r="I956" s="9"/>
      <c r="J956" s="10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21" customHeight="1" x14ac:dyDescent="0.75">
      <c r="A957" s="9"/>
      <c r="B957" s="9"/>
      <c r="C957" s="9"/>
      <c r="D957" s="9"/>
      <c r="E957" s="9"/>
      <c r="F957" s="9"/>
      <c r="G957" s="9"/>
      <c r="H957" s="9"/>
      <c r="I957" s="9"/>
      <c r="J957" s="10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21" customHeight="1" x14ac:dyDescent="0.75">
      <c r="A958" s="9"/>
      <c r="B958" s="9"/>
      <c r="C958" s="9"/>
      <c r="D958" s="9"/>
      <c r="E958" s="9"/>
      <c r="F958" s="9"/>
      <c r="G958" s="9"/>
      <c r="H958" s="9"/>
      <c r="I958" s="9"/>
      <c r="J958" s="10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21" customHeight="1" x14ac:dyDescent="0.75">
      <c r="A959" s="9"/>
      <c r="B959" s="9"/>
      <c r="C959" s="9"/>
      <c r="D959" s="9"/>
      <c r="E959" s="9"/>
      <c r="F959" s="9"/>
      <c r="G959" s="9"/>
      <c r="H959" s="9"/>
      <c r="I959" s="9"/>
      <c r="J959" s="10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21" customHeight="1" x14ac:dyDescent="0.75">
      <c r="A960" s="9"/>
      <c r="B960" s="9"/>
      <c r="C960" s="9"/>
      <c r="D960" s="9"/>
      <c r="E960" s="9"/>
      <c r="F960" s="9"/>
      <c r="G960" s="9"/>
      <c r="H960" s="9"/>
      <c r="I960" s="9"/>
      <c r="J960" s="10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21" customHeight="1" x14ac:dyDescent="0.75">
      <c r="A961" s="9"/>
      <c r="B961" s="9"/>
      <c r="C961" s="9"/>
      <c r="D961" s="9"/>
      <c r="E961" s="9"/>
      <c r="F961" s="9"/>
      <c r="G961" s="9"/>
      <c r="H961" s="9"/>
      <c r="I961" s="9"/>
      <c r="J961" s="10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21" customHeight="1" x14ac:dyDescent="0.75">
      <c r="A962" s="9"/>
      <c r="B962" s="9"/>
      <c r="C962" s="9"/>
      <c r="D962" s="9"/>
      <c r="E962" s="9"/>
      <c r="F962" s="9"/>
      <c r="G962" s="9"/>
      <c r="H962" s="9"/>
      <c r="I962" s="9"/>
      <c r="J962" s="10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21" customHeight="1" x14ac:dyDescent="0.75">
      <c r="A963" s="9"/>
      <c r="B963" s="9"/>
      <c r="C963" s="9"/>
      <c r="D963" s="9"/>
      <c r="E963" s="9"/>
      <c r="F963" s="9"/>
      <c r="G963" s="9"/>
      <c r="H963" s="9"/>
      <c r="I963" s="9"/>
      <c r="J963" s="10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21" customHeight="1" x14ac:dyDescent="0.75">
      <c r="A964" s="9"/>
      <c r="B964" s="9"/>
      <c r="C964" s="9"/>
      <c r="D964" s="9"/>
      <c r="E964" s="9"/>
      <c r="F964" s="9"/>
      <c r="G964" s="9"/>
      <c r="H964" s="9"/>
      <c r="I964" s="9"/>
      <c r="J964" s="10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21" customHeight="1" x14ac:dyDescent="0.75">
      <c r="A965" s="9"/>
      <c r="B965" s="9"/>
      <c r="C965" s="9"/>
      <c r="D965" s="9"/>
      <c r="E965" s="9"/>
      <c r="F965" s="9"/>
      <c r="G965" s="9"/>
      <c r="H965" s="9"/>
      <c r="I965" s="9"/>
      <c r="J965" s="10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21" customHeight="1" x14ac:dyDescent="0.75">
      <c r="A966" s="9"/>
      <c r="B966" s="9"/>
      <c r="C966" s="9"/>
      <c r="D966" s="9"/>
      <c r="E966" s="9"/>
      <c r="F966" s="9"/>
      <c r="G966" s="9"/>
      <c r="H966" s="9"/>
      <c r="I966" s="9"/>
      <c r="J966" s="10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21" customHeight="1" x14ac:dyDescent="0.75">
      <c r="A967" s="9"/>
      <c r="B967" s="9"/>
      <c r="C967" s="9"/>
      <c r="D967" s="9"/>
      <c r="E967" s="9"/>
      <c r="F967" s="9"/>
      <c r="G967" s="9"/>
      <c r="H967" s="9"/>
      <c r="I967" s="9"/>
      <c r="J967" s="10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21" customHeight="1" x14ac:dyDescent="0.75">
      <c r="A968" s="9"/>
      <c r="B968" s="9"/>
      <c r="C968" s="9"/>
      <c r="D968" s="9"/>
      <c r="E968" s="9"/>
      <c r="F968" s="9"/>
      <c r="G968" s="9"/>
      <c r="H968" s="9"/>
      <c r="I968" s="9"/>
      <c r="J968" s="10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21" customHeight="1" x14ac:dyDescent="0.75">
      <c r="A969" s="9"/>
      <c r="B969" s="9"/>
      <c r="C969" s="9"/>
      <c r="D969" s="9"/>
      <c r="E969" s="9"/>
      <c r="F969" s="9"/>
      <c r="G969" s="9"/>
      <c r="H969" s="9"/>
      <c r="I969" s="9"/>
      <c r="J969" s="10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21" customHeight="1" x14ac:dyDescent="0.75">
      <c r="A970" s="9"/>
      <c r="B970" s="9"/>
      <c r="C970" s="9"/>
      <c r="D970" s="9"/>
      <c r="E970" s="9"/>
      <c r="F970" s="9"/>
      <c r="G970" s="9"/>
      <c r="H970" s="9"/>
      <c r="I970" s="9"/>
      <c r="J970" s="10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21" customHeight="1" x14ac:dyDescent="0.75">
      <c r="A971" s="9"/>
      <c r="B971" s="9"/>
      <c r="C971" s="9"/>
      <c r="D971" s="9"/>
      <c r="E971" s="9"/>
      <c r="F971" s="9"/>
      <c r="G971" s="9"/>
      <c r="H971" s="9"/>
      <c r="I971" s="9"/>
      <c r="J971" s="10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21" customHeight="1" x14ac:dyDescent="0.75">
      <c r="A972" s="9"/>
      <c r="B972" s="9"/>
      <c r="C972" s="9"/>
      <c r="D972" s="9"/>
      <c r="E972" s="9"/>
      <c r="F972" s="9"/>
      <c r="G972" s="9"/>
      <c r="H972" s="9"/>
      <c r="I972" s="9"/>
      <c r="J972" s="10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21" customHeight="1" x14ac:dyDescent="0.75">
      <c r="A973" s="9"/>
      <c r="B973" s="9"/>
      <c r="C973" s="9"/>
      <c r="D973" s="9"/>
      <c r="E973" s="9"/>
      <c r="F973" s="9"/>
      <c r="G973" s="9"/>
      <c r="H973" s="9"/>
      <c r="I973" s="9"/>
      <c r="J973" s="10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21" customHeight="1" x14ac:dyDescent="0.75">
      <c r="A974" s="9"/>
      <c r="B974" s="9"/>
      <c r="C974" s="9"/>
      <c r="D974" s="9"/>
      <c r="E974" s="9"/>
      <c r="F974" s="9"/>
      <c r="G974" s="9"/>
      <c r="H974" s="9"/>
      <c r="I974" s="9"/>
      <c r="J974" s="10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21" customHeight="1" x14ac:dyDescent="0.75">
      <c r="A975" s="9"/>
      <c r="B975" s="9"/>
      <c r="C975" s="9"/>
      <c r="D975" s="9"/>
      <c r="E975" s="9"/>
      <c r="F975" s="9"/>
      <c r="G975" s="9"/>
      <c r="H975" s="9"/>
      <c r="I975" s="9"/>
      <c r="J975" s="10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21" customHeight="1" x14ac:dyDescent="0.75">
      <c r="A976" s="9"/>
      <c r="B976" s="9"/>
      <c r="C976" s="9"/>
      <c r="D976" s="9"/>
      <c r="E976" s="9"/>
      <c r="F976" s="9"/>
      <c r="G976" s="9"/>
      <c r="H976" s="9"/>
      <c r="I976" s="9"/>
      <c r="J976" s="10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21" customHeight="1" x14ac:dyDescent="0.75">
      <c r="A977" s="9"/>
      <c r="B977" s="9"/>
      <c r="C977" s="9"/>
      <c r="D977" s="9"/>
      <c r="E977" s="9"/>
      <c r="F977" s="9"/>
      <c r="G977" s="9"/>
      <c r="H977" s="9"/>
      <c r="I977" s="9"/>
      <c r="J977" s="10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21" customHeight="1" x14ac:dyDescent="0.75">
      <c r="A978" s="9"/>
      <c r="B978" s="9"/>
      <c r="C978" s="9"/>
      <c r="D978" s="9"/>
      <c r="E978" s="9"/>
      <c r="F978" s="9"/>
      <c r="G978" s="9"/>
      <c r="H978" s="9"/>
      <c r="I978" s="9"/>
      <c r="J978" s="10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21" customHeight="1" x14ac:dyDescent="0.75">
      <c r="A979" s="9"/>
      <c r="B979" s="9"/>
      <c r="C979" s="9"/>
      <c r="D979" s="9"/>
      <c r="E979" s="9"/>
      <c r="F979" s="9"/>
      <c r="G979" s="9"/>
      <c r="H979" s="9"/>
      <c r="I979" s="9"/>
      <c r="J979" s="10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21" customHeight="1" x14ac:dyDescent="0.75">
      <c r="A980" s="9"/>
      <c r="B980" s="9"/>
      <c r="C980" s="9"/>
      <c r="D980" s="9"/>
      <c r="E980" s="9"/>
      <c r="F980" s="9"/>
      <c r="G980" s="9"/>
      <c r="H980" s="9"/>
      <c r="I980" s="9"/>
      <c r="J980" s="10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21" customHeight="1" x14ac:dyDescent="0.75">
      <c r="A981" s="9"/>
      <c r="B981" s="9"/>
      <c r="C981" s="9"/>
      <c r="D981" s="9"/>
      <c r="E981" s="9"/>
      <c r="F981" s="9"/>
      <c r="G981" s="9"/>
      <c r="H981" s="9"/>
      <c r="I981" s="9"/>
      <c r="J981" s="10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21" customHeight="1" x14ac:dyDescent="0.75">
      <c r="A982" s="9"/>
      <c r="B982" s="9"/>
      <c r="C982" s="9"/>
      <c r="D982" s="9"/>
      <c r="E982" s="9"/>
      <c r="F982" s="9"/>
      <c r="G982" s="9"/>
      <c r="H982" s="9"/>
      <c r="I982" s="9"/>
      <c r="J982" s="10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21" customHeight="1" x14ac:dyDescent="0.75">
      <c r="A983" s="9"/>
      <c r="B983" s="9"/>
      <c r="C983" s="9"/>
      <c r="D983" s="9"/>
      <c r="E983" s="9"/>
      <c r="F983" s="9"/>
      <c r="G983" s="9"/>
      <c r="H983" s="9"/>
      <c r="I983" s="9"/>
      <c r="J983" s="10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21" customHeight="1" x14ac:dyDescent="0.75">
      <c r="A984" s="9"/>
      <c r="B984" s="9"/>
      <c r="C984" s="9"/>
      <c r="D984" s="9"/>
      <c r="E984" s="9"/>
      <c r="F984" s="9"/>
      <c r="G984" s="9"/>
      <c r="H984" s="9"/>
      <c r="I984" s="9"/>
      <c r="J984" s="10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21" customHeight="1" x14ac:dyDescent="0.75">
      <c r="A985" s="9"/>
      <c r="B985" s="9"/>
      <c r="C985" s="9"/>
      <c r="D985" s="9"/>
      <c r="E985" s="9"/>
      <c r="F985" s="9"/>
      <c r="G985" s="9"/>
      <c r="H985" s="9"/>
      <c r="I985" s="9"/>
      <c r="J985" s="10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21" customHeight="1" x14ac:dyDescent="0.75">
      <c r="A986" s="9"/>
      <c r="B986" s="9"/>
      <c r="C986" s="9"/>
      <c r="D986" s="9"/>
      <c r="E986" s="9"/>
      <c r="F986" s="9"/>
      <c r="G986" s="9"/>
      <c r="H986" s="9"/>
      <c r="I986" s="9"/>
      <c r="J986" s="10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21" customHeight="1" x14ac:dyDescent="0.75">
      <c r="A987" s="9"/>
      <c r="B987" s="9"/>
      <c r="C987" s="9"/>
      <c r="D987" s="9"/>
      <c r="E987" s="9"/>
      <c r="F987" s="9"/>
      <c r="G987" s="9"/>
      <c r="H987" s="9"/>
      <c r="I987" s="9"/>
      <c r="J987" s="10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21" customHeight="1" x14ac:dyDescent="0.75">
      <c r="A988" s="9"/>
      <c r="B988" s="9"/>
      <c r="C988" s="9"/>
      <c r="D988" s="9"/>
      <c r="E988" s="9"/>
      <c r="F988" s="9"/>
      <c r="G988" s="9"/>
      <c r="H988" s="9"/>
      <c r="I988" s="9"/>
      <c r="J988" s="10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21" customHeight="1" x14ac:dyDescent="0.75">
      <c r="A989" s="9"/>
      <c r="B989" s="9"/>
      <c r="C989" s="9"/>
      <c r="D989" s="9"/>
      <c r="E989" s="9"/>
      <c r="F989" s="9"/>
      <c r="G989" s="9"/>
      <c r="H989" s="9"/>
      <c r="I989" s="9"/>
      <c r="J989" s="10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21" customHeight="1" x14ac:dyDescent="0.75">
      <c r="A990" s="9"/>
      <c r="B990" s="9"/>
      <c r="C990" s="9"/>
      <c r="D990" s="9"/>
      <c r="E990" s="9"/>
      <c r="F990" s="9"/>
      <c r="G990" s="9"/>
      <c r="H990" s="9"/>
      <c r="I990" s="9"/>
      <c r="J990" s="10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21" customHeight="1" x14ac:dyDescent="0.75">
      <c r="A991" s="9"/>
      <c r="B991" s="9"/>
      <c r="C991" s="9"/>
      <c r="D991" s="9"/>
      <c r="E991" s="9"/>
      <c r="F991" s="9"/>
      <c r="G991" s="9"/>
      <c r="H991" s="9"/>
      <c r="I991" s="9"/>
      <c r="J991" s="10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21" customHeight="1" x14ac:dyDescent="0.75">
      <c r="A992" s="9"/>
      <c r="B992" s="9"/>
      <c r="C992" s="9"/>
      <c r="D992" s="9"/>
      <c r="E992" s="9"/>
      <c r="F992" s="9"/>
      <c r="G992" s="9"/>
      <c r="H992" s="9"/>
      <c r="I992" s="9"/>
      <c r="J992" s="10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21" customHeight="1" x14ac:dyDescent="0.75">
      <c r="A993" s="9"/>
      <c r="B993" s="9"/>
      <c r="C993" s="9"/>
      <c r="D993" s="9"/>
      <c r="E993" s="9"/>
      <c r="F993" s="9"/>
      <c r="G993" s="9"/>
      <c r="H993" s="9"/>
      <c r="I993" s="9"/>
      <c r="J993" s="10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21" customHeight="1" x14ac:dyDescent="0.75">
      <c r="A994" s="9"/>
      <c r="B994" s="9"/>
      <c r="C994" s="9"/>
      <c r="D994" s="9"/>
      <c r="E994" s="9"/>
      <c r="F994" s="9"/>
      <c r="G994" s="9"/>
      <c r="H994" s="9"/>
      <c r="I994" s="9"/>
      <c r="J994" s="10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21" customHeight="1" x14ac:dyDescent="0.75">
      <c r="A995" s="9"/>
      <c r="B995" s="9"/>
      <c r="C995" s="9"/>
      <c r="D995" s="9"/>
      <c r="E995" s="9"/>
      <c r="F995" s="9"/>
      <c r="G995" s="9"/>
      <c r="H995" s="9"/>
      <c r="I995" s="9"/>
      <c r="J995" s="10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21" customHeight="1" x14ac:dyDescent="0.75">
      <c r="A996" s="9"/>
      <c r="B996" s="9"/>
      <c r="C996" s="9"/>
      <c r="D996" s="9"/>
      <c r="E996" s="9"/>
      <c r="F996" s="9"/>
      <c r="G996" s="9"/>
      <c r="H996" s="9"/>
      <c r="I996" s="9"/>
      <c r="J996" s="10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21" customHeight="1" x14ac:dyDescent="0.75">
      <c r="A997" s="9"/>
      <c r="B997" s="9"/>
      <c r="C997" s="9"/>
      <c r="D997" s="9"/>
      <c r="E997" s="9"/>
      <c r="F997" s="9"/>
      <c r="G997" s="9"/>
      <c r="H997" s="9"/>
      <c r="I997" s="9"/>
      <c r="J997" s="10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21" customHeight="1" x14ac:dyDescent="0.75">
      <c r="A998" s="9"/>
      <c r="B998" s="9"/>
      <c r="C998" s="9"/>
      <c r="D998" s="9"/>
      <c r="E998" s="9"/>
      <c r="F998" s="9"/>
      <c r="G998" s="9"/>
      <c r="H998" s="9"/>
      <c r="I998" s="9"/>
      <c r="J998" s="10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</sheetData>
  <mergeCells count="5">
    <mergeCell ref="B21:C21"/>
    <mergeCell ref="C24:E24"/>
    <mergeCell ref="C34:E34"/>
    <mergeCell ref="C35:E35"/>
    <mergeCell ref="C36:E36"/>
  </mergeCells>
  <pageMargins left="0.7" right="0.7" top="0.75" bottom="0.75" header="0" footer="0"/>
  <pageSetup paperSize="9" fitToHeight="0" orientation="portrait"/>
  <headerFooter>
    <oddFooter>&amp;C&amp;P of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CDDC"/>
  </sheetPr>
  <dimension ref="A1:AB31"/>
  <sheetViews>
    <sheetView topLeftCell="A10" workbookViewId="0">
      <selection activeCell="E35" sqref="E35"/>
    </sheetView>
  </sheetViews>
  <sheetFormatPr defaultColWidth="9" defaultRowHeight="20.5" x14ac:dyDescent="0.45"/>
  <cols>
    <col min="1" max="1" width="9" style="759"/>
    <col min="2" max="2" width="10.75" style="759" customWidth="1"/>
    <col min="3" max="3" width="9" style="759"/>
    <col min="4" max="4" width="13.58203125" style="759" customWidth="1"/>
    <col min="5" max="5" width="23.25" style="759" customWidth="1"/>
    <col min="6" max="6" width="9.58203125" style="759" customWidth="1"/>
    <col min="7" max="7" width="13.83203125" style="759" customWidth="1"/>
    <col min="8" max="8" width="15" style="759" customWidth="1"/>
    <col min="9" max="16384" width="9" style="759"/>
  </cols>
  <sheetData>
    <row r="1" spans="1:28" s="760" customFormat="1" x14ac:dyDescent="0.45">
      <c r="A1" s="842" t="s">
        <v>611</v>
      </c>
      <c r="B1" s="842"/>
      <c r="C1" s="842"/>
      <c r="D1" s="842"/>
      <c r="E1" s="842"/>
      <c r="F1" s="842"/>
      <c r="G1" s="842"/>
      <c r="H1" s="842"/>
      <c r="I1" s="758"/>
      <c r="J1" s="759"/>
      <c r="K1" s="759"/>
      <c r="L1" s="759"/>
      <c r="M1" s="759"/>
      <c r="N1" s="759"/>
      <c r="O1" s="759"/>
      <c r="P1" s="759"/>
      <c r="Q1" s="759"/>
      <c r="R1" s="759"/>
      <c r="S1" s="759"/>
      <c r="T1" s="759"/>
      <c r="U1" s="759"/>
      <c r="V1" s="759"/>
      <c r="W1" s="759"/>
      <c r="X1" s="759"/>
      <c r="Y1" s="759"/>
      <c r="Z1" s="759"/>
      <c r="AA1" s="759"/>
      <c r="AB1" s="759"/>
    </row>
    <row r="2" spans="1:28" s="760" customFormat="1" x14ac:dyDescent="0.45">
      <c r="A2" s="832" t="s">
        <v>612</v>
      </c>
      <c r="B2" s="832"/>
      <c r="C2" s="832"/>
      <c r="D2" s="832"/>
      <c r="E2" s="832"/>
      <c r="F2" s="832"/>
      <c r="G2" s="832"/>
      <c r="H2" s="832"/>
      <c r="I2" s="758"/>
      <c r="J2" s="759"/>
      <c r="K2" s="759"/>
      <c r="L2" s="759"/>
      <c r="M2" s="759"/>
      <c r="N2" s="759"/>
      <c r="O2" s="759"/>
      <c r="P2" s="759"/>
      <c r="Q2" s="759"/>
      <c r="R2" s="759"/>
      <c r="S2" s="759"/>
      <c r="T2" s="759"/>
      <c r="U2" s="759"/>
      <c r="V2" s="759"/>
      <c r="W2" s="759"/>
      <c r="X2" s="759"/>
      <c r="Y2" s="759"/>
      <c r="Z2" s="759"/>
      <c r="AA2" s="759"/>
      <c r="AB2" s="759"/>
    </row>
    <row r="3" spans="1:28" s="760" customFormat="1" x14ac:dyDescent="0.45">
      <c r="A3" s="832" t="s">
        <v>628</v>
      </c>
      <c r="B3" s="832"/>
      <c r="C3" s="832"/>
      <c r="D3" s="832"/>
      <c r="E3" s="832"/>
      <c r="F3" s="832"/>
      <c r="G3" s="832"/>
      <c r="H3" s="832"/>
      <c r="I3" s="758"/>
      <c r="J3" s="759"/>
      <c r="K3" s="759"/>
      <c r="L3" s="759"/>
      <c r="M3" s="761" t="e">
        <f>SUM(H30+#REF!+#REF!)</f>
        <v>#REF!</v>
      </c>
      <c r="N3" s="759"/>
      <c r="O3" s="759"/>
      <c r="P3" s="759"/>
      <c r="Q3" s="759"/>
      <c r="R3" s="759"/>
      <c r="S3" s="759"/>
      <c r="T3" s="759"/>
      <c r="U3" s="759"/>
      <c r="V3" s="759"/>
      <c r="W3" s="759"/>
      <c r="X3" s="759"/>
      <c r="Y3" s="759"/>
      <c r="Z3" s="759"/>
      <c r="AA3" s="759"/>
      <c r="AB3" s="759"/>
    </row>
    <row r="4" spans="1:28" s="760" customFormat="1" x14ac:dyDescent="0.45">
      <c r="A4" s="832" t="s">
        <v>629</v>
      </c>
      <c r="B4" s="832"/>
      <c r="C4" s="832"/>
      <c r="D4" s="832"/>
      <c r="E4" s="832"/>
      <c r="F4" s="832"/>
      <c r="G4" s="832"/>
      <c r="H4" s="832"/>
      <c r="I4" s="758"/>
      <c r="J4" s="759"/>
      <c r="K4" s="759"/>
      <c r="L4" s="759"/>
      <c r="M4" s="759"/>
      <c r="N4" s="759"/>
      <c r="O4" s="759"/>
      <c r="P4" s="759"/>
      <c r="Q4" s="759"/>
      <c r="R4" s="759"/>
      <c r="S4" s="759"/>
      <c r="T4" s="759"/>
      <c r="U4" s="759"/>
      <c r="V4" s="759"/>
      <c r="W4" s="759"/>
      <c r="X4" s="759"/>
      <c r="Y4" s="759"/>
      <c r="Z4" s="759"/>
      <c r="AA4" s="759"/>
      <c r="AB4" s="759"/>
    </row>
    <row r="5" spans="1:28" s="760" customFormat="1" x14ac:dyDescent="0.45">
      <c r="A5" s="832" t="s">
        <v>613</v>
      </c>
      <c r="B5" s="832"/>
      <c r="C5" s="832"/>
      <c r="D5" s="832"/>
      <c r="E5" s="832"/>
      <c r="F5" s="832"/>
      <c r="G5" s="832"/>
      <c r="H5" s="832"/>
      <c r="I5" s="758"/>
      <c r="J5" s="759"/>
      <c r="K5" s="759"/>
      <c r="L5" s="759"/>
      <c r="M5" s="759"/>
      <c r="N5" s="759"/>
      <c r="O5" s="759"/>
      <c r="P5" s="759"/>
      <c r="Q5" s="759"/>
      <c r="R5" s="759"/>
      <c r="S5" s="759"/>
      <c r="T5" s="759"/>
      <c r="U5" s="759"/>
      <c r="V5" s="759"/>
      <c r="W5" s="759"/>
      <c r="X5" s="759"/>
      <c r="Y5" s="759"/>
      <c r="Z5" s="759"/>
      <c r="AA5" s="759"/>
      <c r="AB5" s="759"/>
    </row>
    <row r="6" spans="1:28" s="760" customFormat="1" x14ac:dyDescent="0.45">
      <c r="A6" s="832" t="s">
        <v>614</v>
      </c>
      <c r="B6" s="832"/>
      <c r="C6" s="832"/>
      <c r="D6" s="832"/>
      <c r="E6" s="832"/>
      <c r="F6" s="832"/>
      <c r="G6" s="832"/>
      <c r="H6" s="832"/>
      <c r="I6" s="758"/>
      <c r="J6" s="759"/>
      <c r="K6" s="759"/>
      <c r="L6" s="759"/>
      <c r="M6" s="759"/>
      <c r="N6" s="759"/>
      <c r="O6" s="759"/>
      <c r="P6" s="759"/>
      <c r="Q6" s="759"/>
      <c r="R6" s="759"/>
      <c r="S6" s="759"/>
      <c r="T6" s="759"/>
      <c r="U6" s="759"/>
      <c r="V6" s="759"/>
      <c r="W6" s="759"/>
      <c r="X6" s="759"/>
      <c r="Y6" s="759"/>
      <c r="Z6" s="759"/>
      <c r="AA6" s="759"/>
      <c r="AB6" s="759"/>
    </row>
    <row r="7" spans="1:28" s="760" customFormat="1" x14ac:dyDescent="0.45">
      <c r="A7" s="832" t="s">
        <v>615</v>
      </c>
      <c r="B7" s="832"/>
      <c r="C7" s="832"/>
      <c r="D7" s="832"/>
      <c r="E7" s="832"/>
      <c r="F7" s="832"/>
      <c r="G7" s="832"/>
      <c r="H7" s="832"/>
      <c r="I7" s="758"/>
      <c r="J7" s="759"/>
      <c r="K7" s="759"/>
      <c r="L7" s="759"/>
      <c r="M7" s="759"/>
      <c r="N7" s="759"/>
      <c r="O7" s="759"/>
      <c r="P7" s="759"/>
      <c r="Q7" s="759"/>
      <c r="R7" s="759"/>
      <c r="S7" s="759"/>
      <c r="T7" s="759"/>
      <c r="U7" s="759"/>
      <c r="V7" s="759"/>
      <c r="W7" s="759"/>
      <c r="X7" s="759"/>
      <c r="Y7" s="759"/>
      <c r="Z7" s="759"/>
      <c r="AA7" s="759"/>
      <c r="AB7" s="759"/>
    </row>
    <row r="8" spans="1:28" s="760" customFormat="1" x14ac:dyDescent="0.45">
      <c r="A8" s="832" t="s">
        <v>631</v>
      </c>
      <c r="B8" s="832"/>
      <c r="C8" s="832"/>
      <c r="D8" s="832"/>
      <c r="E8" s="832"/>
      <c r="F8" s="832"/>
      <c r="G8" s="832"/>
      <c r="H8" s="832"/>
      <c r="I8" s="758"/>
      <c r="J8" s="759"/>
      <c r="K8" s="759"/>
      <c r="L8" s="759"/>
      <c r="M8" s="759"/>
      <c r="N8" s="759"/>
      <c r="O8" s="759"/>
      <c r="P8" s="759"/>
      <c r="Q8" s="759"/>
      <c r="R8" s="759"/>
      <c r="S8" s="759"/>
      <c r="T8" s="759"/>
      <c r="U8" s="759"/>
      <c r="V8" s="759"/>
      <c r="W8" s="759"/>
      <c r="X8" s="759"/>
      <c r="Y8" s="759"/>
      <c r="Z8" s="759"/>
      <c r="AA8" s="759"/>
      <c r="AB8" s="759"/>
    </row>
    <row r="9" spans="1:28" s="760" customFormat="1" ht="15" customHeight="1" x14ac:dyDescent="0.45"/>
    <row r="10" spans="1:28" s="760" customFormat="1" x14ac:dyDescent="0.45">
      <c r="A10" s="762" t="s">
        <v>15</v>
      </c>
      <c r="B10" s="841" t="s">
        <v>616</v>
      </c>
      <c r="C10" s="841"/>
      <c r="D10" s="841"/>
      <c r="E10" s="841"/>
      <c r="F10" s="841"/>
      <c r="G10" s="841"/>
      <c r="H10" s="841"/>
      <c r="I10" s="763"/>
      <c r="J10" s="759"/>
      <c r="K10" s="759"/>
      <c r="L10" s="759"/>
      <c r="M10" s="759"/>
      <c r="N10" s="759"/>
      <c r="O10" s="759"/>
      <c r="P10" s="759"/>
      <c r="Q10" s="759"/>
      <c r="R10" s="759"/>
      <c r="S10" s="759"/>
      <c r="T10" s="759"/>
      <c r="U10" s="759"/>
      <c r="V10" s="759"/>
      <c r="W10" s="759"/>
      <c r="X10" s="759"/>
      <c r="Y10" s="759"/>
      <c r="Z10" s="759"/>
      <c r="AA10" s="759"/>
      <c r="AB10" s="759"/>
    </row>
    <row r="11" spans="1:28" s="760" customFormat="1" x14ac:dyDescent="0.45">
      <c r="A11" s="840" t="s">
        <v>617</v>
      </c>
      <c r="B11" s="840"/>
      <c r="C11" s="794" t="s">
        <v>633</v>
      </c>
      <c r="D11" s="794"/>
      <c r="E11" s="764"/>
      <c r="F11" s="764"/>
      <c r="G11" s="764"/>
      <c r="H11" s="764"/>
      <c r="I11" s="758"/>
      <c r="J11" s="759"/>
      <c r="K11" s="759"/>
      <c r="M11" s="759"/>
      <c r="N11" s="759"/>
      <c r="O11" s="759"/>
      <c r="P11" s="759"/>
      <c r="Q11" s="759"/>
      <c r="R11" s="759"/>
      <c r="S11" s="759"/>
      <c r="T11" s="759"/>
      <c r="U11" s="759"/>
      <c r="V11" s="759"/>
      <c r="W11" s="759"/>
      <c r="X11" s="759"/>
      <c r="Y11" s="759"/>
      <c r="Z11" s="759"/>
      <c r="AA11" s="759"/>
      <c r="AB11" s="759"/>
    </row>
    <row r="12" spans="1:28" s="760" customFormat="1" x14ac:dyDescent="0.45">
      <c r="A12" s="840" t="s">
        <v>35</v>
      </c>
      <c r="B12" s="840"/>
      <c r="C12" s="765" t="s">
        <v>634</v>
      </c>
      <c r="D12" s="764"/>
      <c r="E12" s="795"/>
      <c r="F12" s="765"/>
      <c r="G12" s="778" t="s">
        <v>37</v>
      </c>
      <c r="H12" s="764"/>
      <c r="I12" s="758"/>
      <c r="J12" s="759"/>
      <c r="K12" s="759"/>
      <c r="M12" s="759"/>
      <c r="N12" s="759"/>
      <c r="O12" s="759"/>
      <c r="P12" s="759"/>
      <c r="Q12" s="759"/>
      <c r="R12" s="759"/>
      <c r="S12" s="759"/>
      <c r="T12" s="759"/>
      <c r="U12" s="759"/>
      <c r="V12" s="759"/>
      <c r="W12" s="759"/>
      <c r="X12" s="759"/>
      <c r="Y12" s="759"/>
      <c r="Z12" s="759"/>
      <c r="AA12" s="759"/>
      <c r="AB12" s="759"/>
    </row>
    <row r="13" spans="1:28" s="760" customFormat="1" x14ac:dyDescent="0.45">
      <c r="A13" s="840" t="s">
        <v>618</v>
      </c>
      <c r="B13" s="840"/>
      <c r="C13" s="794" t="s">
        <v>635</v>
      </c>
      <c r="D13" s="794"/>
      <c r="E13" s="764"/>
      <c r="F13" s="764"/>
      <c r="G13" s="764"/>
      <c r="H13" s="764"/>
      <c r="I13" s="758"/>
      <c r="J13" s="759"/>
      <c r="K13" s="759"/>
      <c r="L13" s="759"/>
      <c r="M13" s="759"/>
      <c r="N13" s="759"/>
      <c r="O13" s="759"/>
      <c r="P13" s="759"/>
      <c r="Q13" s="759"/>
      <c r="R13" s="759"/>
      <c r="S13" s="759"/>
      <c r="T13" s="759"/>
      <c r="U13" s="759"/>
      <c r="V13" s="759"/>
      <c r="W13" s="759"/>
      <c r="X13" s="759"/>
      <c r="Y13" s="759"/>
      <c r="Z13" s="759"/>
      <c r="AA13" s="759"/>
      <c r="AB13" s="759"/>
    </row>
    <row r="14" spans="1:28" s="760" customFormat="1" x14ac:dyDescent="0.45">
      <c r="A14" s="840" t="s">
        <v>619</v>
      </c>
      <c r="B14" s="840"/>
      <c r="C14" s="794" t="s">
        <v>620</v>
      </c>
      <c r="D14" s="794"/>
      <c r="E14" s="765"/>
      <c r="F14" s="833" t="s">
        <v>636</v>
      </c>
      <c r="G14" s="833"/>
      <c r="H14" s="833"/>
      <c r="I14" s="758"/>
      <c r="J14" s="759"/>
      <c r="K14" s="759"/>
      <c r="L14" s="759"/>
      <c r="M14" s="759"/>
      <c r="N14" s="759"/>
      <c r="O14" s="759"/>
      <c r="P14" s="759"/>
      <c r="Q14" s="759"/>
      <c r="R14" s="759"/>
      <c r="S14" s="759"/>
      <c r="T14" s="759"/>
      <c r="U14" s="759"/>
      <c r="V14" s="759"/>
      <c r="W14" s="759"/>
      <c r="X14" s="759"/>
      <c r="Y14" s="759"/>
      <c r="Z14" s="759"/>
      <c r="AA14" s="759"/>
      <c r="AB14" s="759"/>
    </row>
    <row r="15" spans="1:28" s="760" customFormat="1" x14ac:dyDescent="0.45">
      <c r="A15" s="766"/>
      <c r="B15" s="766"/>
      <c r="C15" s="766"/>
      <c r="D15" s="766"/>
      <c r="E15" s="766"/>
      <c r="F15" s="758"/>
      <c r="G15" s="758"/>
      <c r="H15" s="758"/>
      <c r="I15" s="758"/>
      <c r="J15" s="758"/>
      <c r="K15" s="758"/>
      <c r="L15" s="758"/>
      <c r="M15" s="758"/>
      <c r="N15" s="758"/>
      <c r="O15" s="758"/>
      <c r="P15" s="758"/>
      <c r="Q15" s="758"/>
      <c r="R15" s="758"/>
      <c r="S15" s="758"/>
      <c r="T15" s="758"/>
      <c r="U15" s="758"/>
      <c r="V15" s="758"/>
      <c r="W15" s="758"/>
      <c r="X15" s="758"/>
      <c r="Y15" s="758"/>
      <c r="Z15" s="758"/>
      <c r="AA15" s="758"/>
      <c r="AB15" s="758"/>
    </row>
    <row r="16" spans="1:28" s="760" customFormat="1" x14ac:dyDescent="0.45">
      <c r="A16" s="767">
        <v>1</v>
      </c>
      <c r="B16" s="763" t="s">
        <v>621</v>
      </c>
      <c r="C16" s="763"/>
      <c r="D16" s="763"/>
      <c r="E16" s="766"/>
      <c r="F16" s="758"/>
      <c r="G16" s="758"/>
      <c r="H16" s="758"/>
      <c r="I16" s="758"/>
      <c r="J16" s="758"/>
      <c r="K16" s="758"/>
      <c r="L16" s="758"/>
      <c r="M16" s="758"/>
      <c r="N16" s="758"/>
      <c r="O16" s="758"/>
      <c r="P16" s="758"/>
      <c r="Q16" s="758"/>
      <c r="R16" s="758"/>
      <c r="S16" s="758"/>
      <c r="T16" s="758"/>
      <c r="U16" s="758"/>
      <c r="V16" s="758"/>
      <c r="W16" s="758"/>
      <c r="X16" s="758"/>
      <c r="Y16" s="758"/>
      <c r="Z16" s="758"/>
      <c r="AA16" s="758"/>
      <c r="AB16" s="758"/>
    </row>
    <row r="17" spans="1:28" s="760" customFormat="1" x14ac:dyDescent="0.45">
      <c r="A17" s="766"/>
      <c r="B17" s="769" t="s">
        <v>637</v>
      </c>
      <c r="C17" s="769"/>
      <c r="D17" s="769"/>
      <c r="E17" s="768"/>
      <c r="F17" s="769"/>
      <c r="G17" s="769"/>
      <c r="H17" s="769"/>
      <c r="I17" s="758"/>
      <c r="J17" s="758"/>
      <c r="K17" s="758"/>
      <c r="L17" s="758"/>
      <c r="M17" s="758"/>
      <c r="N17" s="758"/>
      <c r="O17" s="758"/>
      <c r="P17" s="758"/>
      <c r="Q17" s="758"/>
      <c r="R17" s="758"/>
      <c r="S17" s="758"/>
      <c r="T17" s="758"/>
      <c r="U17" s="758"/>
      <c r="V17" s="758"/>
      <c r="W17" s="758"/>
      <c r="X17" s="758"/>
      <c r="Y17" s="758"/>
      <c r="Z17" s="758"/>
      <c r="AA17" s="758"/>
      <c r="AB17" s="758"/>
    </row>
    <row r="18" spans="1:28" s="760" customFormat="1" x14ac:dyDescent="0.45">
      <c r="A18" s="759" t="s">
        <v>638</v>
      </c>
      <c r="B18" s="768"/>
      <c r="C18" s="768"/>
      <c r="D18" s="768"/>
      <c r="E18" s="768"/>
      <c r="F18" s="769"/>
      <c r="G18" s="769"/>
      <c r="H18" s="769"/>
      <c r="I18" s="758"/>
      <c r="J18" s="758"/>
      <c r="K18" s="758"/>
      <c r="L18" s="758"/>
      <c r="M18" s="758"/>
      <c r="N18" s="758"/>
      <c r="O18" s="758"/>
      <c r="P18" s="758"/>
      <c r="Q18" s="758"/>
      <c r="R18" s="758"/>
      <c r="S18" s="758"/>
      <c r="T18" s="758"/>
      <c r="U18" s="758"/>
      <c r="V18" s="758"/>
      <c r="W18" s="758"/>
      <c r="X18" s="758"/>
      <c r="Y18" s="758"/>
      <c r="Z18" s="758"/>
      <c r="AA18" s="758"/>
      <c r="AB18" s="758"/>
    </row>
    <row r="19" spans="1:28" s="760" customFormat="1" x14ac:dyDescent="0.45">
      <c r="A19" s="770">
        <v>2</v>
      </c>
      <c r="B19" s="771" t="s">
        <v>622</v>
      </c>
      <c r="C19" s="772"/>
      <c r="D19" s="772"/>
      <c r="E19" s="772"/>
      <c r="F19" s="758"/>
      <c r="G19" s="758"/>
      <c r="H19" s="758"/>
      <c r="I19" s="758"/>
      <c r="J19" s="758"/>
      <c r="K19" s="758"/>
      <c r="L19" s="758"/>
      <c r="M19" s="758"/>
      <c r="N19" s="758"/>
      <c r="O19" s="758"/>
      <c r="P19" s="758"/>
      <c r="Q19" s="758"/>
      <c r="R19" s="758"/>
      <c r="S19" s="758"/>
      <c r="T19" s="758"/>
      <c r="U19" s="758"/>
      <c r="V19" s="758"/>
      <c r="W19" s="758"/>
      <c r="X19" s="758"/>
      <c r="Y19" s="758"/>
      <c r="Z19" s="758"/>
      <c r="AA19" s="758"/>
      <c r="AB19" s="758"/>
    </row>
    <row r="20" spans="1:28" s="760" customFormat="1" x14ac:dyDescent="0.45">
      <c r="A20" s="766"/>
      <c r="B20" s="834"/>
      <c r="C20" s="834"/>
      <c r="D20" s="834"/>
      <c r="E20" s="834"/>
      <c r="F20" s="758"/>
      <c r="G20" s="758"/>
      <c r="H20" s="758"/>
      <c r="I20" s="758"/>
      <c r="J20" s="758"/>
      <c r="K20" s="758"/>
      <c r="L20" s="758"/>
      <c r="M20" s="758"/>
      <c r="N20" s="758"/>
      <c r="O20" s="758"/>
      <c r="P20" s="758"/>
      <c r="Q20" s="758"/>
      <c r="R20" s="758"/>
      <c r="S20" s="758"/>
      <c r="T20" s="758"/>
      <c r="U20" s="758"/>
      <c r="V20" s="758"/>
      <c r="W20" s="758"/>
      <c r="X20" s="758"/>
      <c r="Y20" s="758"/>
      <c r="Z20" s="758"/>
      <c r="AA20" s="758"/>
      <c r="AB20" s="758"/>
    </row>
    <row r="21" spans="1:28" s="760" customFormat="1" ht="27" customHeight="1" x14ac:dyDescent="0.45">
      <c r="A21" s="773" t="s">
        <v>623</v>
      </c>
      <c r="B21" s="835" t="s">
        <v>624</v>
      </c>
      <c r="C21" s="836"/>
      <c r="D21" s="836"/>
      <c r="E21" s="837"/>
      <c r="F21" s="782" t="s">
        <v>112</v>
      </c>
      <c r="G21" s="783" t="s">
        <v>116</v>
      </c>
      <c r="H21" s="782" t="s">
        <v>115</v>
      </c>
      <c r="I21" s="759"/>
      <c r="J21" s="758"/>
      <c r="K21" s="758"/>
      <c r="L21" s="758"/>
      <c r="M21" s="758"/>
      <c r="N21" s="758"/>
      <c r="O21" s="758"/>
      <c r="P21" s="758"/>
      <c r="Q21" s="758"/>
      <c r="R21" s="758"/>
      <c r="S21" s="758"/>
      <c r="T21" s="758"/>
      <c r="U21" s="758"/>
      <c r="V21" s="758"/>
      <c r="W21" s="758"/>
      <c r="X21" s="758"/>
      <c r="Y21" s="758"/>
      <c r="Z21" s="758"/>
      <c r="AA21" s="758"/>
      <c r="AB21" s="758"/>
    </row>
    <row r="22" spans="1:28" s="760" customFormat="1" x14ac:dyDescent="0.45">
      <c r="A22" s="779">
        <v>1</v>
      </c>
      <c r="B22" s="838" t="s">
        <v>25</v>
      </c>
      <c r="C22" s="838"/>
      <c r="D22" s="838"/>
      <c r="E22" s="838"/>
      <c r="F22" s="838"/>
      <c r="G22" s="838"/>
      <c r="H22" s="838"/>
      <c r="I22" s="758"/>
      <c r="J22" s="758"/>
      <c r="K22" s="758"/>
      <c r="L22" s="758"/>
      <c r="M22" s="758"/>
      <c r="N22" s="758"/>
      <c r="O22" s="758"/>
      <c r="P22" s="758"/>
      <c r="Q22" s="758"/>
      <c r="R22" s="758"/>
      <c r="S22" s="758"/>
      <c r="T22" s="758"/>
      <c r="U22" s="758"/>
      <c r="V22" s="758"/>
      <c r="W22" s="758"/>
      <c r="X22" s="758"/>
      <c r="Y22" s="758"/>
      <c r="Z22" s="758"/>
      <c r="AA22" s="758"/>
      <c r="AB22" s="758"/>
    </row>
    <row r="23" spans="1:28" s="760" customFormat="1" ht="24.75" customHeight="1" x14ac:dyDescent="0.45">
      <c r="A23" s="779">
        <v>1</v>
      </c>
      <c r="B23" s="839" t="s">
        <v>632</v>
      </c>
      <c r="C23" s="839"/>
      <c r="D23" s="839"/>
      <c r="E23" s="839"/>
      <c r="F23" s="839"/>
      <c r="G23" s="839"/>
      <c r="H23" s="839"/>
      <c r="I23" s="758"/>
      <c r="J23" s="758"/>
      <c r="K23" s="758"/>
      <c r="L23" s="758"/>
      <c r="M23" s="758"/>
      <c r="N23" s="758"/>
      <c r="O23" s="758"/>
      <c r="P23" s="758"/>
      <c r="Q23" s="758"/>
      <c r="R23" s="758"/>
      <c r="S23" s="758"/>
      <c r="T23" s="758"/>
      <c r="U23" s="758"/>
      <c r="V23" s="758"/>
      <c r="W23" s="758"/>
      <c r="X23" s="758"/>
      <c r="Y23" s="758"/>
      <c r="Z23" s="758"/>
      <c r="AA23" s="758"/>
      <c r="AB23" s="758"/>
    </row>
    <row r="24" spans="1:28" s="760" customFormat="1" ht="24.75" customHeight="1" x14ac:dyDescent="0.45">
      <c r="A24" s="780">
        <v>1.1000000000000001</v>
      </c>
      <c r="B24" s="797" t="s">
        <v>98</v>
      </c>
      <c r="C24" s="789"/>
      <c r="D24" s="796"/>
      <c r="E24" s="788"/>
      <c r="F24" s="786" t="s">
        <v>146</v>
      </c>
      <c r="G24" s="798"/>
      <c r="H24" s="787">
        <f>ROUND(G24*1,2)</f>
        <v>0</v>
      </c>
      <c r="I24" s="758"/>
      <c r="J24" s="758"/>
      <c r="K24" s="758"/>
      <c r="L24" s="758"/>
      <c r="M24" s="758"/>
      <c r="N24" s="758"/>
      <c r="O24" s="758"/>
      <c r="P24" s="758"/>
      <c r="Q24" s="758"/>
      <c r="R24" s="758"/>
      <c r="S24" s="758"/>
      <c r="T24" s="758"/>
      <c r="U24" s="758"/>
      <c r="V24" s="758"/>
      <c r="W24" s="758"/>
      <c r="X24" s="758"/>
      <c r="Y24" s="758"/>
      <c r="Z24" s="758"/>
      <c r="AA24" s="758"/>
      <c r="AB24" s="758"/>
    </row>
    <row r="25" spans="1:28" s="760" customFormat="1" ht="24.75" customHeight="1" x14ac:dyDescent="0.45">
      <c r="A25" s="781">
        <v>1.2</v>
      </c>
      <c r="B25" s="799" t="s">
        <v>99</v>
      </c>
      <c r="C25" s="785"/>
      <c r="D25" s="785"/>
      <c r="E25" s="785"/>
      <c r="F25" s="786" t="s">
        <v>146</v>
      </c>
      <c r="G25" s="798"/>
      <c r="H25" s="787">
        <f t="shared" ref="H25:H26" si="0">ROUND(G25*1,2)</f>
        <v>0</v>
      </c>
      <c r="I25" s="758"/>
      <c r="J25" s="758"/>
      <c r="K25" s="758"/>
      <c r="L25" s="758"/>
      <c r="M25" s="758"/>
      <c r="N25" s="758"/>
      <c r="O25" s="758"/>
      <c r="P25" s="758"/>
      <c r="Q25" s="758"/>
      <c r="R25" s="758"/>
      <c r="S25" s="758"/>
      <c r="T25" s="758"/>
      <c r="U25" s="758"/>
      <c r="V25" s="758"/>
      <c r="W25" s="758"/>
      <c r="X25" s="758"/>
      <c r="Y25" s="758"/>
      <c r="Z25" s="758"/>
      <c r="AA25" s="758"/>
      <c r="AB25" s="758"/>
    </row>
    <row r="26" spans="1:28" s="760" customFormat="1" ht="24.75" customHeight="1" x14ac:dyDescent="0.45">
      <c r="A26" s="780">
        <v>1.3</v>
      </c>
      <c r="B26" s="797" t="s">
        <v>100</v>
      </c>
      <c r="C26" s="785"/>
      <c r="D26" s="789"/>
      <c r="E26" s="788"/>
      <c r="F26" s="786" t="s">
        <v>146</v>
      </c>
      <c r="G26" s="798"/>
      <c r="H26" s="787">
        <f t="shared" si="0"/>
        <v>0</v>
      </c>
      <c r="I26" s="758"/>
      <c r="J26" s="758"/>
      <c r="K26" s="758"/>
      <c r="L26" s="758"/>
      <c r="M26" s="758"/>
      <c r="N26" s="758"/>
      <c r="O26" s="758"/>
      <c r="P26" s="758"/>
      <c r="Q26" s="758"/>
      <c r="R26" s="758"/>
      <c r="S26" s="758"/>
      <c r="T26" s="758"/>
      <c r="U26" s="758"/>
      <c r="V26" s="758"/>
      <c r="W26" s="758"/>
      <c r="X26" s="758"/>
      <c r="Y26" s="758"/>
      <c r="Z26" s="758"/>
      <c r="AA26" s="758"/>
      <c r="AB26" s="758"/>
    </row>
    <row r="27" spans="1:28" s="760" customFormat="1" ht="24.75" customHeight="1" x14ac:dyDescent="0.45">
      <c r="A27" s="780"/>
      <c r="B27" s="790"/>
      <c r="C27" s="784"/>
      <c r="D27" s="784"/>
      <c r="E27" s="784"/>
      <c r="F27" s="791"/>
      <c r="G27" s="792"/>
      <c r="H27" s="793"/>
      <c r="I27" s="758"/>
      <c r="J27" s="758"/>
      <c r="K27" s="758"/>
      <c r="L27" s="758"/>
      <c r="M27" s="758"/>
      <c r="N27" s="758"/>
      <c r="O27" s="758"/>
      <c r="P27" s="758"/>
      <c r="Q27" s="758"/>
      <c r="R27" s="758"/>
      <c r="S27" s="758"/>
      <c r="T27" s="758"/>
      <c r="U27" s="758"/>
      <c r="V27" s="758"/>
      <c r="W27" s="758"/>
      <c r="X27" s="758"/>
      <c r="Y27" s="758"/>
      <c r="Z27" s="758"/>
      <c r="AA27" s="758"/>
      <c r="AB27" s="758"/>
    </row>
    <row r="28" spans="1:28" s="760" customFormat="1" x14ac:dyDescent="0.45">
      <c r="A28" s="766"/>
      <c r="B28" s="759"/>
      <c r="C28" s="774"/>
      <c r="D28" s="759"/>
      <c r="E28" s="759"/>
      <c r="F28" s="775"/>
      <c r="G28" s="775" t="s">
        <v>625</v>
      </c>
      <c r="H28" s="776">
        <f>SUM(H24:H27)</f>
        <v>0</v>
      </c>
      <c r="I28" s="758"/>
      <c r="J28" s="758"/>
      <c r="K28" s="758"/>
      <c r="L28" s="758"/>
      <c r="M28" s="758"/>
      <c r="N28" s="758"/>
      <c r="O28" s="758"/>
      <c r="P28" s="758"/>
      <c r="Q28" s="758"/>
      <c r="R28" s="758"/>
      <c r="S28" s="758"/>
      <c r="T28" s="758"/>
      <c r="U28" s="758"/>
      <c r="V28" s="758"/>
      <c r="W28" s="758"/>
      <c r="X28" s="758"/>
      <c r="Y28" s="758"/>
      <c r="Z28" s="758"/>
      <c r="AA28" s="758"/>
      <c r="AB28" s="758"/>
    </row>
    <row r="29" spans="1:28" s="760" customFormat="1" x14ac:dyDescent="0.45">
      <c r="A29" s="766"/>
      <c r="B29" s="759"/>
      <c r="C29" s="759"/>
      <c r="D29" s="759"/>
      <c r="E29" s="759"/>
      <c r="F29" s="775"/>
      <c r="G29" s="775" t="s">
        <v>626</v>
      </c>
      <c r="H29" s="777">
        <f>H28*7%</f>
        <v>0</v>
      </c>
      <c r="I29" s="758"/>
      <c r="J29" s="758"/>
      <c r="K29" s="758"/>
      <c r="L29" s="758"/>
      <c r="M29" s="758"/>
      <c r="N29" s="758"/>
      <c r="O29" s="758"/>
      <c r="P29" s="758"/>
      <c r="Q29" s="758"/>
      <c r="R29" s="758"/>
      <c r="S29" s="758"/>
      <c r="T29" s="758"/>
      <c r="U29" s="758"/>
      <c r="V29" s="758"/>
      <c r="W29" s="758"/>
      <c r="X29" s="758"/>
      <c r="Y29" s="758"/>
      <c r="Z29" s="758"/>
      <c r="AA29" s="758"/>
      <c r="AB29" s="758"/>
    </row>
    <row r="30" spans="1:28" s="760" customFormat="1" x14ac:dyDescent="0.45">
      <c r="A30" s="766"/>
      <c r="B30" s="759"/>
      <c r="C30" s="759"/>
      <c r="D30" s="759"/>
      <c r="E30" s="759"/>
      <c r="F30" s="775"/>
      <c r="G30" s="775" t="s">
        <v>627</v>
      </c>
      <c r="H30" s="776">
        <f>H28+H29</f>
        <v>0</v>
      </c>
      <c r="I30" s="758"/>
      <c r="J30" s="758"/>
      <c r="K30" s="758"/>
      <c r="L30" s="758"/>
      <c r="M30" s="758"/>
      <c r="N30" s="758"/>
      <c r="O30" s="758"/>
      <c r="P30" s="758"/>
      <c r="Q30" s="758"/>
      <c r="R30" s="758"/>
      <c r="S30" s="758"/>
      <c r="T30" s="758"/>
      <c r="U30" s="758"/>
      <c r="V30" s="758"/>
      <c r="W30" s="758"/>
      <c r="X30" s="758"/>
      <c r="Y30" s="758"/>
      <c r="Z30" s="758"/>
      <c r="AA30" s="758"/>
      <c r="AB30" s="758"/>
    </row>
    <row r="31" spans="1:28" s="760" customFormat="1" x14ac:dyDescent="0.45">
      <c r="A31" s="759"/>
      <c r="B31" s="759"/>
      <c r="C31" s="759"/>
      <c r="D31" s="759"/>
      <c r="E31" s="759"/>
      <c r="F31" s="759"/>
      <c r="G31" s="759"/>
      <c r="H31" s="759"/>
      <c r="I31" s="759"/>
      <c r="J31" s="759"/>
      <c r="K31" s="759"/>
      <c r="L31" s="759"/>
      <c r="M31" s="759"/>
      <c r="N31" s="759"/>
      <c r="O31" s="759"/>
      <c r="P31" s="759"/>
      <c r="Q31" s="759"/>
      <c r="R31" s="759"/>
      <c r="S31" s="759"/>
      <c r="T31" s="759"/>
      <c r="U31" s="759"/>
      <c r="V31" s="759"/>
      <c r="W31" s="759"/>
      <c r="X31" s="759"/>
      <c r="Y31" s="759"/>
      <c r="Z31" s="759"/>
      <c r="AA31" s="759"/>
      <c r="AB31" s="759"/>
    </row>
  </sheetData>
  <mergeCells count="18">
    <mergeCell ref="A1:H1"/>
    <mergeCell ref="A2:H2"/>
    <mergeCell ref="A4:H4"/>
    <mergeCell ref="A5:H5"/>
    <mergeCell ref="A6:H6"/>
    <mergeCell ref="B23:H23"/>
    <mergeCell ref="A13:B13"/>
    <mergeCell ref="A14:B14"/>
    <mergeCell ref="A7:H7"/>
    <mergeCell ref="A8:H8"/>
    <mergeCell ref="B10:H10"/>
    <mergeCell ref="A11:B11"/>
    <mergeCell ref="A12:B12"/>
    <mergeCell ref="A3:H3"/>
    <mergeCell ref="F14:H14"/>
    <mergeCell ref="B20:E20"/>
    <mergeCell ref="B21:E21"/>
    <mergeCell ref="B22:H2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Z998"/>
  <sheetViews>
    <sheetView zoomScale="70" zoomScaleNormal="70" workbookViewId="0">
      <selection activeCell="E34" sqref="E34"/>
    </sheetView>
  </sheetViews>
  <sheetFormatPr defaultColWidth="12.58203125" defaultRowHeight="15" customHeight="1" x14ac:dyDescent="0.6"/>
  <cols>
    <col min="1" max="1" width="8" style="4" customWidth="1"/>
    <col min="2" max="2" width="73.5" style="4" customWidth="1"/>
    <col min="3" max="3" width="10" style="4" customWidth="1"/>
    <col min="4" max="4" width="7.5" style="4" customWidth="1"/>
    <col min="5" max="5" width="12.75" style="4" customWidth="1"/>
    <col min="6" max="6" width="18.75" style="4" customWidth="1"/>
    <col min="7" max="7" width="11.25" style="4" customWidth="1"/>
    <col min="8" max="8" width="13" style="4" customWidth="1"/>
    <col min="9" max="9" width="22.75" style="4" customWidth="1"/>
    <col min="10" max="10" width="18.08203125" style="4" customWidth="1"/>
    <col min="11" max="11" width="18.5" style="4" customWidth="1"/>
    <col min="12" max="26" width="9" style="4" customWidth="1"/>
    <col min="27" max="16384" width="12.58203125" style="4"/>
  </cols>
  <sheetData>
    <row r="1" spans="1:26" ht="20.25" customHeight="1" x14ac:dyDescent="0.8">
      <c r="A1" s="845" t="s">
        <v>102</v>
      </c>
      <c r="B1" s="830"/>
      <c r="C1" s="830"/>
      <c r="D1" s="830"/>
      <c r="E1" s="830"/>
      <c r="F1" s="830"/>
      <c r="G1" s="830"/>
      <c r="H1" s="830"/>
      <c r="I1" s="830"/>
      <c r="J1" s="17" t="s">
        <v>103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 x14ac:dyDescent="0.8">
      <c r="A2" s="11" t="s">
        <v>104</v>
      </c>
      <c r="B2" s="11"/>
      <c r="C2" s="204"/>
      <c r="D2" s="11"/>
      <c r="E2" s="204"/>
      <c r="F2" s="12"/>
      <c r="G2" s="204"/>
      <c r="H2" s="11"/>
      <c r="I2" s="11"/>
      <c r="J2" s="20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 x14ac:dyDescent="0.8">
      <c r="A3" s="11" t="s">
        <v>105</v>
      </c>
      <c r="B3" s="11"/>
      <c r="C3" s="204"/>
      <c r="D3" s="11"/>
      <c r="E3" s="204"/>
      <c r="F3" s="12"/>
      <c r="G3" s="204"/>
      <c r="H3" s="11" t="s">
        <v>106</v>
      </c>
      <c r="I3" s="206"/>
      <c r="J3" s="205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 x14ac:dyDescent="0.8">
      <c r="A4" s="11" t="s">
        <v>208</v>
      </c>
      <c r="B4" s="11"/>
      <c r="C4" s="204"/>
      <c r="D4" s="11"/>
      <c r="E4" s="204"/>
      <c r="F4" s="12"/>
      <c r="G4" s="204"/>
      <c r="H4" s="11"/>
      <c r="I4" s="11"/>
      <c r="J4" s="20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0.25" customHeight="1" x14ac:dyDescent="0.8">
      <c r="A5" s="11" t="s">
        <v>108</v>
      </c>
      <c r="B5" s="11"/>
      <c r="C5" s="207" t="s">
        <v>109</v>
      </c>
      <c r="D5" s="7" t="s">
        <v>588</v>
      </c>
      <c r="E5" s="208"/>
      <c r="F5" s="204"/>
      <c r="G5" s="13"/>
      <c r="H5" s="9"/>
      <c r="I5" s="9"/>
      <c r="J5" s="17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0.25" customHeight="1" x14ac:dyDescent="0.8">
      <c r="A6" s="209"/>
      <c r="B6" s="209"/>
      <c r="C6" s="210"/>
      <c r="D6" s="209"/>
      <c r="E6" s="210"/>
      <c r="F6" s="211"/>
      <c r="G6" s="210"/>
      <c r="H6" s="209"/>
      <c r="I6" s="212"/>
      <c r="J6" s="213" t="s">
        <v>13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0.25" customHeight="1" x14ac:dyDescent="0.8">
      <c r="A7" s="846" t="s">
        <v>110</v>
      </c>
      <c r="B7" s="848" t="s">
        <v>15</v>
      </c>
      <c r="C7" s="850" t="s">
        <v>111</v>
      </c>
      <c r="D7" s="851" t="s">
        <v>112</v>
      </c>
      <c r="E7" s="852" t="s">
        <v>113</v>
      </c>
      <c r="F7" s="853"/>
      <c r="G7" s="852" t="s">
        <v>114</v>
      </c>
      <c r="H7" s="853"/>
      <c r="I7" s="214" t="s">
        <v>115</v>
      </c>
      <c r="J7" s="843" t="s">
        <v>17</v>
      </c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</row>
    <row r="8" spans="1:26" ht="20.25" customHeight="1" x14ac:dyDescent="0.8">
      <c r="A8" s="847"/>
      <c r="B8" s="849"/>
      <c r="C8" s="849"/>
      <c r="D8" s="849"/>
      <c r="E8" s="251" t="s">
        <v>116</v>
      </c>
      <c r="F8" s="217" t="s">
        <v>117</v>
      </c>
      <c r="G8" s="251" t="s">
        <v>116</v>
      </c>
      <c r="H8" s="217" t="s">
        <v>117</v>
      </c>
      <c r="I8" s="218" t="s">
        <v>118</v>
      </c>
      <c r="J8" s="844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</row>
    <row r="9" spans="1:26" ht="21.75" customHeight="1" x14ac:dyDescent="0.8">
      <c r="A9" s="269"/>
      <c r="B9" s="252" t="s">
        <v>543</v>
      </c>
      <c r="C9" s="249"/>
      <c r="D9" s="221"/>
      <c r="E9" s="253"/>
      <c r="F9" s="246"/>
      <c r="G9" s="249"/>
      <c r="H9" s="246"/>
      <c r="I9" s="249"/>
      <c r="J9" s="224"/>
      <c r="K9" s="181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.75" customHeight="1" x14ac:dyDescent="0.8">
      <c r="A10" s="270"/>
      <c r="B10" s="252"/>
      <c r="C10" s="254"/>
      <c r="D10" s="221"/>
      <c r="E10" s="255"/>
      <c r="F10" s="246"/>
      <c r="G10" s="254"/>
      <c r="H10" s="246"/>
      <c r="I10" s="254"/>
      <c r="J10" s="250"/>
      <c r="K10" s="225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.75" customHeight="1" x14ac:dyDescent="0.8">
      <c r="A11" s="271" t="s">
        <v>62</v>
      </c>
      <c r="B11" s="256" t="s">
        <v>544</v>
      </c>
      <c r="C11" s="227" t="s">
        <v>115</v>
      </c>
      <c r="D11" s="221"/>
      <c r="E11" s="255"/>
      <c r="F11" s="246"/>
      <c r="G11" s="254"/>
      <c r="H11" s="246">
        <f t="shared" ref="H11:I11" si="0">H27</f>
        <v>0</v>
      </c>
      <c r="I11" s="254">
        <f t="shared" si="0"/>
        <v>0</v>
      </c>
      <c r="J11" s="250"/>
      <c r="K11" s="230">
        <f>F11+H11</f>
        <v>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0.25" customHeight="1" x14ac:dyDescent="0.8">
      <c r="A12" s="245"/>
      <c r="B12" s="245" t="s">
        <v>545</v>
      </c>
      <c r="C12" s="235"/>
      <c r="D12" s="257"/>
      <c r="E12" s="233"/>
      <c r="F12" s="234"/>
      <c r="G12" s="235"/>
      <c r="H12" s="272">
        <f>SUM(H11:H11)</f>
        <v>0</v>
      </c>
      <c r="I12" s="235">
        <f>SUM(I11:I11)</f>
        <v>0</v>
      </c>
      <c r="J12" s="233"/>
      <c r="K12" s="230">
        <f>F12+H12</f>
        <v>0</v>
      </c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20.25" customHeight="1" x14ac:dyDescent="0.8">
      <c r="A13" s="245" t="s">
        <v>62</v>
      </c>
      <c r="B13" s="256" t="s">
        <v>544</v>
      </c>
      <c r="C13" s="235"/>
      <c r="D13" s="257"/>
      <c r="E13" s="233"/>
      <c r="F13" s="234"/>
      <c r="G13" s="235"/>
      <c r="H13" s="234"/>
      <c r="I13" s="235"/>
      <c r="J13" s="233"/>
      <c r="K13" s="14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20.25" customHeight="1" x14ac:dyDescent="0.8">
      <c r="A14" s="273"/>
      <c r="B14" s="268" t="s">
        <v>546</v>
      </c>
      <c r="C14" s="264">
        <v>1</v>
      </c>
      <c r="D14" s="273" t="s">
        <v>547</v>
      </c>
      <c r="E14" s="262"/>
      <c r="F14" s="265"/>
      <c r="G14" s="266">
        <v>0</v>
      </c>
      <c r="H14" s="265">
        <f t="shared" ref="H14:H25" si="1">ROUND(G14*C14,2)</f>
        <v>0</v>
      </c>
      <c r="I14" s="266">
        <f t="shared" ref="I14:I25" si="2">H14+F14</f>
        <v>0</v>
      </c>
      <c r="J14" s="264"/>
      <c r="K14" s="14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20.25" customHeight="1" x14ac:dyDescent="0.8">
      <c r="A15" s="273"/>
      <c r="B15" s="268" t="s">
        <v>548</v>
      </c>
      <c r="C15" s="264">
        <v>1</v>
      </c>
      <c r="D15" s="274" t="s">
        <v>547</v>
      </c>
      <c r="E15" s="262"/>
      <c r="F15" s="265"/>
      <c r="G15" s="266">
        <v>0</v>
      </c>
      <c r="H15" s="265">
        <f t="shared" si="1"/>
        <v>0</v>
      </c>
      <c r="I15" s="266">
        <f t="shared" si="2"/>
        <v>0</v>
      </c>
      <c r="J15" s="264"/>
      <c r="K15" s="14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20.25" customHeight="1" x14ac:dyDescent="0.8">
      <c r="A16" s="273"/>
      <c r="B16" s="268" t="s">
        <v>549</v>
      </c>
      <c r="C16" s="264">
        <v>1</v>
      </c>
      <c r="D16" s="273" t="s">
        <v>547</v>
      </c>
      <c r="E16" s="262"/>
      <c r="F16" s="265"/>
      <c r="G16" s="266">
        <v>0</v>
      </c>
      <c r="H16" s="265">
        <f t="shared" si="1"/>
        <v>0</v>
      </c>
      <c r="I16" s="266">
        <f t="shared" si="2"/>
        <v>0</v>
      </c>
      <c r="J16" s="264"/>
      <c r="K16" s="14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20.25" customHeight="1" x14ac:dyDescent="0.8">
      <c r="A17" s="273"/>
      <c r="B17" s="268" t="s">
        <v>550</v>
      </c>
      <c r="C17" s="264">
        <v>1</v>
      </c>
      <c r="D17" s="274" t="s">
        <v>547</v>
      </c>
      <c r="E17" s="262"/>
      <c r="F17" s="265"/>
      <c r="G17" s="266">
        <v>0</v>
      </c>
      <c r="H17" s="265">
        <f t="shared" si="1"/>
        <v>0</v>
      </c>
      <c r="I17" s="266">
        <f t="shared" si="2"/>
        <v>0</v>
      </c>
      <c r="J17" s="264"/>
      <c r="K17" s="14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20.25" customHeight="1" x14ac:dyDescent="0.8">
      <c r="A18" s="273"/>
      <c r="B18" s="268" t="s">
        <v>551</v>
      </c>
      <c r="C18" s="264">
        <v>1</v>
      </c>
      <c r="D18" s="273" t="s">
        <v>547</v>
      </c>
      <c r="E18" s="262"/>
      <c r="F18" s="265"/>
      <c r="G18" s="266">
        <v>0</v>
      </c>
      <c r="H18" s="265">
        <f t="shared" si="1"/>
        <v>0</v>
      </c>
      <c r="I18" s="266">
        <f t="shared" si="2"/>
        <v>0</v>
      </c>
      <c r="J18" s="264"/>
      <c r="K18" s="14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20.25" customHeight="1" x14ac:dyDescent="0.8">
      <c r="A19" s="273"/>
      <c r="B19" s="263" t="s">
        <v>552</v>
      </c>
      <c r="C19" s="264">
        <v>6</v>
      </c>
      <c r="D19" s="274" t="s">
        <v>547</v>
      </c>
      <c r="E19" s="262"/>
      <c r="F19" s="265"/>
      <c r="G19" s="266">
        <v>0</v>
      </c>
      <c r="H19" s="265">
        <f t="shared" si="1"/>
        <v>0</v>
      </c>
      <c r="I19" s="266">
        <f t="shared" si="2"/>
        <v>0</v>
      </c>
      <c r="J19" s="264"/>
      <c r="K19" s="14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20.25" customHeight="1" x14ac:dyDescent="0.8">
      <c r="A20" s="273"/>
      <c r="B20" s="263" t="s">
        <v>553</v>
      </c>
      <c r="C20" s="262">
        <v>1</v>
      </c>
      <c r="D20" s="273" t="s">
        <v>547</v>
      </c>
      <c r="E20" s="262"/>
      <c r="F20" s="265"/>
      <c r="G20" s="266">
        <v>0</v>
      </c>
      <c r="H20" s="265">
        <f t="shared" si="1"/>
        <v>0</v>
      </c>
      <c r="I20" s="266">
        <f t="shared" si="2"/>
        <v>0</v>
      </c>
      <c r="J20" s="264"/>
      <c r="K20" s="14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25.5" customHeight="1" x14ac:dyDescent="0.8">
      <c r="A21" s="273"/>
      <c r="B21" s="263" t="s">
        <v>554</v>
      </c>
      <c r="C21" s="262">
        <v>2</v>
      </c>
      <c r="D21" s="274" t="s">
        <v>547</v>
      </c>
      <c r="E21" s="262"/>
      <c r="F21" s="265"/>
      <c r="G21" s="266">
        <v>0</v>
      </c>
      <c r="H21" s="265">
        <f t="shared" si="1"/>
        <v>0</v>
      </c>
      <c r="I21" s="266">
        <f t="shared" si="2"/>
        <v>0</v>
      </c>
      <c r="J21" s="264"/>
      <c r="K21" s="14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22.5" customHeight="1" x14ac:dyDescent="0.8">
      <c r="A22" s="273"/>
      <c r="B22" s="263" t="s">
        <v>555</v>
      </c>
      <c r="C22" s="262">
        <v>5</v>
      </c>
      <c r="D22" s="273" t="s">
        <v>547</v>
      </c>
      <c r="E22" s="262"/>
      <c r="F22" s="265"/>
      <c r="G22" s="266">
        <v>0</v>
      </c>
      <c r="H22" s="265">
        <f t="shared" si="1"/>
        <v>0</v>
      </c>
      <c r="I22" s="266">
        <f t="shared" si="2"/>
        <v>0</v>
      </c>
      <c r="J22" s="264"/>
      <c r="K22" s="14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20.25" customHeight="1" x14ac:dyDescent="0.8">
      <c r="A23" s="273"/>
      <c r="B23" s="268" t="s">
        <v>556</v>
      </c>
      <c r="C23" s="264">
        <v>2</v>
      </c>
      <c r="D23" s="274" t="s">
        <v>547</v>
      </c>
      <c r="E23" s="262"/>
      <c r="F23" s="265"/>
      <c r="G23" s="266">
        <v>0</v>
      </c>
      <c r="H23" s="265">
        <f t="shared" si="1"/>
        <v>0</v>
      </c>
      <c r="I23" s="266">
        <f t="shared" si="2"/>
        <v>0</v>
      </c>
      <c r="J23" s="264"/>
      <c r="K23" s="14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20.25" customHeight="1" x14ac:dyDescent="0.8">
      <c r="A24" s="273"/>
      <c r="B24" s="268" t="s">
        <v>557</v>
      </c>
      <c r="C24" s="264">
        <v>2</v>
      </c>
      <c r="D24" s="273" t="s">
        <v>547</v>
      </c>
      <c r="E24" s="262"/>
      <c r="F24" s="265"/>
      <c r="G24" s="266">
        <v>0</v>
      </c>
      <c r="H24" s="265">
        <f t="shared" si="1"/>
        <v>0</v>
      </c>
      <c r="I24" s="266">
        <f t="shared" si="2"/>
        <v>0</v>
      </c>
      <c r="J24" s="264"/>
      <c r="K24" s="14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20.25" customHeight="1" x14ac:dyDescent="0.8">
      <c r="A25" s="273"/>
      <c r="B25" s="268" t="s">
        <v>558</v>
      </c>
      <c r="C25" s="264">
        <v>2</v>
      </c>
      <c r="D25" s="273" t="s">
        <v>547</v>
      </c>
      <c r="E25" s="262"/>
      <c r="F25" s="265"/>
      <c r="G25" s="266">
        <v>0</v>
      </c>
      <c r="H25" s="265">
        <f t="shared" si="1"/>
        <v>0</v>
      </c>
      <c r="I25" s="266">
        <f t="shared" si="2"/>
        <v>0</v>
      </c>
      <c r="J25" s="264"/>
      <c r="K25" s="14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 ht="20.25" customHeight="1" x14ac:dyDescent="0.8">
      <c r="A26" s="273"/>
      <c r="B26" s="263"/>
      <c r="C26" s="266"/>
      <c r="D26" s="267"/>
      <c r="E26" s="262"/>
      <c r="F26" s="265"/>
      <c r="G26" s="266"/>
      <c r="H26" s="265"/>
      <c r="I26" s="266"/>
      <c r="J26" s="264"/>
      <c r="K26" s="14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 ht="20.25" customHeight="1" x14ac:dyDescent="0.8">
      <c r="A27" s="290"/>
      <c r="B27" s="291" t="s">
        <v>559</v>
      </c>
      <c r="C27" s="292"/>
      <c r="D27" s="293"/>
      <c r="E27" s="294"/>
      <c r="F27" s="295">
        <f>SUM(F14:F26)</f>
        <v>0</v>
      </c>
      <c r="G27" s="292"/>
      <c r="H27" s="295">
        <f>SUM(H14:H26)</f>
        <v>0</v>
      </c>
      <c r="I27" s="292">
        <f>SUM(I14:I26)</f>
        <v>0</v>
      </c>
      <c r="J27" s="296"/>
      <c r="K27" s="14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 ht="20.25" customHeight="1" x14ac:dyDescent="0.8">
      <c r="A28" s="283"/>
      <c r="B28" s="284"/>
      <c r="C28" s="285"/>
      <c r="D28" s="286"/>
      <c r="E28" s="287"/>
      <c r="F28" s="288"/>
      <c r="G28" s="285"/>
      <c r="H28" s="288"/>
      <c r="I28" s="285"/>
      <c r="J28" s="289"/>
      <c r="K28" s="14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 ht="20.25" customHeight="1" x14ac:dyDescent="0.8">
      <c r="A29" s="273"/>
      <c r="B29" s="268"/>
      <c r="C29" s="258"/>
      <c r="D29" s="259"/>
      <c r="E29" s="260"/>
      <c r="F29" s="261"/>
      <c r="G29" s="258"/>
      <c r="H29" s="261"/>
      <c r="I29" s="258"/>
      <c r="J29" s="262"/>
      <c r="K29" s="1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 ht="20.25" customHeight="1" x14ac:dyDescent="0.8">
      <c r="A30" s="273"/>
      <c r="B30" s="268"/>
      <c r="C30" s="266"/>
      <c r="D30" s="267"/>
      <c r="E30" s="262"/>
      <c r="F30" s="265"/>
      <c r="G30" s="266"/>
      <c r="H30" s="265"/>
      <c r="I30" s="266"/>
      <c r="J30" s="262"/>
      <c r="K30" s="1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20.25" customHeight="1" x14ac:dyDescent="0.8">
      <c r="A31" s="1"/>
      <c r="B31" s="1"/>
      <c r="C31" s="13"/>
      <c r="D31" s="1"/>
      <c r="E31" s="13"/>
      <c r="F31" s="1"/>
      <c r="G31" s="13"/>
      <c r="H31" s="1"/>
      <c r="I31" s="1"/>
      <c r="J31" s="6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9.5" customHeight="1" x14ac:dyDescent="0.8">
      <c r="A32" s="1"/>
      <c r="B32" s="15"/>
      <c r="C32" s="13"/>
      <c r="D32" s="1"/>
      <c r="E32" s="13"/>
      <c r="F32" s="13"/>
      <c r="G32" s="13"/>
      <c r="H32" s="13"/>
      <c r="I32" s="13"/>
      <c r="J32" s="67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9.5" customHeight="1" x14ac:dyDescent="0.8">
      <c r="A33" s="1"/>
      <c r="B33" s="15"/>
      <c r="C33" s="13"/>
      <c r="D33" s="1"/>
      <c r="E33" s="13"/>
      <c r="F33" s="13"/>
      <c r="G33" s="13"/>
      <c r="H33" s="13"/>
      <c r="I33" s="13"/>
      <c r="J33" s="67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0.25" customHeight="1" x14ac:dyDescent="0.8">
      <c r="A34" s="1"/>
      <c r="B34" s="16"/>
      <c r="C34" s="189"/>
      <c r="D34" s="1"/>
      <c r="E34" s="13"/>
      <c r="F34" s="13"/>
      <c r="G34" s="189"/>
      <c r="H34" s="13"/>
      <c r="I34" s="13"/>
      <c r="J34" s="67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0.25" customHeight="1" x14ac:dyDescent="0.8">
      <c r="A35" s="1"/>
      <c r="B35" s="9"/>
      <c r="C35" s="10"/>
      <c r="D35" s="1"/>
      <c r="E35" s="13"/>
      <c r="F35" s="13"/>
      <c r="G35" s="10"/>
      <c r="H35" s="13"/>
      <c r="I35" s="13"/>
      <c r="J35" s="67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0.25" customHeight="1" x14ac:dyDescent="0.8">
      <c r="A36" s="1"/>
      <c r="B36" s="1"/>
      <c r="C36" s="13"/>
      <c r="D36" s="1"/>
      <c r="E36" s="13"/>
      <c r="F36" s="13"/>
      <c r="G36" s="13"/>
      <c r="H36" s="13"/>
      <c r="I36" s="13"/>
      <c r="J36" s="67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0.25" customHeight="1" x14ac:dyDescent="0.8">
      <c r="A37" s="1"/>
      <c r="B37" s="16"/>
      <c r="C37" s="189"/>
      <c r="D37" s="1"/>
      <c r="E37" s="13"/>
      <c r="F37" s="13"/>
      <c r="G37" s="189"/>
      <c r="H37" s="13"/>
      <c r="I37" s="13"/>
      <c r="J37" s="67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0.25" customHeight="1" x14ac:dyDescent="0.8">
      <c r="A38" s="1"/>
      <c r="B38" s="9"/>
      <c r="C38" s="10"/>
      <c r="D38" s="1"/>
      <c r="E38" s="13"/>
      <c r="F38" s="13"/>
      <c r="G38" s="10"/>
      <c r="H38" s="13"/>
      <c r="I38" s="13"/>
      <c r="J38" s="67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0.25" customHeight="1" x14ac:dyDescent="0.8">
      <c r="A39" s="1"/>
      <c r="B39" s="1"/>
      <c r="C39" s="13"/>
      <c r="D39" s="1"/>
      <c r="E39" s="13"/>
      <c r="F39" s="1"/>
      <c r="G39" s="13"/>
      <c r="H39" s="1"/>
      <c r="I39" s="1"/>
      <c r="J39" s="67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0.25" customHeight="1" x14ac:dyDescent="0.8">
      <c r="A40" s="1"/>
      <c r="B40" s="1"/>
      <c r="C40" s="13"/>
      <c r="D40" s="1"/>
      <c r="E40" s="13"/>
      <c r="F40" s="1"/>
      <c r="G40" s="13"/>
      <c r="H40" s="1"/>
      <c r="I40" s="1"/>
      <c r="J40" s="67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0.25" customHeight="1" x14ac:dyDescent="0.8">
      <c r="A41" s="1"/>
      <c r="B41" s="1"/>
      <c r="C41" s="13"/>
      <c r="D41" s="1"/>
      <c r="E41" s="13"/>
      <c r="F41" s="1"/>
      <c r="G41" s="13"/>
      <c r="H41" s="1"/>
      <c r="I41" s="1"/>
      <c r="J41" s="67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0.25" customHeight="1" x14ac:dyDescent="0.8">
      <c r="A42" s="1"/>
      <c r="B42" s="1"/>
      <c r="C42" s="13"/>
      <c r="D42" s="1"/>
      <c r="E42" s="13"/>
      <c r="F42" s="1"/>
      <c r="G42" s="13"/>
      <c r="H42" s="1"/>
      <c r="I42" s="1"/>
      <c r="J42" s="67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0.25" customHeight="1" x14ac:dyDescent="0.8">
      <c r="A43" s="1"/>
      <c r="B43" s="1"/>
      <c r="C43" s="13"/>
      <c r="D43" s="1"/>
      <c r="E43" s="13"/>
      <c r="F43" s="1"/>
      <c r="G43" s="13"/>
      <c r="H43" s="1"/>
      <c r="I43" s="1"/>
      <c r="J43" s="67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0.25" customHeight="1" x14ac:dyDescent="0.8">
      <c r="A44" s="1"/>
      <c r="B44" s="1"/>
      <c r="C44" s="13"/>
      <c r="D44" s="1"/>
      <c r="E44" s="13"/>
      <c r="F44" s="1"/>
      <c r="G44" s="13"/>
      <c r="H44" s="1"/>
      <c r="I44" s="1"/>
      <c r="J44" s="67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0.25" customHeight="1" x14ac:dyDescent="0.8">
      <c r="A45" s="1"/>
      <c r="B45" s="1"/>
      <c r="C45" s="13"/>
      <c r="D45" s="1"/>
      <c r="E45" s="13"/>
      <c r="F45" s="1"/>
      <c r="G45" s="13"/>
      <c r="H45" s="1"/>
      <c r="I45" s="1"/>
      <c r="J45" s="67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0.25" customHeight="1" x14ac:dyDescent="0.8">
      <c r="A46" s="1"/>
      <c r="B46" s="1"/>
      <c r="C46" s="13"/>
      <c r="D46" s="1"/>
      <c r="E46" s="13"/>
      <c r="F46" s="1"/>
      <c r="G46" s="13"/>
      <c r="H46" s="1"/>
      <c r="I46" s="1"/>
      <c r="J46" s="67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0.25" customHeight="1" x14ac:dyDescent="0.8">
      <c r="A47" s="1"/>
      <c r="B47" s="1"/>
      <c r="C47" s="13"/>
      <c r="D47" s="1"/>
      <c r="E47" s="13"/>
      <c r="F47" s="1"/>
      <c r="G47" s="13"/>
      <c r="H47" s="1"/>
      <c r="I47" s="1"/>
      <c r="J47" s="67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0.25" customHeight="1" x14ac:dyDescent="0.8">
      <c r="A48" s="1"/>
      <c r="B48" s="1"/>
      <c r="C48" s="13"/>
      <c r="D48" s="1"/>
      <c r="E48" s="13"/>
      <c r="F48" s="1"/>
      <c r="G48" s="13"/>
      <c r="H48" s="1"/>
      <c r="I48" s="1"/>
      <c r="J48" s="67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0.25" customHeight="1" x14ac:dyDescent="0.8">
      <c r="A49" s="1"/>
      <c r="B49" s="1"/>
      <c r="C49" s="13"/>
      <c r="D49" s="1"/>
      <c r="E49" s="13"/>
      <c r="F49" s="1"/>
      <c r="G49" s="13"/>
      <c r="H49" s="1"/>
      <c r="I49" s="1"/>
      <c r="J49" s="67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0.25" customHeight="1" x14ac:dyDescent="0.8">
      <c r="A50" s="1"/>
      <c r="B50" s="1"/>
      <c r="C50" s="13"/>
      <c r="D50" s="1"/>
      <c r="E50" s="13"/>
      <c r="F50" s="1"/>
      <c r="G50" s="13"/>
      <c r="H50" s="1"/>
      <c r="I50" s="1"/>
      <c r="J50" s="67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0.25" customHeight="1" x14ac:dyDescent="0.8">
      <c r="A51" s="1"/>
      <c r="B51" s="1"/>
      <c r="C51" s="13"/>
      <c r="D51" s="1"/>
      <c r="E51" s="13"/>
      <c r="F51" s="1"/>
      <c r="G51" s="13"/>
      <c r="H51" s="1"/>
      <c r="I51" s="1"/>
      <c r="J51" s="67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0.25" customHeight="1" x14ac:dyDescent="0.8">
      <c r="A52" s="1"/>
      <c r="B52" s="1"/>
      <c r="C52" s="13"/>
      <c r="D52" s="1"/>
      <c r="E52" s="13"/>
      <c r="F52" s="1"/>
      <c r="G52" s="13"/>
      <c r="H52" s="1"/>
      <c r="I52" s="1"/>
      <c r="J52" s="67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0.25" customHeight="1" x14ac:dyDescent="0.8">
      <c r="A53" s="1"/>
      <c r="B53" s="1"/>
      <c r="C53" s="13"/>
      <c r="D53" s="1"/>
      <c r="E53" s="13"/>
      <c r="F53" s="1"/>
      <c r="G53" s="13"/>
      <c r="H53" s="1"/>
      <c r="I53" s="1"/>
      <c r="J53" s="67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0.25" customHeight="1" x14ac:dyDescent="0.8">
      <c r="A54" s="1"/>
      <c r="B54" s="1"/>
      <c r="C54" s="13"/>
      <c r="D54" s="1"/>
      <c r="E54" s="13"/>
      <c r="F54" s="1"/>
      <c r="G54" s="13"/>
      <c r="H54" s="1"/>
      <c r="I54" s="1"/>
      <c r="J54" s="67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0.25" customHeight="1" x14ac:dyDescent="0.8">
      <c r="A55" s="1"/>
      <c r="B55" s="1"/>
      <c r="C55" s="13"/>
      <c r="D55" s="1"/>
      <c r="E55" s="13"/>
      <c r="F55" s="1"/>
      <c r="G55" s="13"/>
      <c r="H55" s="1"/>
      <c r="I55" s="1"/>
      <c r="J55" s="67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0.25" customHeight="1" x14ac:dyDescent="0.8">
      <c r="A56" s="1"/>
      <c r="B56" s="1"/>
      <c r="C56" s="13"/>
      <c r="D56" s="1"/>
      <c r="E56" s="13"/>
      <c r="F56" s="1"/>
      <c r="G56" s="13"/>
      <c r="H56" s="1"/>
      <c r="I56" s="1"/>
      <c r="J56" s="67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0.25" customHeight="1" x14ac:dyDescent="0.8">
      <c r="A57" s="1"/>
      <c r="B57" s="1"/>
      <c r="C57" s="13"/>
      <c r="D57" s="1"/>
      <c r="E57" s="13"/>
      <c r="F57" s="1"/>
      <c r="G57" s="13"/>
      <c r="H57" s="1"/>
      <c r="I57" s="1"/>
      <c r="J57" s="67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0.25" customHeight="1" x14ac:dyDescent="0.8">
      <c r="A58" s="1"/>
      <c r="B58" s="1"/>
      <c r="C58" s="13"/>
      <c r="D58" s="1"/>
      <c r="E58" s="13"/>
      <c r="F58" s="1"/>
      <c r="G58" s="13"/>
      <c r="H58" s="1"/>
      <c r="I58" s="1"/>
      <c r="J58" s="67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0.25" customHeight="1" x14ac:dyDescent="0.8">
      <c r="A59" s="1"/>
      <c r="B59" s="1"/>
      <c r="C59" s="13"/>
      <c r="D59" s="1"/>
      <c r="E59" s="13"/>
      <c r="F59" s="1"/>
      <c r="G59" s="13"/>
      <c r="H59" s="1"/>
      <c r="I59" s="1"/>
      <c r="J59" s="67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0.25" customHeight="1" x14ac:dyDescent="0.8">
      <c r="A60" s="1"/>
      <c r="B60" s="1"/>
      <c r="C60" s="13"/>
      <c r="D60" s="1"/>
      <c r="E60" s="13"/>
      <c r="F60" s="1"/>
      <c r="G60" s="13"/>
      <c r="H60" s="1"/>
      <c r="I60" s="1"/>
      <c r="J60" s="67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0.25" customHeight="1" x14ac:dyDescent="0.8">
      <c r="A61" s="1"/>
      <c r="B61" s="1"/>
      <c r="C61" s="13"/>
      <c r="D61" s="1"/>
      <c r="E61" s="13"/>
      <c r="F61" s="1"/>
      <c r="G61" s="13"/>
      <c r="H61" s="1"/>
      <c r="I61" s="1"/>
      <c r="J61" s="67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0.25" customHeight="1" x14ac:dyDescent="0.8">
      <c r="A62" s="1"/>
      <c r="B62" s="1"/>
      <c r="C62" s="13"/>
      <c r="D62" s="1"/>
      <c r="E62" s="13"/>
      <c r="F62" s="1"/>
      <c r="G62" s="13"/>
      <c r="H62" s="1"/>
      <c r="I62" s="1"/>
      <c r="J62" s="67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0.25" customHeight="1" x14ac:dyDescent="0.8">
      <c r="A63" s="1"/>
      <c r="B63" s="1"/>
      <c r="C63" s="13"/>
      <c r="D63" s="1"/>
      <c r="E63" s="13"/>
      <c r="F63" s="1"/>
      <c r="G63" s="13"/>
      <c r="H63" s="1"/>
      <c r="I63" s="1"/>
      <c r="J63" s="67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0.25" customHeight="1" x14ac:dyDescent="0.8">
      <c r="A64" s="1"/>
      <c r="B64" s="1"/>
      <c r="C64" s="13"/>
      <c r="D64" s="1"/>
      <c r="E64" s="13"/>
      <c r="F64" s="1"/>
      <c r="G64" s="13"/>
      <c r="H64" s="1"/>
      <c r="I64" s="1"/>
      <c r="J64" s="67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0.25" customHeight="1" x14ac:dyDescent="0.8">
      <c r="A65" s="1"/>
      <c r="B65" s="1"/>
      <c r="C65" s="13"/>
      <c r="D65" s="1"/>
      <c r="E65" s="13"/>
      <c r="F65" s="1"/>
      <c r="G65" s="13"/>
      <c r="H65" s="1"/>
      <c r="I65" s="1"/>
      <c r="J65" s="6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0.25" customHeight="1" x14ac:dyDescent="0.8">
      <c r="A66" s="1"/>
      <c r="B66" s="1"/>
      <c r="C66" s="13"/>
      <c r="D66" s="1"/>
      <c r="E66" s="13"/>
      <c r="F66" s="1"/>
      <c r="G66" s="13"/>
      <c r="H66" s="1"/>
      <c r="I66" s="1"/>
      <c r="J66" s="67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0.25" customHeight="1" x14ac:dyDescent="0.8">
      <c r="A67" s="1"/>
      <c r="B67" s="1"/>
      <c r="C67" s="13"/>
      <c r="D67" s="1"/>
      <c r="E67" s="13"/>
      <c r="F67" s="1"/>
      <c r="G67" s="13"/>
      <c r="H67" s="1"/>
      <c r="I67" s="1"/>
      <c r="J67" s="67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0.25" customHeight="1" x14ac:dyDescent="0.8">
      <c r="A68" s="1"/>
      <c r="B68" s="1"/>
      <c r="C68" s="13"/>
      <c r="D68" s="1"/>
      <c r="E68" s="13"/>
      <c r="F68" s="1"/>
      <c r="G68" s="13"/>
      <c r="H68" s="1"/>
      <c r="I68" s="1"/>
      <c r="J68" s="67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0.25" customHeight="1" x14ac:dyDescent="0.8">
      <c r="A69" s="1"/>
      <c r="B69" s="1"/>
      <c r="C69" s="13"/>
      <c r="D69" s="1"/>
      <c r="E69" s="13"/>
      <c r="F69" s="1"/>
      <c r="G69" s="13"/>
      <c r="H69" s="1"/>
      <c r="I69" s="1"/>
      <c r="J69" s="67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0.25" customHeight="1" x14ac:dyDescent="0.8">
      <c r="A70" s="1"/>
      <c r="B70" s="1"/>
      <c r="C70" s="13"/>
      <c r="D70" s="1"/>
      <c r="E70" s="13"/>
      <c r="F70" s="1"/>
      <c r="G70" s="13"/>
      <c r="H70" s="1"/>
      <c r="I70" s="1"/>
      <c r="J70" s="67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0.25" customHeight="1" x14ac:dyDescent="0.8">
      <c r="A71" s="1"/>
      <c r="B71" s="1"/>
      <c r="C71" s="13"/>
      <c r="D71" s="1"/>
      <c r="E71" s="13"/>
      <c r="F71" s="1"/>
      <c r="G71" s="13"/>
      <c r="H71" s="1"/>
      <c r="I71" s="1"/>
      <c r="J71" s="67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0.25" customHeight="1" x14ac:dyDescent="0.8">
      <c r="A72" s="1"/>
      <c r="B72" s="1"/>
      <c r="C72" s="13"/>
      <c r="D72" s="1"/>
      <c r="E72" s="13"/>
      <c r="F72" s="1"/>
      <c r="G72" s="13"/>
      <c r="H72" s="1"/>
      <c r="I72" s="1"/>
      <c r="J72" s="67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0.25" customHeight="1" x14ac:dyDescent="0.8">
      <c r="A73" s="1"/>
      <c r="B73" s="1"/>
      <c r="C73" s="13"/>
      <c r="D73" s="1"/>
      <c r="E73" s="13"/>
      <c r="F73" s="1"/>
      <c r="G73" s="13"/>
      <c r="H73" s="1"/>
      <c r="I73" s="1"/>
      <c r="J73" s="67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0.25" customHeight="1" x14ac:dyDescent="0.8">
      <c r="A74" s="1"/>
      <c r="B74" s="1"/>
      <c r="C74" s="13"/>
      <c r="D74" s="1"/>
      <c r="E74" s="13"/>
      <c r="F74" s="1"/>
      <c r="G74" s="13"/>
      <c r="H74" s="1"/>
      <c r="I74" s="1"/>
      <c r="J74" s="67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0.25" customHeight="1" x14ac:dyDescent="0.8">
      <c r="A75" s="1"/>
      <c r="B75" s="1"/>
      <c r="C75" s="13"/>
      <c r="D75" s="1"/>
      <c r="E75" s="13"/>
      <c r="F75" s="1"/>
      <c r="G75" s="13"/>
      <c r="H75" s="1"/>
      <c r="I75" s="1"/>
      <c r="J75" s="67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0.25" customHeight="1" x14ac:dyDescent="0.8">
      <c r="A76" s="1"/>
      <c r="B76" s="1"/>
      <c r="C76" s="13"/>
      <c r="D76" s="1"/>
      <c r="E76" s="13"/>
      <c r="F76" s="1"/>
      <c r="G76" s="13"/>
      <c r="H76" s="1"/>
      <c r="I76" s="1"/>
      <c r="J76" s="67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0.25" customHeight="1" x14ac:dyDescent="0.8">
      <c r="A77" s="1"/>
      <c r="B77" s="1"/>
      <c r="C77" s="13"/>
      <c r="D77" s="1"/>
      <c r="E77" s="13"/>
      <c r="F77" s="1"/>
      <c r="G77" s="13"/>
      <c r="H77" s="1"/>
      <c r="I77" s="1"/>
      <c r="J77" s="67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0.25" customHeight="1" x14ac:dyDescent="0.8">
      <c r="A78" s="1"/>
      <c r="B78" s="1"/>
      <c r="C78" s="13"/>
      <c r="D78" s="1"/>
      <c r="E78" s="13"/>
      <c r="F78" s="1"/>
      <c r="G78" s="13"/>
      <c r="H78" s="1"/>
      <c r="I78" s="1"/>
      <c r="J78" s="67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0.25" customHeight="1" x14ac:dyDescent="0.8">
      <c r="A79" s="1"/>
      <c r="B79" s="1"/>
      <c r="C79" s="13"/>
      <c r="D79" s="1"/>
      <c r="E79" s="13"/>
      <c r="F79" s="1"/>
      <c r="G79" s="13"/>
      <c r="H79" s="1"/>
      <c r="I79" s="1"/>
      <c r="J79" s="67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0.25" customHeight="1" x14ac:dyDescent="0.8">
      <c r="A80" s="1"/>
      <c r="B80" s="1"/>
      <c r="C80" s="13"/>
      <c r="D80" s="1"/>
      <c r="E80" s="13"/>
      <c r="F80" s="1"/>
      <c r="G80" s="13"/>
      <c r="H80" s="1"/>
      <c r="I80" s="1"/>
      <c r="J80" s="67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0.25" customHeight="1" x14ac:dyDescent="0.8">
      <c r="A81" s="1"/>
      <c r="B81" s="1"/>
      <c r="C81" s="13"/>
      <c r="D81" s="1"/>
      <c r="E81" s="13"/>
      <c r="F81" s="1"/>
      <c r="G81" s="13"/>
      <c r="H81" s="1"/>
      <c r="I81" s="1"/>
      <c r="J81" s="67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0.25" customHeight="1" x14ac:dyDescent="0.8">
      <c r="A82" s="1"/>
      <c r="B82" s="1"/>
      <c r="C82" s="13"/>
      <c r="D82" s="1"/>
      <c r="E82" s="13"/>
      <c r="F82" s="1"/>
      <c r="G82" s="13"/>
      <c r="H82" s="1"/>
      <c r="I82" s="1"/>
      <c r="J82" s="67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0.25" customHeight="1" x14ac:dyDescent="0.8">
      <c r="A83" s="1"/>
      <c r="B83" s="1"/>
      <c r="C83" s="13"/>
      <c r="D83" s="1"/>
      <c r="E83" s="13"/>
      <c r="F83" s="1"/>
      <c r="G83" s="13"/>
      <c r="H83" s="1"/>
      <c r="I83" s="1"/>
      <c r="J83" s="67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0.25" customHeight="1" x14ac:dyDescent="0.8">
      <c r="A84" s="1"/>
      <c r="B84" s="1"/>
      <c r="C84" s="13"/>
      <c r="D84" s="1"/>
      <c r="E84" s="13"/>
      <c r="F84" s="1"/>
      <c r="G84" s="13"/>
      <c r="H84" s="1"/>
      <c r="I84" s="1"/>
      <c r="J84" s="67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0.25" customHeight="1" x14ac:dyDescent="0.8">
      <c r="A85" s="1"/>
      <c r="B85" s="1"/>
      <c r="C85" s="13"/>
      <c r="D85" s="1"/>
      <c r="E85" s="13"/>
      <c r="F85" s="1"/>
      <c r="G85" s="13"/>
      <c r="H85" s="1"/>
      <c r="I85" s="1"/>
      <c r="J85" s="67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0.25" customHeight="1" x14ac:dyDescent="0.8">
      <c r="A86" s="1"/>
      <c r="B86" s="1"/>
      <c r="C86" s="13"/>
      <c r="D86" s="1"/>
      <c r="E86" s="13"/>
      <c r="F86" s="1"/>
      <c r="G86" s="13"/>
      <c r="H86" s="1"/>
      <c r="I86" s="1"/>
      <c r="J86" s="67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0.25" customHeight="1" x14ac:dyDescent="0.8">
      <c r="A87" s="1"/>
      <c r="B87" s="1"/>
      <c r="C87" s="13"/>
      <c r="D87" s="1"/>
      <c r="E87" s="13"/>
      <c r="F87" s="1"/>
      <c r="G87" s="13"/>
      <c r="H87" s="1"/>
      <c r="I87" s="1"/>
      <c r="J87" s="67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0.25" customHeight="1" x14ac:dyDescent="0.8">
      <c r="A88" s="1"/>
      <c r="B88" s="1"/>
      <c r="C88" s="13"/>
      <c r="D88" s="1"/>
      <c r="E88" s="13"/>
      <c r="F88" s="1"/>
      <c r="G88" s="13"/>
      <c r="H88" s="1"/>
      <c r="I88" s="1"/>
      <c r="J88" s="67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0.25" customHeight="1" x14ac:dyDescent="0.8">
      <c r="A89" s="1"/>
      <c r="B89" s="1"/>
      <c r="C89" s="13"/>
      <c r="D89" s="1"/>
      <c r="E89" s="13"/>
      <c r="F89" s="1"/>
      <c r="G89" s="13"/>
      <c r="H89" s="1"/>
      <c r="I89" s="1"/>
      <c r="J89" s="67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0.25" customHeight="1" x14ac:dyDescent="0.8">
      <c r="A90" s="1"/>
      <c r="B90" s="1"/>
      <c r="C90" s="13"/>
      <c r="D90" s="1"/>
      <c r="E90" s="13"/>
      <c r="F90" s="1"/>
      <c r="G90" s="13"/>
      <c r="H90" s="1"/>
      <c r="I90" s="1"/>
      <c r="J90" s="67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0.25" customHeight="1" x14ac:dyDescent="0.8">
      <c r="A91" s="1"/>
      <c r="B91" s="1"/>
      <c r="C91" s="13"/>
      <c r="D91" s="1"/>
      <c r="E91" s="13"/>
      <c r="F91" s="1"/>
      <c r="G91" s="13"/>
      <c r="H91" s="1"/>
      <c r="I91" s="1"/>
      <c r="J91" s="67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0.25" customHeight="1" x14ac:dyDescent="0.8">
      <c r="A92" s="1"/>
      <c r="B92" s="1"/>
      <c r="C92" s="13"/>
      <c r="D92" s="1"/>
      <c r="E92" s="13"/>
      <c r="F92" s="1"/>
      <c r="G92" s="13"/>
      <c r="H92" s="1"/>
      <c r="I92" s="1"/>
      <c r="J92" s="67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0.25" customHeight="1" x14ac:dyDescent="0.8">
      <c r="A93" s="1"/>
      <c r="B93" s="1"/>
      <c r="C93" s="13"/>
      <c r="D93" s="1"/>
      <c r="E93" s="13"/>
      <c r="F93" s="1"/>
      <c r="G93" s="13"/>
      <c r="H93" s="1"/>
      <c r="I93" s="1"/>
      <c r="J93" s="67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0.25" customHeight="1" x14ac:dyDescent="0.8">
      <c r="A94" s="1"/>
      <c r="B94" s="1"/>
      <c r="C94" s="13"/>
      <c r="D94" s="1"/>
      <c r="E94" s="13"/>
      <c r="F94" s="1"/>
      <c r="G94" s="13"/>
      <c r="H94" s="1"/>
      <c r="I94" s="1"/>
      <c r="J94" s="67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0.25" customHeight="1" x14ac:dyDescent="0.8">
      <c r="A95" s="1"/>
      <c r="B95" s="1"/>
      <c r="C95" s="13"/>
      <c r="D95" s="1"/>
      <c r="E95" s="13"/>
      <c r="F95" s="1"/>
      <c r="G95" s="13"/>
      <c r="H95" s="1"/>
      <c r="I95" s="1"/>
      <c r="J95" s="67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0.25" customHeight="1" x14ac:dyDescent="0.8">
      <c r="A96" s="1"/>
      <c r="B96" s="1"/>
      <c r="C96" s="13"/>
      <c r="D96" s="1"/>
      <c r="E96" s="13"/>
      <c r="F96" s="1"/>
      <c r="G96" s="13"/>
      <c r="H96" s="1"/>
      <c r="I96" s="1"/>
      <c r="J96" s="67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0.25" customHeight="1" x14ac:dyDescent="0.8">
      <c r="A97" s="1"/>
      <c r="B97" s="1"/>
      <c r="C97" s="13"/>
      <c r="D97" s="1"/>
      <c r="E97" s="13"/>
      <c r="F97" s="1"/>
      <c r="G97" s="13"/>
      <c r="H97" s="1"/>
      <c r="I97" s="1"/>
      <c r="J97" s="67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0.25" customHeight="1" x14ac:dyDescent="0.8">
      <c r="A98" s="1"/>
      <c r="B98" s="1"/>
      <c r="C98" s="13"/>
      <c r="D98" s="1"/>
      <c r="E98" s="13"/>
      <c r="F98" s="1"/>
      <c r="G98" s="13"/>
      <c r="H98" s="1"/>
      <c r="I98" s="1"/>
      <c r="J98" s="67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0.25" customHeight="1" x14ac:dyDescent="0.8">
      <c r="A99" s="1"/>
      <c r="B99" s="1"/>
      <c r="C99" s="13"/>
      <c r="D99" s="1"/>
      <c r="E99" s="13"/>
      <c r="F99" s="1"/>
      <c r="G99" s="13"/>
      <c r="H99" s="1"/>
      <c r="I99" s="1"/>
      <c r="J99" s="67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0.25" customHeight="1" x14ac:dyDescent="0.8">
      <c r="A100" s="1"/>
      <c r="B100" s="1"/>
      <c r="C100" s="13"/>
      <c r="D100" s="1"/>
      <c r="E100" s="13"/>
      <c r="F100" s="1"/>
      <c r="G100" s="13"/>
      <c r="H100" s="1"/>
      <c r="I100" s="1"/>
      <c r="J100" s="67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0.25" customHeight="1" x14ac:dyDescent="0.8">
      <c r="A101" s="1"/>
      <c r="B101" s="1"/>
      <c r="C101" s="13"/>
      <c r="D101" s="1"/>
      <c r="E101" s="13"/>
      <c r="F101" s="1"/>
      <c r="G101" s="13"/>
      <c r="H101" s="1"/>
      <c r="I101" s="1"/>
      <c r="J101" s="67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0.25" customHeight="1" x14ac:dyDescent="0.8">
      <c r="A102" s="1"/>
      <c r="B102" s="1"/>
      <c r="C102" s="13"/>
      <c r="D102" s="1"/>
      <c r="E102" s="13"/>
      <c r="F102" s="1"/>
      <c r="G102" s="13"/>
      <c r="H102" s="1"/>
      <c r="I102" s="1"/>
      <c r="J102" s="67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0.25" customHeight="1" x14ac:dyDescent="0.8">
      <c r="A103" s="1"/>
      <c r="B103" s="1"/>
      <c r="C103" s="13"/>
      <c r="D103" s="1"/>
      <c r="E103" s="13"/>
      <c r="F103" s="1"/>
      <c r="G103" s="13"/>
      <c r="H103" s="1"/>
      <c r="I103" s="1"/>
      <c r="J103" s="67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0.25" customHeight="1" x14ac:dyDescent="0.8">
      <c r="A104" s="1"/>
      <c r="B104" s="1"/>
      <c r="C104" s="13"/>
      <c r="D104" s="1"/>
      <c r="E104" s="13"/>
      <c r="F104" s="1"/>
      <c r="G104" s="13"/>
      <c r="H104" s="1"/>
      <c r="I104" s="1"/>
      <c r="J104" s="67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0.25" customHeight="1" x14ac:dyDescent="0.8">
      <c r="A105" s="1"/>
      <c r="B105" s="1"/>
      <c r="C105" s="13"/>
      <c r="D105" s="1"/>
      <c r="E105" s="13"/>
      <c r="F105" s="1"/>
      <c r="G105" s="13"/>
      <c r="H105" s="1"/>
      <c r="I105" s="1"/>
      <c r="J105" s="67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0.25" customHeight="1" x14ac:dyDescent="0.8">
      <c r="A106" s="1"/>
      <c r="B106" s="1"/>
      <c r="C106" s="13"/>
      <c r="D106" s="1"/>
      <c r="E106" s="13"/>
      <c r="F106" s="1"/>
      <c r="G106" s="13"/>
      <c r="H106" s="1"/>
      <c r="I106" s="1"/>
      <c r="J106" s="67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0.25" customHeight="1" x14ac:dyDescent="0.8">
      <c r="A107" s="1"/>
      <c r="B107" s="1"/>
      <c r="C107" s="13"/>
      <c r="D107" s="1"/>
      <c r="E107" s="13"/>
      <c r="F107" s="1"/>
      <c r="G107" s="13"/>
      <c r="H107" s="1"/>
      <c r="I107" s="1"/>
      <c r="J107" s="67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0.25" customHeight="1" x14ac:dyDescent="0.8">
      <c r="A108" s="1"/>
      <c r="B108" s="1"/>
      <c r="C108" s="13"/>
      <c r="D108" s="1"/>
      <c r="E108" s="13"/>
      <c r="F108" s="1"/>
      <c r="G108" s="13"/>
      <c r="H108" s="1"/>
      <c r="I108" s="1"/>
      <c r="J108" s="67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0.25" customHeight="1" x14ac:dyDescent="0.8">
      <c r="A109" s="1"/>
      <c r="B109" s="1"/>
      <c r="C109" s="13"/>
      <c r="D109" s="1"/>
      <c r="E109" s="13"/>
      <c r="F109" s="1"/>
      <c r="G109" s="13"/>
      <c r="H109" s="1"/>
      <c r="I109" s="1"/>
      <c r="J109" s="67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0.25" customHeight="1" x14ac:dyDescent="0.8">
      <c r="A110" s="1"/>
      <c r="B110" s="1"/>
      <c r="C110" s="13"/>
      <c r="D110" s="1"/>
      <c r="E110" s="13"/>
      <c r="F110" s="1"/>
      <c r="G110" s="13"/>
      <c r="H110" s="1"/>
      <c r="I110" s="1"/>
      <c r="J110" s="67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0.25" customHeight="1" x14ac:dyDescent="0.8">
      <c r="A111" s="1"/>
      <c r="B111" s="1"/>
      <c r="C111" s="13"/>
      <c r="D111" s="1"/>
      <c r="E111" s="13"/>
      <c r="F111" s="1"/>
      <c r="G111" s="13"/>
      <c r="H111" s="1"/>
      <c r="I111" s="1"/>
      <c r="J111" s="67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0.25" customHeight="1" x14ac:dyDescent="0.8">
      <c r="A112" s="1"/>
      <c r="B112" s="1"/>
      <c r="C112" s="13"/>
      <c r="D112" s="1"/>
      <c r="E112" s="13"/>
      <c r="F112" s="1"/>
      <c r="G112" s="13"/>
      <c r="H112" s="1"/>
      <c r="I112" s="1"/>
      <c r="J112" s="67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0.25" customHeight="1" x14ac:dyDescent="0.8">
      <c r="A113" s="1"/>
      <c r="B113" s="1"/>
      <c r="C113" s="13"/>
      <c r="D113" s="1"/>
      <c r="E113" s="13"/>
      <c r="F113" s="1"/>
      <c r="G113" s="13"/>
      <c r="H113" s="1"/>
      <c r="I113" s="1"/>
      <c r="J113" s="67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0.25" customHeight="1" x14ac:dyDescent="0.8">
      <c r="A114" s="1"/>
      <c r="B114" s="1"/>
      <c r="C114" s="13"/>
      <c r="D114" s="1"/>
      <c r="E114" s="13"/>
      <c r="F114" s="1"/>
      <c r="G114" s="13"/>
      <c r="H114" s="1"/>
      <c r="I114" s="1"/>
      <c r="J114" s="67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0.25" customHeight="1" x14ac:dyDescent="0.8">
      <c r="A115" s="1"/>
      <c r="B115" s="1"/>
      <c r="C115" s="13"/>
      <c r="D115" s="1"/>
      <c r="E115" s="13"/>
      <c r="F115" s="1"/>
      <c r="G115" s="13"/>
      <c r="H115" s="1"/>
      <c r="I115" s="1"/>
      <c r="J115" s="67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0.25" customHeight="1" x14ac:dyDescent="0.8">
      <c r="A116" s="1"/>
      <c r="B116" s="1"/>
      <c r="C116" s="13"/>
      <c r="D116" s="1"/>
      <c r="E116" s="13"/>
      <c r="F116" s="1"/>
      <c r="G116" s="13"/>
      <c r="H116" s="1"/>
      <c r="I116" s="1"/>
      <c r="J116" s="67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0.25" customHeight="1" x14ac:dyDescent="0.8">
      <c r="A117" s="1"/>
      <c r="B117" s="1"/>
      <c r="C117" s="13"/>
      <c r="D117" s="1"/>
      <c r="E117" s="13"/>
      <c r="F117" s="1"/>
      <c r="G117" s="13"/>
      <c r="H117" s="1"/>
      <c r="I117" s="1"/>
      <c r="J117" s="67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0.25" customHeight="1" x14ac:dyDescent="0.8">
      <c r="A118" s="1"/>
      <c r="B118" s="1"/>
      <c r="C118" s="13"/>
      <c r="D118" s="1"/>
      <c r="E118" s="13"/>
      <c r="F118" s="1"/>
      <c r="G118" s="13"/>
      <c r="H118" s="1"/>
      <c r="I118" s="1"/>
      <c r="J118" s="67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0.25" customHeight="1" x14ac:dyDescent="0.8">
      <c r="A119" s="1"/>
      <c r="B119" s="1"/>
      <c r="C119" s="13"/>
      <c r="D119" s="1"/>
      <c r="E119" s="13"/>
      <c r="F119" s="1"/>
      <c r="G119" s="13"/>
      <c r="H119" s="1"/>
      <c r="I119" s="1"/>
      <c r="J119" s="67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0.25" customHeight="1" x14ac:dyDescent="0.8">
      <c r="A120" s="1"/>
      <c r="B120" s="1"/>
      <c r="C120" s="13"/>
      <c r="D120" s="1"/>
      <c r="E120" s="13"/>
      <c r="F120" s="1"/>
      <c r="G120" s="13"/>
      <c r="H120" s="1"/>
      <c r="I120" s="1"/>
      <c r="J120" s="67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0.25" customHeight="1" x14ac:dyDescent="0.8">
      <c r="A121" s="1"/>
      <c r="B121" s="1"/>
      <c r="C121" s="13"/>
      <c r="D121" s="1"/>
      <c r="E121" s="13"/>
      <c r="F121" s="1"/>
      <c r="G121" s="13"/>
      <c r="H121" s="1"/>
      <c r="I121" s="1"/>
      <c r="J121" s="67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0.25" customHeight="1" x14ac:dyDescent="0.8">
      <c r="A122" s="1"/>
      <c r="B122" s="1"/>
      <c r="C122" s="13"/>
      <c r="D122" s="1"/>
      <c r="E122" s="13"/>
      <c r="F122" s="1"/>
      <c r="G122" s="13"/>
      <c r="H122" s="1"/>
      <c r="I122" s="1"/>
      <c r="J122" s="67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0.25" customHeight="1" x14ac:dyDescent="0.8">
      <c r="A123" s="1"/>
      <c r="B123" s="1"/>
      <c r="C123" s="13"/>
      <c r="D123" s="1"/>
      <c r="E123" s="13"/>
      <c r="F123" s="1"/>
      <c r="G123" s="13"/>
      <c r="H123" s="1"/>
      <c r="I123" s="1"/>
      <c r="J123" s="67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0.25" customHeight="1" x14ac:dyDescent="0.8">
      <c r="A124" s="1"/>
      <c r="B124" s="1"/>
      <c r="C124" s="13"/>
      <c r="D124" s="1"/>
      <c r="E124" s="13"/>
      <c r="F124" s="1"/>
      <c r="G124" s="13"/>
      <c r="H124" s="1"/>
      <c r="I124" s="1"/>
      <c r="J124" s="67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0.25" customHeight="1" x14ac:dyDescent="0.8">
      <c r="A125" s="1"/>
      <c r="B125" s="1"/>
      <c r="C125" s="13"/>
      <c r="D125" s="1"/>
      <c r="E125" s="13"/>
      <c r="F125" s="1"/>
      <c r="G125" s="13"/>
      <c r="H125" s="1"/>
      <c r="I125" s="1"/>
      <c r="J125" s="67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0.25" customHeight="1" x14ac:dyDescent="0.8">
      <c r="A126" s="1"/>
      <c r="B126" s="1"/>
      <c r="C126" s="13"/>
      <c r="D126" s="1"/>
      <c r="E126" s="13"/>
      <c r="F126" s="1"/>
      <c r="G126" s="13"/>
      <c r="H126" s="1"/>
      <c r="I126" s="1"/>
      <c r="J126" s="67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0.25" customHeight="1" x14ac:dyDescent="0.8">
      <c r="A127" s="1"/>
      <c r="B127" s="1"/>
      <c r="C127" s="13"/>
      <c r="D127" s="1"/>
      <c r="E127" s="13"/>
      <c r="F127" s="1"/>
      <c r="G127" s="13"/>
      <c r="H127" s="1"/>
      <c r="I127" s="1"/>
      <c r="J127" s="67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0.25" customHeight="1" x14ac:dyDescent="0.8">
      <c r="A128" s="1"/>
      <c r="B128" s="1"/>
      <c r="C128" s="13"/>
      <c r="D128" s="1"/>
      <c r="E128" s="13"/>
      <c r="F128" s="1"/>
      <c r="G128" s="13"/>
      <c r="H128" s="1"/>
      <c r="I128" s="1"/>
      <c r="J128" s="67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0.25" customHeight="1" x14ac:dyDescent="0.8">
      <c r="A129" s="1"/>
      <c r="B129" s="1"/>
      <c r="C129" s="13"/>
      <c r="D129" s="1"/>
      <c r="E129" s="13"/>
      <c r="F129" s="1"/>
      <c r="G129" s="13"/>
      <c r="H129" s="1"/>
      <c r="I129" s="1"/>
      <c r="J129" s="67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0.25" customHeight="1" x14ac:dyDescent="0.8">
      <c r="A130" s="1"/>
      <c r="B130" s="1"/>
      <c r="C130" s="13"/>
      <c r="D130" s="1"/>
      <c r="E130" s="13"/>
      <c r="F130" s="1"/>
      <c r="G130" s="13"/>
      <c r="H130" s="1"/>
      <c r="I130" s="1"/>
      <c r="J130" s="67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0.25" customHeight="1" x14ac:dyDescent="0.8">
      <c r="A131" s="1"/>
      <c r="B131" s="1"/>
      <c r="C131" s="13"/>
      <c r="D131" s="1"/>
      <c r="E131" s="13"/>
      <c r="F131" s="1"/>
      <c r="G131" s="13"/>
      <c r="H131" s="1"/>
      <c r="I131" s="1"/>
      <c r="J131" s="67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0.25" customHeight="1" x14ac:dyDescent="0.8">
      <c r="A132" s="1"/>
      <c r="B132" s="1"/>
      <c r="C132" s="13"/>
      <c r="D132" s="1"/>
      <c r="E132" s="13"/>
      <c r="F132" s="1"/>
      <c r="G132" s="13"/>
      <c r="H132" s="1"/>
      <c r="I132" s="1"/>
      <c r="J132" s="67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0.25" customHeight="1" x14ac:dyDescent="0.8">
      <c r="A133" s="1"/>
      <c r="B133" s="1"/>
      <c r="C133" s="13"/>
      <c r="D133" s="1"/>
      <c r="E133" s="13"/>
      <c r="F133" s="1"/>
      <c r="G133" s="13"/>
      <c r="H133" s="1"/>
      <c r="I133" s="1"/>
      <c r="J133" s="67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0.25" customHeight="1" x14ac:dyDescent="0.8">
      <c r="A134" s="1"/>
      <c r="B134" s="1"/>
      <c r="C134" s="13"/>
      <c r="D134" s="1"/>
      <c r="E134" s="13"/>
      <c r="F134" s="1"/>
      <c r="G134" s="13"/>
      <c r="H134" s="1"/>
      <c r="I134" s="1"/>
      <c r="J134" s="67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0.25" customHeight="1" x14ac:dyDescent="0.8">
      <c r="A135" s="1"/>
      <c r="B135" s="1"/>
      <c r="C135" s="13"/>
      <c r="D135" s="1"/>
      <c r="E135" s="13"/>
      <c r="F135" s="1"/>
      <c r="G135" s="13"/>
      <c r="H135" s="1"/>
      <c r="I135" s="1"/>
      <c r="J135" s="67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0.25" customHeight="1" x14ac:dyDescent="0.8">
      <c r="A136" s="1"/>
      <c r="B136" s="1"/>
      <c r="C136" s="13"/>
      <c r="D136" s="1"/>
      <c r="E136" s="13"/>
      <c r="F136" s="1"/>
      <c r="G136" s="13"/>
      <c r="H136" s="1"/>
      <c r="I136" s="1"/>
      <c r="J136" s="67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0.25" customHeight="1" x14ac:dyDescent="0.8">
      <c r="A137" s="1"/>
      <c r="B137" s="1"/>
      <c r="C137" s="13"/>
      <c r="D137" s="1"/>
      <c r="E137" s="13"/>
      <c r="F137" s="1"/>
      <c r="G137" s="13"/>
      <c r="H137" s="1"/>
      <c r="I137" s="1"/>
      <c r="J137" s="67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0.25" customHeight="1" x14ac:dyDescent="0.8">
      <c r="A138" s="1"/>
      <c r="B138" s="1"/>
      <c r="C138" s="13"/>
      <c r="D138" s="1"/>
      <c r="E138" s="13"/>
      <c r="F138" s="1"/>
      <c r="G138" s="13"/>
      <c r="H138" s="1"/>
      <c r="I138" s="1"/>
      <c r="J138" s="67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0.25" customHeight="1" x14ac:dyDescent="0.8">
      <c r="A139" s="1"/>
      <c r="B139" s="1"/>
      <c r="C139" s="13"/>
      <c r="D139" s="1"/>
      <c r="E139" s="13"/>
      <c r="F139" s="1"/>
      <c r="G139" s="13"/>
      <c r="H139" s="1"/>
      <c r="I139" s="1"/>
      <c r="J139" s="67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0.25" customHeight="1" x14ac:dyDescent="0.8">
      <c r="A140" s="1"/>
      <c r="B140" s="1"/>
      <c r="C140" s="13"/>
      <c r="D140" s="1"/>
      <c r="E140" s="13"/>
      <c r="F140" s="1"/>
      <c r="G140" s="13"/>
      <c r="H140" s="1"/>
      <c r="I140" s="1"/>
      <c r="J140" s="67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0.25" customHeight="1" x14ac:dyDescent="0.8">
      <c r="A141" s="1"/>
      <c r="B141" s="1"/>
      <c r="C141" s="13"/>
      <c r="D141" s="1"/>
      <c r="E141" s="13"/>
      <c r="F141" s="1"/>
      <c r="G141" s="13"/>
      <c r="H141" s="1"/>
      <c r="I141" s="1"/>
      <c r="J141" s="67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0.25" customHeight="1" x14ac:dyDescent="0.8">
      <c r="A142" s="1"/>
      <c r="B142" s="1"/>
      <c r="C142" s="13"/>
      <c r="D142" s="1"/>
      <c r="E142" s="13"/>
      <c r="F142" s="1"/>
      <c r="G142" s="13"/>
      <c r="H142" s="1"/>
      <c r="I142" s="1"/>
      <c r="J142" s="67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0.25" customHeight="1" x14ac:dyDescent="0.8">
      <c r="A143" s="1"/>
      <c r="B143" s="1"/>
      <c r="C143" s="13"/>
      <c r="D143" s="1"/>
      <c r="E143" s="13"/>
      <c r="F143" s="1"/>
      <c r="G143" s="13"/>
      <c r="H143" s="1"/>
      <c r="I143" s="1"/>
      <c r="J143" s="67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0.25" customHeight="1" x14ac:dyDescent="0.8">
      <c r="A144" s="1"/>
      <c r="B144" s="1"/>
      <c r="C144" s="13"/>
      <c r="D144" s="1"/>
      <c r="E144" s="13"/>
      <c r="F144" s="1"/>
      <c r="G144" s="13"/>
      <c r="H144" s="1"/>
      <c r="I144" s="1"/>
      <c r="J144" s="67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0.25" customHeight="1" x14ac:dyDescent="0.8">
      <c r="A145" s="1"/>
      <c r="B145" s="1"/>
      <c r="C145" s="13"/>
      <c r="D145" s="1"/>
      <c r="E145" s="13"/>
      <c r="F145" s="1"/>
      <c r="G145" s="13"/>
      <c r="H145" s="1"/>
      <c r="I145" s="1"/>
      <c r="J145" s="67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0.25" customHeight="1" x14ac:dyDescent="0.8">
      <c r="A146" s="1"/>
      <c r="B146" s="1"/>
      <c r="C146" s="13"/>
      <c r="D146" s="1"/>
      <c r="E146" s="13"/>
      <c r="F146" s="1"/>
      <c r="G146" s="13"/>
      <c r="H146" s="1"/>
      <c r="I146" s="1"/>
      <c r="J146" s="67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0.25" customHeight="1" x14ac:dyDescent="0.8">
      <c r="A147" s="1"/>
      <c r="B147" s="1"/>
      <c r="C147" s="13"/>
      <c r="D147" s="1"/>
      <c r="E147" s="13"/>
      <c r="F147" s="1"/>
      <c r="G147" s="13"/>
      <c r="H147" s="1"/>
      <c r="I147" s="1"/>
      <c r="J147" s="67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0.25" customHeight="1" x14ac:dyDescent="0.8">
      <c r="A148" s="1"/>
      <c r="B148" s="1"/>
      <c r="C148" s="13"/>
      <c r="D148" s="1"/>
      <c r="E148" s="13"/>
      <c r="F148" s="1"/>
      <c r="G148" s="13"/>
      <c r="H148" s="1"/>
      <c r="I148" s="1"/>
      <c r="J148" s="67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0.25" customHeight="1" x14ac:dyDescent="0.8">
      <c r="A149" s="1"/>
      <c r="B149" s="1"/>
      <c r="C149" s="13"/>
      <c r="D149" s="1"/>
      <c r="E149" s="13"/>
      <c r="F149" s="1"/>
      <c r="G149" s="13"/>
      <c r="H149" s="1"/>
      <c r="I149" s="1"/>
      <c r="J149" s="67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0.25" customHeight="1" x14ac:dyDescent="0.8">
      <c r="A150" s="1"/>
      <c r="B150" s="1"/>
      <c r="C150" s="13"/>
      <c r="D150" s="1"/>
      <c r="E150" s="13"/>
      <c r="F150" s="1"/>
      <c r="G150" s="13"/>
      <c r="H150" s="1"/>
      <c r="I150" s="1"/>
      <c r="J150" s="67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0.25" customHeight="1" x14ac:dyDescent="0.8">
      <c r="A151" s="1"/>
      <c r="B151" s="1"/>
      <c r="C151" s="13"/>
      <c r="D151" s="1"/>
      <c r="E151" s="13"/>
      <c r="F151" s="1"/>
      <c r="G151" s="13"/>
      <c r="H151" s="1"/>
      <c r="I151" s="1"/>
      <c r="J151" s="67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0.25" customHeight="1" x14ac:dyDescent="0.8">
      <c r="A152" s="1"/>
      <c r="B152" s="1"/>
      <c r="C152" s="13"/>
      <c r="D152" s="1"/>
      <c r="E152" s="13"/>
      <c r="F152" s="1"/>
      <c r="G152" s="13"/>
      <c r="H152" s="1"/>
      <c r="I152" s="1"/>
      <c r="J152" s="67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0.25" customHeight="1" x14ac:dyDescent="0.8">
      <c r="A153" s="1"/>
      <c r="B153" s="1"/>
      <c r="C153" s="13"/>
      <c r="D153" s="1"/>
      <c r="E153" s="13"/>
      <c r="F153" s="1"/>
      <c r="G153" s="13"/>
      <c r="H153" s="1"/>
      <c r="I153" s="1"/>
      <c r="J153" s="67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0.25" customHeight="1" x14ac:dyDescent="0.8">
      <c r="A154" s="1"/>
      <c r="B154" s="1"/>
      <c r="C154" s="13"/>
      <c r="D154" s="1"/>
      <c r="E154" s="13"/>
      <c r="F154" s="1"/>
      <c r="G154" s="13"/>
      <c r="H154" s="1"/>
      <c r="I154" s="1"/>
      <c r="J154" s="67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0.25" customHeight="1" x14ac:dyDescent="0.8">
      <c r="A155" s="1"/>
      <c r="B155" s="1"/>
      <c r="C155" s="13"/>
      <c r="D155" s="1"/>
      <c r="E155" s="13"/>
      <c r="F155" s="1"/>
      <c r="G155" s="13"/>
      <c r="H155" s="1"/>
      <c r="I155" s="1"/>
      <c r="J155" s="67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0.25" customHeight="1" x14ac:dyDescent="0.8">
      <c r="A156" s="1"/>
      <c r="B156" s="1"/>
      <c r="C156" s="13"/>
      <c r="D156" s="1"/>
      <c r="E156" s="13"/>
      <c r="F156" s="1"/>
      <c r="G156" s="13"/>
      <c r="H156" s="1"/>
      <c r="I156" s="1"/>
      <c r="J156" s="67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0.25" customHeight="1" x14ac:dyDescent="0.8">
      <c r="A157" s="1"/>
      <c r="B157" s="1"/>
      <c r="C157" s="13"/>
      <c r="D157" s="1"/>
      <c r="E157" s="13"/>
      <c r="F157" s="1"/>
      <c r="G157" s="13"/>
      <c r="H157" s="1"/>
      <c r="I157" s="1"/>
      <c r="J157" s="67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0.25" customHeight="1" x14ac:dyDescent="0.8">
      <c r="A158" s="1"/>
      <c r="B158" s="1"/>
      <c r="C158" s="13"/>
      <c r="D158" s="1"/>
      <c r="E158" s="13"/>
      <c r="F158" s="1"/>
      <c r="G158" s="13"/>
      <c r="H158" s="1"/>
      <c r="I158" s="1"/>
      <c r="J158" s="67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0.25" customHeight="1" x14ac:dyDescent="0.8">
      <c r="A159" s="1"/>
      <c r="B159" s="1"/>
      <c r="C159" s="13"/>
      <c r="D159" s="1"/>
      <c r="E159" s="13"/>
      <c r="F159" s="1"/>
      <c r="G159" s="13"/>
      <c r="H159" s="1"/>
      <c r="I159" s="1"/>
      <c r="J159" s="67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0.25" customHeight="1" x14ac:dyDescent="0.8">
      <c r="A160" s="1"/>
      <c r="B160" s="1"/>
      <c r="C160" s="13"/>
      <c r="D160" s="1"/>
      <c r="E160" s="13"/>
      <c r="F160" s="1"/>
      <c r="G160" s="13"/>
      <c r="H160" s="1"/>
      <c r="I160" s="1"/>
      <c r="J160" s="67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0.25" customHeight="1" x14ac:dyDescent="0.8">
      <c r="A161" s="1"/>
      <c r="B161" s="1"/>
      <c r="C161" s="13"/>
      <c r="D161" s="1"/>
      <c r="E161" s="13"/>
      <c r="F161" s="1"/>
      <c r="G161" s="13"/>
      <c r="H161" s="1"/>
      <c r="I161" s="1"/>
      <c r="J161" s="67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0.25" customHeight="1" x14ac:dyDescent="0.8">
      <c r="A162" s="1"/>
      <c r="B162" s="1"/>
      <c r="C162" s="13"/>
      <c r="D162" s="1"/>
      <c r="E162" s="13"/>
      <c r="F162" s="1"/>
      <c r="G162" s="13"/>
      <c r="H162" s="1"/>
      <c r="I162" s="1"/>
      <c r="J162" s="67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0.25" customHeight="1" x14ac:dyDescent="0.8">
      <c r="A163" s="1"/>
      <c r="B163" s="1"/>
      <c r="C163" s="13"/>
      <c r="D163" s="1"/>
      <c r="E163" s="13"/>
      <c r="F163" s="1"/>
      <c r="G163" s="13"/>
      <c r="H163" s="1"/>
      <c r="I163" s="1"/>
      <c r="J163" s="67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0.25" customHeight="1" x14ac:dyDescent="0.8">
      <c r="A164" s="1"/>
      <c r="B164" s="1"/>
      <c r="C164" s="13"/>
      <c r="D164" s="1"/>
      <c r="E164" s="13"/>
      <c r="F164" s="1"/>
      <c r="G164" s="13"/>
      <c r="H164" s="1"/>
      <c r="I164" s="1"/>
      <c r="J164" s="67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0.25" customHeight="1" x14ac:dyDescent="0.8">
      <c r="A165" s="1"/>
      <c r="B165" s="1"/>
      <c r="C165" s="13"/>
      <c r="D165" s="1"/>
      <c r="E165" s="13"/>
      <c r="F165" s="1"/>
      <c r="G165" s="13"/>
      <c r="H165" s="1"/>
      <c r="I165" s="1"/>
      <c r="J165" s="67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0.25" customHeight="1" x14ac:dyDescent="0.8">
      <c r="A166" s="1"/>
      <c r="B166" s="1"/>
      <c r="C166" s="13"/>
      <c r="D166" s="1"/>
      <c r="E166" s="13"/>
      <c r="F166" s="1"/>
      <c r="G166" s="13"/>
      <c r="H166" s="1"/>
      <c r="I166" s="1"/>
      <c r="J166" s="67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0.25" customHeight="1" x14ac:dyDescent="0.8">
      <c r="A167" s="1"/>
      <c r="B167" s="1"/>
      <c r="C167" s="13"/>
      <c r="D167" s="1"/>
      <c r="E167" s="13"/>
      <c r="F167" s="1"/>
      <c r="G167" s="13"/>
      <c r="H167" s="1"/>
      <c r="I167" s="1"/>
      <c r="J167" s="67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0.25" customHeight="1" x14ac:dyDescent="0.8">
      <c r="A168" s="1"/>
      <c r="B168" s="1"/>
      <c r="C168" s="13"/>
      <c r="D168" s="1"/>
      <c r="E168" s="13"/>
      <c r="F168" s="1"/>
      <c r="G168" s="13"/>
      <c r="H168" s="1"/>
      <c r="I168" s="1"/>
      <c r="J168" s="67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0.25" customHeight="1" x14ac:dyDescent="0.8">
      <c r="A169" s="1"/>
      <c r="B169" s="1"/>
      <c r="C169" s="13"/>
      <c r="D169" s="1"/>
      <c r="E169" s="13"/>
      <c r="F169" s="1"/>
      <c r="G169" s="13"/>
      <c r="H169" s="1"/>
      <c r="I169" s="1"/>
      <c r="J169" s="67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0.25" customHeight="1" x14ac:dyDescent="0.8">
      <c r="A170" s="1"/>
      <c r="B170" s="1"/>
      <c r="C170" s="13"/>
      <c r="D170" s="1"/>
      <c r="E170" s="13"/>
      <c r="F170" s="1"/>
      <c r="G170" s="13"/>
      <c r="H170" s="1"/>
      <c r="I170" s="1"/>
      <c r="J170" s="67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0.25" customHeight="1" x14ac:dyDescent="0.8">
      <c r="A171" s="1"/>
      <c r="B171" s="1"/>
      <c r="C171" s="13"/>
      <c r="D171" s="1"/>
      <c r="E171" s="13"/>
      <c r="F171" s="1"/>
      <c r="G171" s="13"/>
      <c r="H171" s="1"/>
      <c r="I171" s="1"/>
      <c r="J171" s="67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0.25" customHeight="1" x14ac:dyDescent="0.8">
      <c r="A172" s="1"/>
      <c r="B172" s="1"/>
      <c r="C172" s="13"/>
      <c r="D172" s="1"/>
      <c r="E172" s="13"/>
      <c r="F172" s="1"/>
      <c r="G172" s="13"/>
      <c r="H172" s="1"/>
      <c r="I172" s="1"/>
      <c r="J172" s="67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0.25" customHeight="1" x14ac:dyDescent="0.8">
      <c r="A173" s="1"/>
      <c r="B173" s="1"/>
      <c r="C173" s="13"/>
      <c r="D173" s="1"/>
      <c r="E173" s="13"/>
      <c r="F173" s="1"/>
      <c r="G173" s="13"/>
      <c r="H173" s="1"/>
      <c r="I173" s="1"/>
      <c r="J173" s="67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0.25" customHeight="1" x14ac:dyDescent="0.8">
      <c r="A174" s="1"/>
      <c r="B174" s="1"/>
      <c r="C174" s="13"/>
      <c r="D174" s="1"/>
      <c r="E174" s="13"/>
      <c r="F174" s="1"/>
      <c r="G174" s="13"/>
      <c r="H174" s="1"/>
      <c r="I174" s="1"/>
      <c r="J174" s="67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0.25" customHeight="1" x14ac:dyDescent="0.8">
      <c r="A175" s="1"/>
      <c r="B175" s="1"/>
      <c r="C175" s="13"/>
      <c r="D175" s="1"/>
      <c r="E175" s="13"/>
      <c r="F175" s="1"/>
      <c r="G175" s="13"/>
      <c r="H175" s="1"/>
      <c r="I175" s="1"/>
      <c r="J175" s="67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0.25" customHeight="1" x14ac:dyDescent="0.8">
      <c r="A176" s="1"/>
      <c r="B176" s="1"/>
      <c r="C176" s="13"/>
      <c r="D176" s="1"/>
      <c r="E176" s="13"/>
      <c r="F176" s="1"/>
      <c r="G176" s="13"/>
      <c r="H176" s="1"/>
      <c r="I176" s="1"/>
      <c r="J176" s="67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0.25" customHeight="1" x14ac:dyDescent="0.8">
      <c r="A177" s="1"/>
      <c r="B177" s="1"/>
      <c r="C177" s="13"/>
      <c r="D177" s="1"/>
      <c r="E177" s="13"/>
      <c r="F177" s="1"/>
      <c r="G177" s="13"/>
      <c r="H177" s="1"/>
      <c r="I177" s="1"/>
      <c r="J177" s="67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0.25" customHeight="1" x14ac:dyDescent="0.8">
      <c r="A178" s="1"/>
      <c r="B178" s="1"/>
      <c r="C178" s="13"/>
      <c r="D178" s="1"/>
      <c r="E178" s="13"/>
      <c r="F178" s="1"/>
      <c r="G178" s="13"/>
      <c r="H178" s="1"/>
      <c r="I178" s="1"/>
      <c r="J178" s="67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0.25" customHeight="1" x14ac:dyDescent="0.8">
      <c r="A179" s="1"/>
      <c r="B179" s="1"/>
      <c r="C179" s="13"/>
      <c r="D179" s="1"/>
      <c r="E179" s="13"/>
      <c r="F179" s="1"/>
      <c r="G179" s="13"/>
      <c r="H179" s="1"/>
      <c r="I179" s="1"/>
      <c r="J179" s="67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0.25" customHeight="1" x14ac:dyDescent="0.8">
      <c r="A180" s="1"/>
      <c r="B180" s="1"/>
      <c r="C180" s="13"/>
      <c r="D180" s="1"/>
      <c r="E180" s="13"/>
      <c r="F180" s="1"/>
      <c r="G180" s="13"/>
      <c r="H180" s="1"/>
      <c r="I180" s="1"/>
      <c r="J180" s="67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0.25" customHeight="1" x14ac:dyDescent="0.8">
      <c r="A181" s="1"/>
      <c r="B181" s="1"/>
      <c r="C181" s="13"/>
      <c r="D181" s="1"/>
      <c r="E181" s="13"/>
      <c r="F181" s="1"/>
      <c r="G181" s="13"/>
      <c r="H181" s="1"/>
      <c r="I181" s="1"/>
      <c r="J181" s="67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0.25" customHeight="1" x14ac:dyDescent="0.8">
      <c r="A182" s="1"/>
      <c r="B182" s="1"/>
      <c r="C182" s="13"/>
      <c r="D182" s="1"/>
      <c r="E182" s="13"/>
      <c r="F182" s="1"/>
      <c r="G182" s="13"/>
      <c r="H182" s="1"/>
      <c r="I182" s="1"/>
      <c r="J182" s="67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0.25" customHeight="1" x14ac:dyDescent="0.8">
      <c r="A183" s="1"/>
      <c r="B183" s="1"/>
      <c r="C183" s="13"/>
      <c r="D183" s="1"/>
      <c r="E183" s="13"/>
      <c r="F183" s="1"/>
      <c r="G183" s="13"/>
      <c r="H183" s="1"/>
      <c r="I183" s="1"/>
      <c r="J183" s="67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0.25" customHeight="1" x14ac:dyDescent="0.8">
      <c r="A184" s="1"/>
      <c r="B184" s="1"/>
      <c r="C184" s="13"/>
      <c r="D184" s="1"/>
      <c r="E184" s="13"/>
      <c r="F184" s="1"/>
      <c r="G184" s="13"/>
      <c r="H184" s="1"/>
      <c r="I184" s="1"/>
      <c r="J184" s="67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0.25" customHeight="1" x14ac:dyDescent="0.8">
      <c r="A185" s="1"/>
      <c r="B185" s="1"/>
      <c r="C185" s="13"/>
      <c r="D185" s="1"/>
      <c r="E185" s="13"/>
      <c r="F185" s="1"/>
      <c r="G185" s="13"/>
      <c r="H185" s="1"/>
      <c r="I185" s="1"/>
      <c r="J185" s="67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0.25" customHeight="1" x14ac:dyDescent="0.8">
      <c r="A186" s="1"/>
      <c r="B186" s="1"/>
      <c r="C186" s="13"/>
      <c r="D186" s="1"/>
      <c r="E186" s="13"/>
      <c r="F186" s="1"/>
      <c r="G186" s="13"/>
      <c r="H186" s="1"/>
      <c r="I186" s="1"/>
      <c r="J186" s="67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0.25" customHeight="1" x14ac:dyDescent="0.8">
      <c r="A187" s="1"/>
      <c r="B187" s="1"/>
      <c r="C187" s="13"/>
      <c r="D187" s="1"/>
      <c r="E187" s="13"/>
      <c r="F187" s="1"/>
      <c r="G187" s="13"/>
      <c r="H187" s="1"/>
      <c r="I187" s="1"/>
      <c r="J187" s="67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0.25" customHeight="1" x14ac:dyDescent="0.8">
      <c r="A188" s="1"/>
      <c r="B188" s="1"/>
      <c r="C188" s="13"/>
      <c r="D188" s="1"/>
      <c r="E188" s="13"/>
      <c r="F188" s="1"/>
      <c r="G188" s="13"/>
      <c r="H188" s="1"/>
      <c r="I188" s="1"/>
      <c r="J188" s="67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0.25" customHeight="1" x14ac:dyDescent="0.8">
      <c r="A189" s="1"/>
      <c r="B189" s="1"/>
      <c r="C189" s="13"/>
      <c r="D189" s="1"/>
      <c r="E189" s="13"/>
      <c r="F189" s="1"/>
      <c r="G189" s="13"/>
      <c r="H189" s="1"/>
      <c r="I189" s="1"/>
      <c r="J189" s="67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0.25" customHeight="1" x14ac:dyDescent="0.8">
      <c r="A190" s="1"/>
      <c r="B190" s="1"/>
      <c r="C190" s="13"/>
      <c r="D190" s="1"/>
      <c r="E190" s="13"/>
      <c r="F190" s="1"/>
      <c r="G190" s="13"/>
      <c r="H190" s="1"/>
      <c r="I190" s="1"/>
      <c r="J190" s="67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0.25" customHeight="1" x14ac:dyDescent="0.8">
      <c r="A191" s="1"/>
      <c r="B191" s="1"/>
      <c r="C191" s="13"/>
      <c r="D191" s="1"/>
      <c r="E191" s="13"/>
      <c r="F191" s="1"/>
      <c r="G191" s="13"/>
      <c r="H191" s="1"/>
      <c r="I191" s="1"/>
      <c r="J191" s="67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0.25" customHeight="1" x14ac:dyDescent="0.8">
      <c r="A192" s="1"/>
      <c r="B192" s="1"/>
      <c r="C192" s="13"/>
      <c r="D192" s="1"/>
      <c r="E192" s="13"/>
      <c r="F192" s="1"/>
      <c r="G192" s="13"/>
      <c r="H192" s="1"/>
      <c r="I192" s="1"/>
      <c r="J192" s="67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0.25" customHeight="1" x14ac:dyDescent="0.8">
      <c r="A193" s="1"/>
      <c r="B193" s="1"/>
      <c r="C193" s="13"/>
      <c r="D193" s="1"/>
      <c r="E193" s="13"/>
      <c r="F193" s="1"/>
      <c r="G193" s="13"/>
      <c r="H193" s="1"/>
      <c r="I193" s="1"/>
      <c r="J193" s="67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0.25" customHeight="1" x14ac:dyDescent="0.8">
      <c r="A194" s="1"/>
      <c r="B194" s="1"/>
      <c r="C194" s="13"/>
      <c r="D194" s="1"/>
      <c r="E194" s="13"/>
      <c r="F194" s="1"/>
      <c r="G194" s="13"/>
      <c r="H194" s="1"/>
      <c r="I194" s="1"/>
      <c r="J194" s="67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0.25" customHeight="1" x14ac:dyDescent="0.8">
      <c r="A195" s="1"/>
      <c r="B195" s="1"/>
      <c r="C195" s="13"/>
      <c r="D195" s="1"/>
      <c r="E195" s="13"/>
      <c r="F195" s="1"/>
      <c r="G195" s="13"/>
      <c r="H195" s="1"/>
      <c r="I195" s="1"/>
      <c r="J195" s="67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0.25" customHeight="1" x14ac:dyDescent="0.8">
      <c r="A196" s="1"/>
      <c r="B196" s="1"/>
      <c r="C196" s="13"/>
      <c r="D196" s="1"/>
      <c r="E196" s="13"/>
      <c r="F196" s="1"/>
      <c r="G196" s="13"/>
      <c r="H196" s="1"/>
      <c r="I196" s="1"/>
      <c r="J196" s="67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0.25" customHeight="1" x14ac:dyDescent="0.8">
      <c r="A197" s="1"/>
      <c r="B197" s="1"/>
      <c r="C197" s="13"/>
      <c r="D197" s="1"/>
      <c r="E197" s="13"/>
      <c r="F197" s="1"/>
      <c r="G197" s="13"/>
      <c r="H197" s="1"/>
      <c r="I197" s="1"/>
      <c r="J197" s="67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0.25" customHeight="1" x14ac:dyDescent="0.8">
      <c r="A198" s="1"/>
      <c r="B198" s="1"/>
      <c r="C198" s="13"/>
      <c r="D198" s="1"/>
      <c r="E198" s="13"/>
      <c r="F198" s="1"/>
      <c r="G198" s="13"/>
      <c r="H198" s="1"/>
      <c r="I198" s="1"/>
      <c r="J198" s="67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0.25" customHeight="1" x14ac:dyDescent="0.8">
      <c r="A199" s="1"/>
      <c r="B199" s="1"/>
      <c r="C199" s="13"/>
      <c r="D199" s="1"/>
      <c r="E199" s="13"/>
      <c r="F199" s="1"/>
      <c r="G199" s="13"/>
      <c r="H199" s="1"/>
      <c r="I199" s="1"/>
      <c r="J199" s="67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0.25" customHeight="1" x14ac:dyDescent="0.8">
      <c r="A200" s="1"/>
      <c r="B200" s="1"/>
      <c r="C200" s="13"/>
      <c r="D200" s="1"/>
      <c r="E200" s="13"/>
      <c r="F200" s="1"/>
      <c r="G200" s="13"/>
      <c r="H200" s="1"/>
      <c r="I200" s="1"/>
      <c r="J200" s="67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0.25" customHeight="1" x14ac:dyDescent="0.8">
      <c r="A201" s="1"/>
      <c r="B201" s="1"/>
      <c r="C201" s="13"/>
      <c r="D201" s="1"/>
      <c r="E201" s="13"/>
      <c r="F201" s="1"/>
      <c r="G201" s="13"/>
      <c r="H201" s="1"/>
      <c r="I201" s="1"/>
      <c r="J201" s="67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0.25" customHeight="1" x14ac:dyDescent="0.8">
      <c r="A202" s="1"/>
      <c r="B202" s="1"/>
      <c r="C202" s="13"/>
      <c r="D202" s="1"/>
      <c r="E202" s="13"/>
      <c r="F202" s="1"/>
      <c r="G202" s="13"/>
      <c r="H202" s="1"/>
      <c r="I202" s="1"/>
      <c r="J202" s="67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0.25" customHeight="1" x14ac:dyDescent="0.8">
      <c r="A203" s="1"/>
      <c r="B203" s="1"/>
      <c r="C203" s="13"/>
      <c r="D203" s="1"/>
      <c r="E203" s="13"/>
      <c r="F203" s="1"/>
      <c r="G203" s="13"/>
      <c r="H203" s="1"/>
      <c r="I203" s="1"/>
      <c r="J203" s="67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0.25" customHeight="1" x14ac:dyDescent="0.8">
      <c r="A204" s="1"/>
      <c r="B204" s="1"/>
      <c r="C204" s="13"/>
      <c r="D204" s="1"/>
      <c r="E204" s="13"/>
      <c r="F204" s="1"/>
      <c r="G204" s="13"/>
      <c r="H204" s="1"/>
      <c r="I204" s="1"/>
      <c r="J204" s="67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0.25" customHeight="1" x14ac:dyDescent="0.8">
      <c r="A205" s="1"/>
      <c r="B205" s="1"/>
      <c r="C205" s="13"/>
      <c r="D205" s="1"/>
      <c r="E205" s="13"/>
      <c r="F205" s="1"/>
      <c r="G205" s="13"/>
      <c r="H205" s="1"/>
      <c r="I205" s="1"/>
      <c r="J205" s="67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0.25" customHeight="1" x14ac:dyDescent="0.8">
      <c r="A206" s="1"/>
      <c r="B206" s="1"/>
      <c r="C206" s="13"/>
      <c r="D206" s="1"/>
      <c r="E206" s="13"/>
      <c r="F206" s="1"/>
      <c r="G206" s="13"/>
      <c r="H206" s="1"/>
      <c r="I206" s="1"/>
      <c r="J206" s="67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0.25" customHeight="1" x14ac:dyDescent="0.8">
      <c r="A207" s="1"/>
      <c r="B207" s="1"/>
      <c r="C207" s="13"/>
      <c r="D207" s="1"/>
      <c r="E207" s="13"/>
      <c r="F207" s="1"/>
      <c r="G207" s="13"/>
      <c r="H207" s="1"/>
      <c r="I207" s="1"/>
      <c r="J207" s="67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0.25" customHeight="1" x14ac:dyDescent="0.8">
      <c r="A208" s="1"/>
      <c r="B208" s="1"/>
      <c r="C208" s="13"/>
      <c r="D208" s="1"/>
      <c r="E208" s="13"/>
      <c r="F208" s="1"/>
      <c r="G208" s="13"/>
      <c r="H208" s="1"/>
      <c r="I208" s="1"/>
      <c r="J208" s="67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0.25" customHeight="1" x14ac:dyDescent="0.8">
      <c r="A209" s="1"/>
      <c r="B209" s="1"/>
      <c r="C209" s="13"/>
      <c r="D209" s="1"/>
      <c r="E209" s="13"/>
      <c r="F209" s="1"/>
      <c r="G209" s="13"/>
      <c r="H209" s="1"/>
      <c r="I209" s="1"/>
      <c r="J209" s="67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0.25" customHeight="1" x14ac:dyDescent="0.8">
      <c r="A210" s="1"/>
      <c r="B210" s="1"/>
      <c r="C210" s="13"/>
      <c r="D210" s="1"/>
      <c r="E210" s="13"/>
      <c r="F210" s="1"/>
      <c r="G210" s="13"/>
      <c r="H210" s="1"/>
      <c r="I210" s="1"/>
      <c r="J210" s="67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0.25" customHeight="1" x14ac:dyDescent="0.8">
      <c r="A211" s="1"/>
      <c r="B211" s="1"/>
      <c r="C211" s="13"/>
      <c r="D211" s="1"/>
      <c r="E211" s="13"/>
      <c r="F211" s="1"/>
      <c r="G211" s="13"/>
      <c r="H211" s="1"/>
      <c r="I211" s="1"/>
      <c r="J211" s="67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0.25" customHeight="1" x14ac:dyDescent="0.8">
      <c r="A212" s="1"/>
      <c r="B212" s="1"/>
      <c r="C212" s="13"/>
      <c r="D212" s="1"/>
      <c r="E212" s="13"/>
      <c r="F212" s="1"/>
      <c r="G212" s="13"/>
      <c r="H212" s="1"/>
      <c r="I212" s="1"/>
      <c r="J212" s="67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0.25" customHeight="1" x14ac:dyDescent="0.8">
      <c r="A213" s="1"/>
      <c r="B213" s="1"/>
      <c r="C213" s="13"/>
      <c r="D213" s="1"/>
      <c r="E213" s="13"/>
      <c r="F213" s="1"/>
      <c r="G213" s="13"/>
      <c r="H213" s="1"/>
      <c r="I213" s="1"/>
      <c r="J213" s="67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0.25" customHeight="1" x14ac:dyDescent="0.8">
      <c r="A214" s="1"/>
      <c r="B214" s="1"/>
      <c r="C214" s="13"/>
      <c r="D214" s="1"/>
      <c r="E214" s="13"/>
      <c r="F214" s="1"/>
      <c r="G214" s="13"/>
      <c r="H214" s="1"/>
      <c r="I214" s="1"/>
      <c r="J214" s="67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0.25" customHeight="1" x14ac:dyDescent="0.8">
      <c r="A215" s="1"/>
      <c r="B215" s="1"/>
      <c r="C215" s="13"/>
      <c r="D215" s="1"/>
      <c r="E215" s="13"/>
      <c r="F215" s="1"/>
      <c r="G215" s="13"/>
      <c r="H215" s="1"/>
      <c r="I215" s="1"/>
      <c r="J215" s="67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0.25" customHeight="1" x14ac:dyDescent="0.8">
      <c r="A216" s="1"/>
      <c r="B216" s="1"/>
      <c r="C216" s="13"/>
      <c r="D216" s="1"/>
      <c r="E216" s="13"/>
      <c r="F216" s="1"/>
      <c r="G216" s="13"/>
      <c r="H216" s="1"/>
      <c r="I216" s="1"/>
      <c r="J216" s="67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0.25" customHeight="1" x14ac:dyDescent="0.8">
      <c r="A217" s="1"/>
      <c r="B217" s="1"/>
      <c r="C217" s="13"/>
      <c r="D217" s="1"/>
      <c r="E217" s="13"/>
      <c r="F217" s="1"/>
      <c r="G217" s="13"/>
      <c r="H217" s="1"/>
      <c r="I217" s="1"/>
      <c r="J217" s="67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0.25" customHeight="1" x14ac:dyDescent="0.8">
      <c r="A218" s="1"/>
      <c r="B218" s="1"/>
      <c r="C218" s="13"/>
      <c r="D218" s="1"/>
      <c r="E218" s="13"/>
      <c r="F218" s="1"/>
      <c r="G218" s="13"/>
      <c r="H218" s="1"/>
      <c r="I218" s="1"/>
      <c r="J218" s="67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0.25" customHeight="1" x14ac:dyDescent="0.8">
      <c r="A219" s="1"/>
      <c r="B219" s="1"/>
      <c r="C219" s="13"/>
      <c r="D219" s="1"/>
      <c r="E219" s="13"/>
      <c r="F219" s="1"/>
      <c r="G219" s="13"/>
      <c r="H219" s="1"/>
      <c r="I219" s="1"/>
      <c r="J219" s="67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0.25" customHeight="1" x14ac:dyDescent="0.8">
      <c r="A220" s="1"/>
      <c r="B220" s="1"/>
      <c r="C220" s="13"/>
      <c r="D220" s="1"/>
      <c r="E220" s="13"/>
      <c r="F220" s="1"/>
      <c r="G220" s="13"/>
      <c r="H220" s="1"/>
      <c r="I220" s="1"/>
      <c r="J220" s="67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0.25" customHeight="1" x14ac:dyDescent="0.8">
      <c r="A221" s="1"/>
      <c r="B221" s="1"/>
      <c r="C221" s="13"/>
      <c r="D221" s="1"/>
      <c r="E221" s="13"/>
      <c r="F221" s="1"/>
      <c r="G221" s="13"/>
      <c r="H221" s="1"/>
      <c r="I221" s="1"/>
      <c r="J221" s="67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0.25" customHeight="1" x14ac:dyDescent="0.8">
      <c r="A222" s="1"/>
      <c r="B222" s="1"/>
      <c r="C222" s="13"/>
      <c r="D222" s="1"/>
      <c r="E222" s="13"/>
      <c r="F222" s="1"/>
      <c r="G222" s="13"/>
      <c r="H222" s="1"/>
      <c r="I222" s="1"/>
      <c r="J222" s="67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0.25" customHeight="1" x14ac:dyDescent="0.8">
      <c r="A223" s="1"/>
      <c r="B223" s="1"/>
      <c r="C223" s="13"/>
      <c r="D223" s="1"/>
      <c r="E223" s="13"/>
      <c r="F223" s="1"/>
      <c r="G223" s="13"/>
      <c r="H223" s="1"/>
      <c r="I223" s="1"/>
      <c r="J223" s="67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0.25" customHeight="1" x14ac:dyDescent="0.8">
      <c r="A224" s="1"/>
      <c r="B224" s="1"/>
      <c r="C224" s="13"/>
      <c r="D224" s="1"/>
      <c r="E224" s="13"/>
      <c r="F224" s="1"/>
      <c r="G224" s="13"/>
      <c r="H224" s="1"/>
      <c r="I224" s="1"/>
      <c r="J224" s="67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0.25" customHeight="1" x14ac:dyDescent="0.8">
      <c r="A225" s="1"/>
      <c r="B225" s="1"/>
      <c r="C225" s="13"/>
      <c r="D225" s="1"/>
      <c r="E225" s="13"/>
      <c r="F225" s="1"/>
      <c r="G225" s="13"/>
      <c r="H225" s="1"/>
      <c r="I225" s="1"/>
      <c r="J225" s="67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0.25" customHeight="1" x14ac:dyDescent="0.8">
      <c r="A226" s="1"/>
      <c r="B226" s="1"/>
      <c r="C226" s="13"/>
      <c r="D226" s="1"/>
      <c r="E226" s="13"/>
      <c r="F226" s="1"/>
      <c r="G226" s="13"/>
      <c r="H226" s="1"/>
      <c r="I226" s="1"/>
      <c r="J226" s="67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0.25" customHeight="1" x14ac:dyDescent="0.8">
      <c r="A227" s="1"/>
      <c r="B227" s="1"/>
      <c r="C227" s="13"/>
      <c r="D227" s="1"/>
      <c r="E227" s="13"/>
      <c r="F227" s="1"/>
      <c r="G227" s="13"/>
      <c r="H227" s="1"/>
      <c r="I227" s="1"/>
      <c r="J227" s="67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0.25" customHeight="1" x14ac:dyDescent="0.8">
      <c r="A228" s="1"/>
      <c r="B228" s="1"/>
      <c r="C228" s="13"/>
      <c r="D228" s="1"/>
      <c r="E228" s="13"/>
      <c r="F228" s="1"/>
      <c r="G228" s="13"/>
      <c r="H228" s="1"/>
      <c r="I228" s="1"/>
      <c r="J228" s="67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0.25" customHeight="1" x14ac:dyDescent="0.8">
      <c r="A229" s="1"/>
      <c r="B229" s="1"/>
      <c r="C229" s="13"/>
      <c r="D229" s="1"/>
      <c r="E229" s="13"/>
      <c r="F229" s="1"/>
      <c r="G229" s="13"/>
      <c r="H229" s="1"/>
      <c r="I229" s="1"/>
      <c r="J229" s="67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0.25" customHeight="1" x14ac:dyDescent="0.8">
      <c r="A230" s="1"/>
      <c r="B230" s="1"/>
      <c r="C230" s="13"/>
      <c r="D230" s="1"/>
      <c r="E230" s="13"/>
      <c r="F230" s="1"/>
      <c r="G230" s="13"/>
      <c r="H230" s="1"/>
      <c r="I230" s="1"/>
      <c r="J230" s="67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0.25" customHeight="1" x14ac:dyDescent="0.8">
      <c r="A231" s="1"/>
      <c r="B231" s="1"/>
      <c r="C231" s="13"/>
      <c r="D231" s="1"/>
      <c r="E231" s="13"/>
      <c r="F231" s="1"/>
      <c r="G231" s="13"/>
      <c r="H231" s="1"/>
      <c r="I231" s="1"/>
      <c r="J231" s="67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0.25" customHeight="1" x14ac:dyDescent="0.8">
      <c r="A232" s="1"/>
      <c r="B232" s="1"/>
      <c r="C232" s="13"/>
      <c r="D232" s="1"/>
      <c r="E232" s="13"/>
      <c r="F232" s="1"/>
      <c r="G232" s="13"/>
      <c r="H232" s="1"/>
      <c r="I232" s="1"/>
      <c r="J232" s="67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0.25" customHeight="1" x14ac:dyDescent="0.8">
      <c r="A233" s="1"/>
      <c r="B233" s="1"/>
      <c r="C233" s="13"/>
      <c r="D233" s="1"/>
      <c r="E233" s="13"/>
      <c r="F233" s="1"/>
      <c r="G233" s="13"/>
      <c r="H233" s="1"/>
      <c r="I233" s="1"/>
      <c r="J233" s="67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0.25" customHeight="1" x14ac:dyDescent="0.8">
      <c r="A234" s="1"/>
      <c r="B234" s="1"/>
      <c r="C234" s="13"/>
      <c r="D234" s="1"/>
      <c r="E234" s="13"/>
      <c r="F234" s="1"/>
      <c r="G234" s="13"/>
      <c r="H234" s="1"/>
      <c r="I234" s="1"/>
      <c r="J234" s="67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0.25" customHeight="1" x14ac:dyDescent="0.8">
      <c r="A235" s="1"/>
      <c r="B235" s="1"/>
      <c r="C235" s="13"/>
      <c r="D235" s="1"/>
      <c r="E235" s="13"/>
      <c r="F235" s="1"/>
      <c r="G235" s="13"/>
      <c r="H235" s="1"/>
      <c r="I235" s="1"/>
      <c r="J235" s="67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0.25" customHeight="1" x14ac:dyDescent="0.8">
      <c r="A236" s="1"/>
      <c r="B236" s="1"/>
      <c r="C236" s="13"/>
      <c r="D236" s="1"/>
      <c r="E236" s="13"/>
      <c r="F236" s="1"/>
      <c r="G236" s="13"/>
      <c r="H236" s="1"/>
      <c r="I236" s="1"/>
      <c r="J236" s="67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0.25" customHeight="1" x14ac:dyDescent="0.8">
      <c r="A237" s="1"/>
      <c r="B237" s="1"/>
      <c r="C237" s="13"/>
      <c r="D237" s="1"/>
      <c r="E237" s="13"/>
      <c r="F237" s="1"/>
      <c r="G237" s="13"/>
      <c r="H237" s="1"/>
      <c r="I237" s="1"/>
      <c r="J237" s="67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0.25" customHeight="1" x14ac:dyDescent="0.8">
      <c r="A238" s="1"/>
      <c r="B238" s="1"/>
      <c r="C238" s="13"/>
      <c r="D238" s="1"/>
      <c r="E238" s="13"/>
      <c r="F238" s="1"/>
      <c r="G238" s="13"/>
      <c r="H238" s="1"/>
      <c r="I238" s="1"/>
      <c r="J238" s="67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0.25" customHeight="1" x14ac:dyDescent="0.8">
      <c r="A239" s="1"/>
      <c r="B239" s="1"/>
      <c r="C239" s="13"/>
      <c r="D239" s="1"/>
      <c r="E239" s="13"/>
      <c r="F239" s="1"/>
      <c r="G239" s="13"/>
      <c r="H239" s="1"/>
      <c r="I239" s="1"/>
      <c r="J239" s="67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0.25" customHeight="1" x14ac:dyDescent="0.8">
      <c r="A240" s="1"/>
      <c r="B240" s="1"/>
      <c r="C240" s="13"/>
      <c r="D240" s="1"/>
      <c r="E240" s="13"/>
      <c r="F240" s="1"/>
      <c r="G240" s="13"/>
      <c r="H240" s="1"/>
      <c r="I240" s="1"/>
      <c r="J240" s="67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0.25" customHeight="1" x14ac:dyDescent="0.8">
      <c r="A241" s="1"/>
      <c r="B241" s="1"/>
      <c r="C241" s="13"/>
      <c r="D241" s="1"/>
      <c r="E241" s="13"/>
      <c r="F241" s="1"/>
      <c r="G241" s="13"/>
      <c r="H241" s="1"/>
      <c r="I241" s="1"/>
      <c r="J241" s="67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0.25" customHeight="1" x14ac:dyDescent="0.8">
      <c r="A242" s="1"/>
      <c r="B242" s="1"/>
      <c r="C242" s="13"/>
      <c r="D242" s="1"/>
      <c r="E242" s="13"/>
      <c r="F242" s="1"/>
      <c r="G242" s="13"/>
      <c r="H242" s="1"/>
      <c r="I242" s="1"/>
      <c r="J242" s="67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0.25" customHeight="1" x14ac:dyDescent="0.8">
      <c r="A243" s="1"/>
      <c r="B243" s="1"/>
      <c r="C243" s="13"/>
      <c r="D243" s="1"/>
      <c r="E243" s="13"/>
      <c r="F243" s="1"/>
      <c r="G243" s="13"/>
      <c r="H243" s="1"/>
      <c r="I243" s="1"/>
      <c r="J243" s="67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0.25" customHeight="1" x14ac:dyDescent="0.8">
      <c r="A244" s="1"/>
      <c r="B244" s="1"/>
      <c r="C244" s="13"/>
      <c r="D244" s="1"/>
      <c r="E244" s="13"/>
      <c r="F244" s="1"/>
      <c r="G244" s="13"/>
      <c r="H244" s="1"/>
      <c r="I244" s="1"/>
      <c r="J244" s="67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0.25" customHeight="1" x14ac:dyDescent="0.8">
      <c r="A245" s="1"/>
      <c r="B245" s="1"/>
      <c r="C245" s="13"/>
      <c r="D245" s="1"/>
      <c r="E245" s="13"/>
      <c r="F245" s="1"/>
      <c r="G245" s="13"/>
      <c r="H245" s="1"/>
      <c r="I245" s="1"/>
      <c r="J245" s="67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0.25" customHeight="1" x14ac:dyDescent="0.8">
      <c r="A246" s="1"/>
      <c r="B246" s="1"/>
      <c r="C246" s="13"/>
      <c r="D246" s="1"/>
      <c r="E246" s="13"/>
      <c r="F246" s="1"/>
      <c r="G246" s="13"/>
      <c r="H246" s="1"/>
      <c r="I246" s="1"/>
      <c r="J246" s="67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0.25" customHeight="1" x14ac:dyDescent="0.8">
      <c r="A247" s="1"/>
      <c r="B247" s="1"/>
      <c r="C247" s="13"/>
      <c r="D247" s="1"/>
      <c r="E247" s="13"/>
      <c r="F247" s="1"/>
      <c r="G247" s="13"/>
      <c r="H247" s="1"/>
      <c r="I247" s="1"/>
      <c r="J247" s="67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0.25" customHeight="1" x14ac:dyDescent="0.8">
      <c r="A248" s="1"/>
      <c r="B248" s="1"/>
      <c r="C248" s="13"/>
      <c r="D248" s="1"/>
      <c r="E248" s="13"/>
      <c r="F248" s="1"/>
      <c r="G248" s="13"/>
      <c r="H248" s="1"/>
      <c r="I248" s="1"/>
      <c r="J248" s="67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0.25" customHeight="1" x14ac:dyDescent="0.8">
      <c r="A249" s="1"/>
      <c r="B249" s="1"/>
      <c r="C249" s="13"/>
      <c r="D249" s="1"/>
      <c r="E249" s="13"/>
      <c r="F249" s="1"/>
      <c r="G249" s="13"/>
      <c r="H249" s="1"/>
      <c r="I249" s="1"/>
      <c r="J249" s="67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0.25" customHeight="1" x14ac:dyDescent="0.8">
      <c r="A250" s="1"/>
      <c r="B250" s="1"/>
      <c r="C250" s="13"/>
      <c r="D250" s="1"/>
      <c r="E250" s="13"/>
      <c r="F250" s="1"/>
      <c r="G250" s="13"/>
      <c r="H250" s="1"/>
      <c r="I250" s="1"/>
      <c r="J250" s="67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0.25" customHeight="1" x14ac:dyDescent="0.8">
      <c r="A251" s="1"/>
      <c r="B251" s="1"/>
      <c r="C251" s="13"/>
      <c r="D251" s="1"/>
      <c r="E251" s="13"/>
      <c r="F251" s="1"/>
      <c r="G251" s="13"/>
      <c r="H251" s="1"/>
      <c r="I251" s="1"/>
      <c r="J251" s="67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0.25" customHeight="1" x14ac:dyDescent="0.8">
      <c r="A252" s="1"/>
      <c r="B252" s="1"/>
      <c r="C252" s="13"/>
      <c r="D252" s="1"/>
      <c r="E252" s="13"/>
      <c r="F252" s="1"/>
      <c r="G252" s="13"/>
      <c r="H252" s="1"/>
      <c r="I252" s="1"/>
      <c r="J252" s="67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0.25" customHeight="1" x14ac:dyDescent="0.8">
      <c r="A253" s="1"/>
      <c r="B253" s="1"/>
      <c r="C253" s="13"/>
      <c r="D253" s="1"/>
      <c r="E253" s="13"/>
      <c r="F253" s="1"/>
      <c r="G253" s="13"/>
      <c r="H253" s="1"/>
      <c r="I253" s="1"/>
      <c r="J253" s="67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0.25" customHeight="1" x14ac:dyDescent="0.8">
      <c r="A254" s="1"/>
      <c r="B254" s="1"/>
      <c r="C254" s="13"/>
      <c r="D254" s="1"/>
      <c r="E254" s="13"/>
      <c r="F254" s="1"/>
      <c r="G254" s="13"/>
      <c r="H254" s="1"/>
      <c r="I254" s="1"/>
      <c r="J254" s="67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0.25" customHeight="1" x14ac:dyDescent="0.8">
      <c r="A255" s="1"/>
      <c r="B255" s="1"/>
      <c r="C255" s="13"/>
      <c r="D255" s="1"/>
      <c r="E255" s="13"/>
      <c r="F255" s="1"/>
      <c r="G255" s="13"/>
      <c r="H255" s="1"/>
      <c r="I255" s="1"/>
      <c r="J255" s="67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0.25" customHeight="1" x14ac:dyDescent="0.8">
      <c r="A256" s="1"/>
      <c r="B256" s="1"/>
      <c r="C256" s="13"/>
      <c r="D256" s="1"/>
      <c r="E256" s="13"/>
      <c r="F256" s="1"/>
      <c r="G256" s="13"/>
      <c r="H256" s="1"/>
      <c r="I256" s="1"/>
      <c r="J256" s="67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0.25" customHeight="1" x14ac:dyDescent="0.8">
      <c r="A257" s="1"/>
      <c r="B257" s="1"/>
      <c r="C257" s="13"/>
      <c r="D257" s="1"/>
      <c r="E257" s="13"/>
      <c r="F257" s="1"/>
      <c r="G257" s="13"/>
      <c r="H257" s="1"/>
      <c r="I257" s="1"/>
      <c r="J257" s="67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0.25" customHeight="1" x14ac:dyDescent="0.8">
      <c r="A258" s="1"/>
      <c r="B258" s="1"/>
      <c r="C258" s="13"/>
      <c r="D258" s="1"/>
      <c r="E258" s="13"/>
      <c r="F258" s="1"/>
      <c r="G258" s="13"/>
      <c r="H258" s="1"/>
      <c r="I258" s="1"/>
      <c r="J258" s="67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0.25" customHeight="1" x14ac:dyDescent="0.8">
      <c r="A259" s="1"/>
      <c r="B259" s="1"/>
      <c r="C259" s="13"/>
      <c r="D259" s="1"/>
      <c r="E259" s="13"/>
      <c r="F259" s="1"/>
      <c r="G259" s="13"/>
      <c r="H259" s="1"/>
      <c r="I259" s="1"/>
      <c r="J259" s="67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0.25" customHeight="1" x14ac:dyDescent="0.8">
      <c r="A260" s="1"/>
      <c r="B260" s="1"/>
      <c r="C260" s="13"/>
      <c r="D260" s="1"/>
      <c r="E260" s="13"/>
      <c r="F260" s="1"/>
      <c r="G260" s="13"/>
      <c r="H260" s="1"/>
      <c r="I260" s="1"/>
      <c r="J260" s="67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0.25" customHeight="1" x14ac:dyDescent="0.8">
      <c r="A261" s="1"/>
      <c r="B261" s="1"/>
      <c r="C261" s="13"/>
      <c r="D261" s="1"/>
      <c r="E261" s="13"/>
      <c r="F261" s="1"/>
      <c r="G261" s="13"/>
      <c r="H261" s="1"/>
      <c r="I261" s="1"/>
      <c r="J261" s="67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0.25" customHeight="1" x14ac:dyDescent="0.8">
      <c r="A262" s="1"/>
      <c r="B262" s="1"/>
      <c r="C262" s="13"/>
      <c r="D262" s="1"/>
      <c r="E262" s="13"/>
      <c r="F262" s="1"/>
      <c r="G262" s="13"/>
      <c r="H262" s="1"/>
      <c r="I262" s="1"/>
      <c r="J262" s="67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0.25" customHeight="1" x14ac:dyDescent="0.8">
      <c r="A263" s="1"/>
      <c r="B263" s="1"/>
      <c r="C263" s="13"/>
      <c r="D263" s="1"/>
      <c r="E263" s="13"/>
      <c r="F263" s="1"/>
      <c r="G263" s="13"/>
      <c r="H263" s="1"/>
      <c r="I263" s="1"/>
      <c r="J263" s="67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0.25" customHeight="1" x14ac:dyDescent="0.8">
      <c r="A264" s="1"/>
      <c r="B264" s="1"/>
      <c r="C264" s="13"/>
      <c r="D264" s="1"/>
      <c r="E264" s="13"/>
      <c r="F264" s="1"/>
      <c r="G264" s="13"/>
      <c r="H264" s="1"/>
      <c r="I264" s="1"/>
      <c r="J264" s="67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0.25" customHeight="1" x14ac:dyDescent="0.8">
      <c r="A265" s="1"/>
      <c r="B265" s="1"/>
      <c r="C265" s="13"/>
      <c r="D265" s="1"/>
      <c r="E265" s="13"/>
      <c r="F265" s="1"/>
      <c r="G265" s="13"/>
      <c r="H265" s="1"/>
      <c r="I265" s="1"/>
      <c r="J265" s="67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0.25" customHeight="1" x14ac:dyDescent="0.8">
      <c r="A266" s="1"/>
      <c r="B266" s="1"/>
      <c r="C266" s="13"/>
      <c r="D266" s="1"/>
      <c r="E266" s="13"/>
      <c r="F266" s="1"/>
      <c r="G266" s="13"/>
      <c r="H266" s="1"/>
      <c r="I266" s="1"/>
      <c r="J266" s="67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0.25" customHeight="1" x14ac:dyDescent="0.8">
      <c r="A267" s="1"/>
      <c r="B267" s="1"/>
      <c r="C267" s="13"/>
      <c r="D267" s="1"/>
      <c r="E267" s="13"/>
      <c r="F267" s="1"/>
      <c r="G267" s="13"/>
      <c r="H267" s="1"/>
      <c r="I267" s="1"/>
      <c r="J267" s="67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0.25" customHeight="1" x14ac:dyDescent="0.8">
      <c r="A268" s="1"/>
      <c r="B268" s="1"/>
      <c r="C268" s="13"/>
      <c r="D268" s="1"/>
      <c r="E268" s="13"/>
      <c r="F268" s="1"/>
      <c r="G268" s="13"/>
      <c r="H268" s="1"/>
      <c r="I268" s="1"/>
      <c r="J268" s="67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0.25" customHeight="1" x14ac:dyDescent="0.8">
      <c r="A269" s="1"/>
      <c r="B269" s="1"/>
      <c r="C269" s="13"/>
      <c r="D269" s="1"/>
      <c r="E269" s="13"/>
      <c r="F269" s="1"/>
      <c r="G269" s="13"/>
      <c r="H269" s="1"/>
      <c r="I269" s="1"/>
      <c r="J269" s="67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0.25" customHeight="1" x14ac:dyDescent="0.8">
      <c r="A270" s="1"/>
      <c r="B270" s="1"/>
      <c r="C270" s="13"/>
      <c r="D270" s="1"/>
      <c r="E270" s="13"/>
      <c r="F270" s="1"/>
      <c r="G270" s="13"/>
      <c r="H270" s="1"/>
      <c r="I270" s="1"/>
      <c r="J270" s="67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0.25" customHeight="1" x14ac:dyDescent="0.8">
      <c r="A271" s="1"/>
      <c r="B271" s="1"/>
      <c r="C271" s="13"/>
      <c r="D271" s="1"/>
      <c r="E271" s="13"/>
      <c r="F271" s="1"/>
      <c r="G271" s="13"/>
      <c r="H271" s="1"/>
      <c r="I271" s="1"/>
      <c r="J271" s="67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0.25" customHeight="1" x14ac:dyDescent="0.8">
      <c r="A272" s="1"/>
      <c r="B272" s="1"/>
      <c r="C272" s="13"/>
      <c r="D272" s="1"/>
      <c r="E272" s="13"/>
      <c r="F272" s="1"/>
      <c r="G272" s="13"/>
      <c r="H272" s="1"/>
      <c r="I272" s="1"/>
      <c r="J272" s="67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0.25" customHeight="1" x14ac:dyDescent="0.8">
      <c r="A273" s="1"/>
      <c r="B273" s="1"/>
      <c r="C273" s="13"/>
      <c r="D273" s="1"/>
      <c r="E273" s="13"/>
      <c r="F273" s="1"/>
      <c r="G273" s="13"/>
      <c r="H273" s="1"/>
      <c r="I273" s="1"/>
      <c r="J273" s="67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0.25" customHeight="1" x14ac:dyDescent="0.8">
      <c r="A274" s="1"/>
      <c r="B274" s="1"/>
      <c r="C274" s="13"/>
      <c r="D274" s="1"/>
      <c r="E274" s="13"/>
      <c r="F274" s="1"/>
      <c r="G274" s="13"/>
      <c r="H274" s="1"/>
      <c r="I274" s="1"/>
      <c r="J274" s="67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0.25" customHeight="1" x14ac:dyDescent="0.8">
      <c r="A275" s="1"/>
      <c r="B275" s="1"/>
      <c r="C275" s="13"/>
      <c r="D275" s="1"/>
      <c r="E275" s="13"/>
      <c r="F275" s="1"/>
      <c r="G275" s="13"/>
      <c r="H275" s="1"/>
      <c r="I275" s="1"/>
      <c r="J275" s="67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0.25" customHeight="1" x14ac:dyDescent="0.8">
      <c r="A276" s="1"/>
      <c r="B276" s="1"/>
      <c r="C276" s="13"/>
      <c r="D276" s="1"/>
      <c r="E276" s="13"/>
      <c r="F276" s="1"/>
      <c r="G276" s="13"/>
      <c r="H276" s="1"/>
      <c r="I276" s="1"/>
      <c r="J276" s="67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0.25" customHeight="1" x14ac:dyDescent="0.8">
      <c r="A277" s="1"/>
      <c r="B277" s="1"/>
      <c r="C277" s="13"/>
      <c r="D277" s="1"/>
      <c r="E277" s="13"/>
      <c r="F277" s="1"/>
      <c r="G277" s="13"/>
      <c r="H277" s="1"/>
      <c r="I277" s="1"/>
      <c r="J277" s="67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0.25" customHeight="1" x14ac:dyDescent="0.8">
      <c r="A278" s="1"/>
      <c r="B278" s="1"/>
      <c r="C278" s="13"/>
      <c r="D278" s="1"/>
      <c r="E278" s="13"/>
      <c r="F278" s="1"/>
      <c r="G278" s="13"/>
      <c r="H278" s="1"/>
      <c r="I278" s="1"/>
      <c r="J278" s="67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0.25" customHeight="1" x14ac:dyDescent="0.8">
      <c r="A279" s="1"/>
      <c r="B279" s="1"/>
      <c r="C279" s="13"/>
      <c r="D279" s="1"/>
      <c r="E279" s="13"/>
      <c r="F279" s="1"/>
      <c r="G279" s="13"/>
      <c r="H279" s="1"/>
      <c r="I279" s="1"/>
      <c r="J279" s="67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0.25" customHeight="1" x14ac:dyDescent="0.8">
      <c r="A280" s="1"/>
      <c r="B280" s="1"/>
      <c r="C280" s="13"/>
      <c r="D280" s="1"/>
      <c r="E280" s="13"/>
      <c r="F280" s="1"/>
      <c r="G280" s="13"/>
      <c r="H280" s="1"/>
      <c r="I280" s="1"/>
      <c r="J280" s="67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0.25" customHeight="1" x14ac:dyDescent="0.8">
      <c r="A281" s="1"/>
      <c r="B281" s="1"/>
      <c r="C281" s="13"/>
      <c r="D281" s="1"/>
      <c r="E281" s="13"/>
      <c r="F281" s="1"/>
      <c r="G281" s="13"/>
      <c r="H281" s="1"/>
      <c r="I281" s="1"/>
      <c r="J281" s="67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0.25" customHeight="1" x14ac:dyDescent="0.8">
      <c r="A282" s="1"/>
      <c r="B282" s="1"/>
      <c r="C282" s="13"/>
      <c r="D282" s="1"/>
      <c r="E282" s="13"/>
      <c r="F282" s="1"/>
      <c r="G282" s="13"/>
      <c r="H282" s="1"/>
      <c r="I282" s="1"/>
      <c r="J282" s="67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0.25" customHeight="1" x14ac:dyDescent="0.8">
      <c r="A283" s="1"/>
      <c r="B283" s="1"/>
      <c r="C283" s="13"/>
      <c r="D283" s="1"/>
      <c r="E283" s="13"/>
      <c r="F283" s="1"/>
      <c r="G283" s="13"/>
      <c r="H283" s="1"/>
      <c r="I283" s="1"/>
      <c r="J283" s="67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0.25" customHeight="1" x14ac:dyDescent="0.8">
      <c r="A284" s="1"/>
      <c r="B284" s="1"/>
      <c r="C284" s="13"/>
      <c r="D284" s="1"/>
      <c r="E284" s="13"/>
      <c r="F284" s="1"/>
      <c r="G284" s="13"/>
      <c r="H284" s="1"/>
      <c r="I284" s="1"/>
      <c r="J284" s="67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0.25" customHeight="1" x14ac:dyDescent="0.8">
      <c r="A285" s="1"/>
      <c r="B285" s="1"/>
      <c r="C285" s="13"/>
      <c r="D285" s="1"/>
      <c r="E285" s="13"/>
      <c r="F285" s="1"/>
      <c r="G285" s="13"/>
      <c r="H285" s="1"/>
      <c r="I285" s="1"/>
      <c r="J285" s="67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0.25" customHeight="1" x14ac:dyDescent="0.8">
      <c r="A286" s="1"/>
      <c r="B286" s="1"/>
      <c r="C286" s="13"/>
      <c r="D286" s="1"/>
      <c r="E286" s="13"/>
      <c r="F286" s="1"/>
      <c r="G286" s="13"/>
      <c r="H286" s="1"/>
      <c r="I286" s="1"/>
      <c r="J286" s="67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0.25" customHeight="1" x14ac:dyDescent="0.8">
      <c r="A287" s="1"/>
      <c r="B287" s="1"/>
      <c r="C287" s="13"/>
      <c r="D287" s="1"/>
      <c r="E287" s="13"/>
      <c r="F287" s="1"/>
      <c r="G287" s="13"/>
      <c r="H287" s="1"/>
      <c r="I287" s="1"/>
      <c r="J287" s="67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0.25" customHeight="1" x14ac:dyDescent="0.8">
      <c r="A288" s="1"/>
      <c r="B288" s="1"/>
      <c r="C288" s="13"/>
      <c r="D288" s="1"/>
      <c r="E288" s="13"/>
      <c r="F288" s="1"/>
      <c r="G288" s="13"/>
      <c r="H288" s="1"/>
      <c r="I288" s="1"/>
      <c r="J288" s="67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0.25" customHeight="1" x14ac:dyDescent="0.8">
      <c r="A289" s="1"/>
      <c r="B289" s="1"/>
      <c r="C289" s="13"/>
      <c r="D289" s="1"/>
      <c r="E289" s="13"/>
      <c r="F289" s="1"/>
      <c r="G289" s="13"/>
      <c r="H289" s="1"/>
      <c r="I289" s="1"/>
      <c r="J289" s="67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0.25" customHeight="1" x14ac:dyDescent="0.8">
      <c r="A290" s="1"/>
      <c r="B290" s="1"/>
      <c r="C290" s="13"/>
      <c r="D290" s="1"/>
      <c r="E290" s="13"/>
      <c r="F290" s="1"/>
      <c r="G290" s="13"/>
      <c r="H290" s="1"/>
      <c r="I290" s="1"/>
      <c r="J290" s="67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0.25" customHeight="1" x14ac:dyDescent="0.8">
      <c r="A291" s="1"/>
      <c r="B291" s="1"/>
      <c r="C291" s="13"/>
      <c r="D291" s="1"/>
      <c r="E291" s="13"/>
      <c r="F291" s="1"/>
      <c r="G291" s="13"/>
      <c r="H291" s="1"/>
      <c r="I291" s="1"/>
      <c r="J291" s="67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0.25" customHeight="1" x14ac:dyDescent="0.8">
      <c r="A292" s="1"/>
      <c r="B292" s="1"/>
      <c r="C292" s="13"/>
      <c r="D292" s="1"/>
      <c r="E292" s="13"/>
      <c r="F292" s="1"/>
      <c r="G292" s="13"/>
      <c r="H292" s="1"/>
      <c r="I292" s="1"/>
      <c r="J292" s="67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0.25" customHeight="1" x14ac:dyDescent="0.8">
      <c r="A293" s="1"/>
      <c r="B293" s="1"/>
      <c r="C293" s="13"/>
      <c r="D293" s="1"/>
      <c r="E293" s="13"/>
      <c r="F293" s="1"/>
      <c r="G293" s="13"/>
      <c r="H293" s="1"/>
      <c r="I293" s="1"/>
      <c r="J293" s="67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0.25" customHeight="1" x14ac:dyDescent="0.8">
      <c r="A294" s="1"/>
      <c r="B294" s="1"/>
      <c r="C294" s="13"/>
      <c r="D294" s="1"/>
      <c r="E294" s="13"/>
      <c r="F294" s="1"/>
      <c r="G294" s="13"/>
      <c r="H294" s="1"/>
      <c r="I294" s="1"/>
      <c r="J294" s="67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0.25" customHeight="1" x14ac:dyDescent="0.8">
      <c r="A295" s="1"/>
      <c r="B295" s="1"/>
      <c r="C295" s="13"/>
      <c r="D295" s="1"/>
      <c r="E295" s="13"/>
      <c r="F295" s="1"/>
      <c r="G295" s="13"/>
      <c r="H295" s="1"/>
      <c r="I295" s="1"/>
      <c r="J295" s="67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0.25" customHeight="1" x14ac:dyDescent="0.8">
      <c r="A296" s="1"/>
      <c r="B296" s="1"/>
      <c r="C296" s="13"/>
      <c r="D296" s="1"/>
      <c r="E296" s="13"/>
      <c r="F296" s="1"/>
      <c r="G296" s="13"/>
      <c r="H296" s="1"/>
      <c r="I296" s="1"/>
      <c r="J296" s="67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0.25" customHeight="1" x14ac:dyDescent="0.8">
      <c r="A297" s="1"/>
      <c r="B297" s="1"/>
      <c r="C297" s="13"/>
      <c r="D297" s="1"/>
      <c r="E297" s="13"/>
      <c r="F297" s="1"/>
      <c r="G297" s="13"/>
      <c r="H297" s="1"/>
      <c r="I297" s="1"/>
      <c r="J297" s="67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0.25" customHeight="1" x14ac:dyDescent="0.8">
      <c r="A298" s="1"/>
      <c r="B298" s="1"/>
      <c r="C298" s="13"/>
      <c r="D298" s="1"/>
      <c r="E298" s="13"/>
      <c r="F298" s="1"/>
      <c r="G298" s="13"/>
      <c r="H298" s="1"/>
      <c r="I298" s="1"/>
      <c r="J298" s="67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0.25" customHeight="1" x14ac:dyDescent="0.8">
      <c r="A299" s="1"/>
      <c r="B299" s="1"/>
      <c r="C299" s="13"/>
      <c r="D299" s="1"/>
      <c r="E299" s="13"/>
      <c r="F299" s="1"/>
      <c r="G299" s="13"/>
      <c r="H299" s="1"/>
      <c r="I299" s="1"/>
      <c r="J299" s="67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0.25" customHeight="1" x14ac:dyDescent="0.8">
      <c r="A300" s="1"/>
      <c r="B300" s="1"/>
      <c r="C300" s="13"/>
      <c r="D300" s="1"/>
      <c r="E300" s="13"/>
      <c r="F300" s="1"/>
      <c r="G300" s="13"/>
      <c r="H300" s="1"/>
      <c r="I300" s="1"/>
      <c r="J300" s="67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0.25" customHeight="1" x14ac:dyDescent="0.8">
      <c r="A301" s="1"/>
      <c r="B301" s="1"/>
      <c r="C301" s="13"/>
      <c r="D301" s="1"/>
      <c r="E301" s="13"/>
      <c r="F301" s="1"/>
      <c r="G301" s="13"/>
      <c r="H301" s="1"/>
      <c r="I301" s="1"/>
      <c r="J301" s="67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0.25" customHeight="1" x14ac:dyDescent="0.8">
      <c r="A302" s="1"/>
      <c r="B302" s="1"/>
      <c r="C302" s="13"/>
      <c r="D302" s="1"/>
      <c r="E302" s="13"/>
      <c r="F302" s="1"/>
      <c r="G302" s="13"/>
      <c r="H302" s="1"/>
      <c r="I302" s="1"/>
      <c r="J302" s="67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0.25" customHeight="1" x14ac:dyDescent="0.8">
      <c r="A303" s="1"/>
      <c r="B303" s="1"/>
      <c r="C303" s="13"/>
      <c r="D303" s="1"/>
      <c r="E303" s="13"/>
      <c r="F303" s="1"/>
      <c r="G303" s="13"/>
      <c r="H303" s="1"/>
      <c r="I303" s="1"/>
      <c r="J303" s="67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0.25" customHeight="1" x14ac:dyDescent="0.8">
      <c r="A304" s="1"/>
      <c r="B304" s="1"/>
      <c r="C304" s="13"/>
      <c r="D304" s="1"/>
      <c r="E304" s="13"/>
      <c r="F304" s="1"/>
      <c r="G304" s="13"/>
      <c r="H304" s="1"/>
      <c r="I304" s="1"/>
      <c r="J304" s="67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0.25" customHeight="1" x14ac:dyDescent="0.8">
      <c r="A305" s="1"/>
      <c r="B305" s="1"/>
      <c r="C305" s="13"/>
      <c r="D305" s="1"/>
      <c r="E305" s="13"/>
      <c r="F305" s="1"/>
      <c r="G305" s="13"/>
      <c r="H305" s="1"/>
      <c r="I305" s="1"/>
      <c r="J305" s="67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0.25" customHeight="1" x14ac:dyDescent="0.8">
      <c r="A306" s="1"/>
      <c r="B306" s="1"/>
      <c r="C306" s="13"/>
      <c r="D306" s="1"/>
      <c r="E306" s="13"/>
      <c r="F306" s="1"/>
      <c r="G306" s="13"/>
      <c r="H306" s="1"/>
      <c r="I306" s="1"/>
      <c r="J306" s="67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0.25" customHeight="1" x14ac:dyDescent="0.8">
      <c r="A307" s="1"/>
      <c r="B307" s="1"/>
      <c r="C307" s="13"/>
      <c r="D307" s="1"/>
      <c r="E307" s="13"/>
      <c r="F307" s="1"/>
      <c r="G307" s="13"/>
      <c r="H307" s="1"/>
      <c r="I307" s="1"/>
      <c r="J307" s="67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0.25" customHeight="1" x14ac:dyDescent="0.8">
      <c r="A308" s="1"/>
      <c r="B308" s="1"/>
      <c r="C308" s="13"/>
      <c r="D308" s="1"/>
      <c r="E308" s="13"/>
      <c r="F308" s="1"/>
      <c r="G308" s="13"/>
      <c r="H308" s="1"/>
      <c r="I308" s="1"/>
      <c r="J308" s="67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0.25" customHeight="1" x14ac:dyDescent="0.8">
      <c r="A309" s="1"/>
      <c r="B309" s="1"/>
      <c r="C309" s="13"/>
      <c r="D309" s="1"/>
      <c r="E309" s="13"/>
      <c r="F309" s="1"/>
      <c r="G309" s="13"/>
      <c r="H309" s="1"/>
      <c r="I309" s="1"/>
      <c r="J309" s="67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0.25" customHeight="1" x14ac:dyDescent="0.8">
      <c r="A310" s="1"/>
      <c r="B310" s="1"/>
      <c r="C310" s="13"/>
      <c r="D310" s="1"/>
      <c r="E310" s="13"/>
      <c r="F310" s="1"/>
      <c r="G310" s="13"/>
      <c r="H310" s="1"/>
      <c r="I310" s="1"/>
      <c r="J310" s="67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0.25" customHeight="1" x14ac:dyDescent="0.8">
      <c r="A311" s="1"/>
      <c r="B311" s="1"/>
      <c r="C311" s="13"/>
      <c r="D311" s="1"/>
      <c r="E311" s="13"/>
      <c r="F311" s="1"/>
      <c r="G311" s="13"/>
      <c r="H311" s="1"/>
      <c r="I311" s="1"/>
      <c r="J311" s="67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0.25" customHeight="1" x14ac:dyDescent="0.8">
      <c r="A312" s="1"/>
      <c r="B312" s="1"/>
      <c r="C312" s="13"/>
      <c r="D312" s="1"/>
      <c r="E312" s="13"/>
      <c r="F312" s="1"/>
      <c r="G312" s="13"/>
      <c r="H312" s="1"/>
      <c r="I312" s="1"/>
      <c r="J312" s="67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0.25" customHeight="1" x14ac:dyDescent="0.8">
      <c r="A313" s="1"/>
      <c r="B313" s="1"/>
      <c r="C313" s="13"/>
      <c r="D313" s="1"/>
      <c r="E313" s="13"/>
      <c r="F313" s="1"/>
      <c r="G313" s="13"/>
      <c r="H313" s="1"/>
      <c r="I313" s="1"/>
      <c r="J313" s="67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0.25" customHeight="1" x14ac:dyDescent="0.8">
      <c r="A314" s="1"/>
      <c r="B314" s="1"/>
      <c r="C314" s="13"/>
      <c r="D314" s="1"/>
      <c r="E314" s="13"/>
      <c r="F314" s="1"/>
      <c r="G314" s="13"/>
      <c r="H314" s="1"/>
      <c r="I314" s="1"/>
      <c r="J314" s="67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0.25" customHeight="1" x14ac:dyDescent="0.8">
      <c r="A315" s="1"/>
      <c r="B315" s="1"/>
      <c r="C315" s="13"/>
      <c r="D315" s="1"/>
      <c r="E315" s="13"/>
      <c r="F315" s="1"/>
      <c r="G315" s="13"/>
      <c r="H315" s="1"/>
      <c r="I315" s="1"/>
      <c r="J315" s="67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0.25" customHeight="1" x14ac:dyDescent="0.8">
      <c r="A316" s="1"/>
      <c r="B316" s="1"/>
      <c r="C316" s="13"/>
      <c r="D316" s="1"/>
      <c r="E316" s="13"/>
      <c r="F316" s="1"/>
      <c r="G316" s="13"/>
      <c r="H316" s="1"/>
      <c r="I316" s="1"/>
      <c r="J316" s="67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0.25" customHeight="1" x14ac:dyDescent="0.8">
      <c r="A317" s="1"/>
      <c r="B317" s="1"/>
      <c r="C317" s="13"/>
      <c r="D317" s="1"/>
      <c r="E317" s="13"/>
      <c r="F317" s="1"/>
      <c r="G317" s="13"/>
      <c r="H317" s="1"/>
      <c r="I317" s="1"/>
      <c r="J317" s="67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0.25" customHeight="1" x14ac:dyDescent="0.8">
      <c r="A318" s="1"/>
      <c r="B318" s="1"/>
      <c r="C318" s="13"/>
      <c r="D318" s="1"/>
      <c r="E318" s="13"/>
      <c r="F318" s="1"/>
      <c r="G318" s="13"/>
      <c r="H318" s="1"/>
      <c r="I318" s="1"/>
      <c r="J318" s="67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0.25" customHeight="1" x14ac:dyDescent="0.8">
      <c r="A319" s="1"/>
      <c r="B319" s="1"/>
      <c r="C319" s="13"/>
      <c r="D319" s="1"/>
      <c r="E319" s="13"/>
      <c r="F319" s="1"/>
      <c r="G319" s="13"/>
      <c r="H319" s="1"/>
      <c r="I319" s="1"/>
      <c r="J319" s="67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0.25" customHeight="1" x14ac:dyDescent="0.8">
      <c r="A320" s="1"/>
      <c r="B320" s="1"/>
      <c r="C320" s="13"/>
      <c r="D320" s="1"/>
      <c r="E320" s="13"/>
      <c r="F320" s="1"/>
      <c r="G320" s="13"/>
      <c r="H320" s="1"/>
      <c r="I320" s="1"/>
      <c r="J320" s="67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0.25" customHeight="1" x14ac:dyDescent="0.8">
      <c r="A321" s="1"/>
      <c r="B321" s="1"/>
      <c r="C321" s="13"/>
      <c r="D321" s="1"/>
      <c r="E321" s="13"/>
      <c r="F321" s="1"/>
      <c r="G321" s="13"/>
      <c r="H321" s="1"/>
      <c r="I321" s="1"/>
      <c r="J321" s="67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0.25" customHeight="1" x14ac:dyDescent="0.8">
      <c r="A322" s="1"/>
      <c r="B322" s="1"/>
      <c r="C322" s="13"/>
      <c r="D322" s="1"/>
      <c r="E322" s="13"/>
      <c r="F322" s="1"/>
      <c r="G322" s="13"/>
      <c r="H322" s="1"/>
      <c r="I322" s="1"/>
      <c r="J322" s="67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0.25" customHeight="1" x14ac:dyDescent="0.8">
      <c r="A323" s="1"/>
      <c r="B323" s="1"/>
      <c r="C323" s="13"/>
      <c r="D323" s="1"/>
      <c r="E323" s="13"/>
      <c r="F323" s="1"/>
      <c r="G323" s="13"/>
      <c r="H323" s="1"/>
      <c r="I323" s="1"/>
      <c r="J323" s="67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0.25" customHeight="1" x14ac:dyDescent="0.8">
      <c r="A324" s="1"/>
      <c r="B324" s="1"/>
      <c r="C324" s="13"/>
      <c r="D324" s="1"/>
      <c r="E324" s="13"/>
      <c r="F324" s="1"/>
      <c r="G324" s="13"/>
      <c r="H324" s="1"/>
      <c r="I324" s="1"/>
      <c r="J324" s="67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0.25" customHeight="1" x14ac:dyDescent="0.8">
      <c r="A325" s="1"/>
      <c r="B325" s="1"/>
      <c r="C325" s="13"/>
      <c r="D325" s="1"/>
      <c r="E325" s="13"/>
      <c r="F325" s="1"/>
      <c r="G325" s="13"/>
      <c r="H325" s="1"/>
      <c r="I325" s="1"/>
      <c r="J325" s="67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0.25" customHeight="1" x14ac:dyDescent="0.8">
      <c r="A326" s="1"/>
      <c r="B326" s="1"/>
      <c r="C326" s="13"/>
      <c r="D326" s="1"/>
      <c r="E326" s="13"/>
      <c r="F326" s="1"/>
      <c r="G326" s="13"/>
      <c r="H326" s="1"/>
      <c r="I326" s="1"/>
      <c r="J326" s="67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0.25" customHeight="1" x14ac:dyDescent="0.8">
      <c r="A327" s="1"/>
      <c r="B327" s="1"/>
      <c r="C327" s="13"/>
      <c r="D327" s="1"/>
      <c r="E327" s="13"/>
      <c r="F327" s="1"/>
      <c r="G327" s="13"/>
      <c r="H327" s="1"/>
      <c r="I327" s="1"/>
      <c r="J327" s="67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0.25" customHeight="1" x14ac:dyDescent="0.8">
      <c r="A328" s="1"/>
      <c r="B328" s="1"/>
      <c r="C328" s="13"/>
      <c r="D328" s="1"/>
      <c r="E328" s="13"/>
      <c r="F328" s="1"/>
      <c r="G328" s="13"/>
      <c r="H328" s="1"/>
      <c r="I328" s="1"/>
      <c r="J328" s="67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0.25" customHeight="1" x14ac:dyDescent="0.8">
      <c r="A329" s="1"/>
      <c r="B329" s="1"/>
      <c r="C329" s="13"/>
      <c r="D329" s="1"/>
      <c r="E329" s="13"/>
      <c r="F329" s="1"/>
      <c r="G329" s="13"/>
      <c r="H329" s="1"/>
      <c r="I329" s="1"/>
      <c r="J329" s="67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0.25" customHeight="1" x14ac:dyDescent="0.8">
      <c r="A330" s="1"/>
      <c r="B330" s="1"/>
      <c r="C330" s="13"/>
      <c r="D330" s="1"/>
      <c r="E330" s="13"/>
      <c r="F330" s="1"/>
      <c r="G330" s="13"/>
      <c r="H330" s="1"/>
      <c r="I330" s="1"/>
      <c r="J330" s="67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0.25" customHeight="1" x14ac:dyDescent="0.8">
      <c r="A331" s="1"/>
      <c r="B331" s="1"/>
      <c r="C331" s="13"/>
      <c r="D331" s="1"/>
      <c r="E331" s="13"/>
      <c r="F331" s="1"/>
      <c r="G331" s="13"/>
      <c r="H331" s="1"/>
      <c r="I331" s="1"/>
      <c r="J331" s="67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0.25" customHeight="1" x14ac:dyDescent="0.8">
      <c r="A332" s="1"/>
      <c r="B332" s="1"/>
      <c r="C332" s="13"/>
      <c r="D332" s="1"/>
      <c r="E332" s="13"/>
      <c r="F332" s="1"/>
      <c r="G332" s="13"/>
      <c r="H332" s="1"/>
      <c r="I332" s="1"/>
      <c r="J332" s="67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0.25" customHeight="1" x14ac:dyDescent="0.8">
      <c r="A333" s="1"/>
      <c r="B333" s="1"/>
      <c r="C333" s="13"/>
      <c r="D333" s="1"/>
      <c r="E333" s="13"/>
      <c r="F333" s="1"/>
      <c r="G333" s="13"/>
      <c r="H333" s="1"/>
      <c r="I333" s="1"/>
      <c r="J333" s="67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0.25" customHeight="1" x14ac:dyDescent="0.8">
      <c r="A334" s="1"/>
      <c r="B334" s="1"/>
      <c r="C334" s="13"/>
      <c r="D334" s="1"/>
      <c r="E334" s="13"/>
      <c r="F334" s="1"/>
      <c r="G334" s="13"/>
      <c r="H334" s="1"/>
      <c r="I334" s="1"/>
      <c r="J334" s="67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0.25" customHeight="1" x14ac:dyDescent="0.8">
      <c r="A335" s="1"/>
      <c r="B335" s="1"/>
      <c r="C335" s="13"/>
      <c r="D335" s="1"/>
      <c r="E335" s="13"/>
      <c r="F335" s="1"/>
      <c r="G335" s="13"/>
      <c r="H335" s="1"/>
      <c r="I335" s="1"/>
      <c r="J335" s="67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0.25" customHeight="1" x14ac:dyDescent="0.8">
      <c r="A336" s="1"/>
      <c r="B336" s="1"/>
      <c r="C336" s="13"/>
      <c r="D336" s="1"/>
      <c r="E336" s="13"/>
      <c r="F336" s="1"/>
      <c r="G336" s="13"/>
      <c r="H336" s="1"/>
      <c r="I336" s="1"/>
      <c r="J336" s="67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0.25" customHeight="1" x14ac:dyDescent="0.8">
      <c r="A337" s="1"/>
      <c r="B337" s="1"/>
      <c r="C337" s="13"/>
      <c r="D337" s="1"/>
      <c r="E337" s="13"/>
      <c r="F337" s="1"/>
      <c r="G337" s="13"/>
      <c r="H337" s="1"/>
      <c r="I337" s="1"/>
      <c r="J337" s="67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0.25" customHeight="1" x14ac:dyDescent="0.8">
      <c r="A338" s="1"/>
      <c r="B338" s="1"/>
      <c r="C338" s="13"/>
      <c r="D338" s="1"/>
      <c r="E338" s="13"/>
      <c r="F338" s="1"/>
      <c r="G338" s="13"/>
      <c r="H338" s="1"/>
      <c r="I338" s="1"/>
      <c r="J338" s="67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0.25" customHeight="1" x14ac:dyDescent="0.8">
      <c r="A339" s="1"/>
      <c r="B339" s="1"/>
      <c r="C339" s="13"/>
      <c r="D339" s="1"/>
      <c r="E339" s="13"/>
      <c r="F339" s="1"/>
      <c r="G339" s="13"/>
      <c r="H339" s="1"/>
      <c r="I339" s="1"/>
      <c r="J339" s="67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0.25" customHeight="1" x14ac:dyDescent="0.8">
      <c r="A340" s="1"/>
      <c r="B340" s="1"/>
      <c r="C340" s="13"/>
      <c r="D340" s="1"/>
      <c r="E340" s="13"/>
      <c r="F340" s="1"/>
      <c r="G340" s="13"/>
      <c r="H340" s="1"/>
      <c r="I340" s="1"/>
      <c r="J340" s="67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0.25" customHeight="1" x14ac:dyDescent="0.8">
      <c r="A341" s="1"/>
      <c r="B341" s="1"/>
      <c r="C341" s="13"/>
      <c r="D341" s="1"/>
      <c r="E341" s="13"/>
      <c r="F341" s="1"/>
      <c r="G341" s="13"/>
      <c r="H341" s="1"/>
      <c r="I341" s="1"/>
      <c r="J341" s="67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0.25" customHeight="1" x14ac:dyDescent="0.8">
      <c r="A342" s="1"/>
      <c r="B342" s="1"/>
      <c r="C342" s="13"/>
      <c r="D342" s="1"/>
      <c r="E342" s="13"/>
      <c r="F342" s="1"/>
      <c r="G342" s="13"/>
      <c r="H342" s="1"/>
      <c r="I342" s="1"/>
      <c r="J342" s="67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0.25" customHeight="1" x14ac:dyDescent="0.8">
      <c r="A343" s="1"/>
      <c r="B343" s="1"/>
      <c r="C343" s="13"/>
      <c r="D343" s="1"/>
      <c r="E343" s="13"/>
      <c r="F343" s="1"/>
      <c r="G343" s="13"/>
      <c r="H343" s="1"/>
      <c r="I343" s="1"/>
      <c r="J343" s="67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0.25" customHeight="1" x14ac:dyDescent="0.8">
      <c r="A344" s="1"/>
      <c r="B344" s="1"/>
      <c r="C344" s="13"/>
      <c r="D344" s="1"/>
      <c r="E344" s="13"/>
      <c r="F344" s="1"/>
      <c r="G344" s="13"/>
      <c r="H344" s="1"/>
      <c r="I344" s="1"/>
      <c r="J344" s="67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0.25" customHeight="1" x14ac:dyDescent="0.8">
      <c r="A345" s="1"/>
      <c r="B345" s="1"/>
      <c r="C345" s="13"/>
      <c r="D345" s="1"/>
      <c r="E345" s="13"/>
      <c r="F345" s="1"/>
      <c r="G345" s="13"/>
      <c r="H345" s="1"/>
      <c r="I345" s="1"/>
      <c r="J345" s="67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0.25" customHeight="1" x14ac:dyDescent="0.8">
      <c r="A346" s="1"/>
      <c r="B346" s="1"/>
      <c r="C346" s="13"/>
      <c r="D346" s="1"/>
      <c r="E346" s="13"/>
      <c r="F346" s="1"/>
      <c r="G346" s="13"/>
      <c r="H346" s="1"/>
      <c r="I346" s="1"/>
      <c r="J346" s="67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0.25" customHeight="1" x14ac:dyDescent="0.8">
      <c r="A347" s="1"/>
      <c r="B347" s="1"/>
      <c r="C347" s="13"/>
      <c r="D347" s="1"/>
      <c r="E347" s="13"/>
      <c r="F347" s="1"/>
      <c r="G347" s="13"/>
      <c r="H347" s="1"/>
      <c r="I347" s="1"/>
      <c r="J347" s="67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0.25" customHeight="1" x14ac:dyDescent="0.8">
      <c r="A348" s="1"/>
      <c r="B348" s="1"/>
      <c r="C348" s="13"/>
      <c r="D348" s="1"/>
      <c r="E348" s="13"/>
      <c r="F348" s="1"/>
      <c r="G348" s="13"/>
      <c r="H348" s="1"/>
      <c r="I348" s="1"/>
      <c r="J348" s="67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0.25" customHeight="1" x14ac:dyDescent="0.8">
      <c r="A349" s="1"/>
      <c r="B349" s="1"/>
      <c r="C349" s="13"/>
      <c r="D349" s="1"/>
      <c r="E349" s="13"/>
      <c r="F349" s="1"/>
      <c r="G349" s="13"/>
      <c r="H349" s="1"/>
      <c r="I349" s="1"/>
      <c r="J349" s="67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0.25" customHeight="1" x14ac:dyDescent="0.8">
      <c r="A350" s="1"/>
      <c r="B350" s="1"/>
      <c r="C350" s="13"/>
      <c r="D350" s="1"/>
      <c r="E350" s="13"/>
      <c r="F350" s="1"/>
      <c r="G350" s="13"/>
      <c r="H350" s="1"/>
      <c r="I350" s="1"/>
      <c r="J350" s="67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0.25" customHeight="1" x14ac:dyDescent="0.8">
      <c r="A351" s="1"/>
      <c r="B351" s="1"/>
      <c r="C351" s="13"/>
      <c r="D351" s="1"/>
      <c r="E351" s="13"/>
      <c r="F351" s="1"/>
      <c r="G351" s="13"/>
      <c r="H351" s="1"/>
      <c r="I351" s="1"/>
      <c r="J351" s="67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0.25" customHeight="1" x14ac:dyDescent="0.8">
      <c r="A352" s="1"/>
      <c r="B352" s="1"/>
      <c r="C352" s="13"/>
      <c r="D352" s="1"/>
      <c r="E352" s="13"/>
      <c r="F352" s="1"/>
      <c r="G352" s="13"/>
      <c r="H352" s="1"/>
      <c r="I352" s="1"/>
      <c r="J352" s="67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0.25" customHeight="1" x14ac:dyDescent="0.8">
      <c r="A353" s="1"/>
      <c r="B353" s="1"/>
      <c r="C353" s="13"/>
      <c r="D353" s="1"/>
      <c r="E353" s="13"/>
      <c r="F353" s="1"/>
      <c r="G353" s="13"/>
      <c r="H353" s="1"/>
      <c r="I353" s="1"/>
      <c r="J353" s="67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0.25" customHeight="1" x14ac:dyDescent="0.8">
      <c r="A354" s="1"/>
      <c r="B354" s="1"/>
      <c r="C354" s="13"/>
      <c r="D354" s="1"/>
      <c r="E354" s="13"/>
      <c r="F354" s="1"/>
      <c r="G354" s="13"/>
      <c r="H354" s="1"/>
      <c r="I354" s="1"/>
      <c r="J354" s="67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0.25" customHeight="1" x14ac:dyDescent="0.8">
      <c r="A355" s="1"/>
      <c r="B355" s="1"/>
      <c r="C355" s="13"/>
      <c r="D355" s="1"/>
      <c r="E355" s="13"/>
      <c r="F355" s="1"/>
      <c r="G355" s="13"/>
      <c r="H355" s="1"/>
      <c r="I355" s="1"/>
      <c r="J355" s="67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0.25" customHeight="1" x14ac:dyDescent="0.8">
      <c r="A356" s="1"/>
      <c r="B356" s="1"/>
      <c r="C356" s="13"/>
      <c r="D356" s="1"/>
      <c r="E356" s="13"/>
      <c r="F356" s="1"/>
      <c r="G356" s="13"/>
      <c r="H356" s="1"/>
      <c r="I356" s="1"/>
      <c r="J356" s="67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0.25" customHeight="1" x14ac:dyDescent="0.8">
      <c r="A357" s="1"/>
      <c r="B357" s="1"/>
      <c r="C357" s="13"/>
      <c r="D357" s="1"/>
      <c r="E357" s="13"/>
      <c r="F357" s="1"/>
      <c r="G357" s="13"/>
      <c r="H357" s="1"/>
      <c r="I357" s="1"/>
      <c r="J357" s="67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0.25" customHeight="1" x14ac:dyDescent="0.8">
      <c r="A358" s="1"/>
      <c r="B358" s="1"/>
      <c r="C358" s="13"/>
      <c r="D358" s="1"/>
      <c r="E358" s="13"/>
      <c r="F358" s="1"/>
      <c r="G358" s="13"/>
      <c r="H358" s="1"/>
      <c r="I358" s="1"/>
      <c r="J358" s="67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0.25" customHeight="1" x14ac:dyDescent="0.8">
      <c r="A359" s="1"/>
      <c r="B359" s="1"/>
      <c r="C359" s="13"/>
      <c r="D359" s="1"/>
      <c r="E359" s="13"/>
      <c r="F359" s="1"/>
      <c r="G359" s="13"/>
      <c r="H359" s="1"/>
      <c r="I359" s="1"/>
      <c r="J359" s="67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0.25" customHeight="1" x14ac:dyDescent="0.8">
      <c r="A360" s="1"/>
      <c r="B360" s="1"/>
      <c r="C360" s="13"/>
      <c r="D360" s="1"/>
      <c r="E360" s="13"/>
      <c r="F360" s="1"/>
      <c r="G360" s="13"/>
      <c r="H360" s="1"/>
      <c r="I360" s="1"/>
      <c r="J360" s="67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0.25" customHeight="1" x14ac:dyDescent="0.8">
      <c r="A361" s="1"/>
      <c r="B361" s="1"/>
      <c r="C361" s="13"/>
      <c r="D361" s="1"/>
      <c r="E361" s="13"/>
      <c r="F361" s="1"/>
      <c r="G361" s="13"/>
      <c r="H361" s="1"/>
      <c r="I361" s="1"/>
      <c r="J361" s="67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0.25" customHeight="1" x14ac:dyDescent="0.8">
      <c r="A362" s="1"/>
      <c r="B362" s="1"/>
      <c r="C362" s="13"/>
      <c r="D362" s="1"/>
      <c r="E362" s="13"/>
      <c r="F362" s="1"/>
      <c r="G362" s="13"/>
      <c r="H362" s="1"/>
      <c r="I362" s="1"/>
      <c r="J362" s="67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0.25" customHeight="1" x14ac:dyDescent="0.8">
      <c r="A363" s="1"/>
      <c r="B363" s="1"/>
      <c r="C363" s="13"/>
      <c r="D363" s="1"/>
      <c r="E363" s="13"/>
      <c r="F363" s="1"/>
      <c r="G363" s="13"/>
      <c r="H363" s="1"/>
      <c r="I363" s="1"/>
      <c r="J363" s="67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0.25" customHeight="1" x14ac:dyDescent="0.8">
      <c r="A364" s="1"/>
      <c r="B364" s="1"/>
      <c r="C364" s="13"/>
      <c r="D364" s="1"/>
      <c r="E364" s="13"/>
      <c r="F364" s="1"/>
      <c r="G364" s="13"/>
      <c r="H364" s="1"/>
      <c r="I364" s="1"/>
      <c r="J364" s="67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0.25" customHeight="1" x14ac:dyDescent="0.8">
      <c r="A365" s="1"/>
      <c r="B365" s="1"/>
      <c r="C365" s="13"/>
      <c r="D365" s="1"/>
      <c r="E365" s="13"/>
      <c r="F365" s="1"/>
      <c r="G365" s="13"/>
      <c r="H365" s="1"/>
      <c r="I365" s="1"/>
      <c r="J365" s="67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0.25" customHeight="1" x14ac:dyDescent="0.8">
      <c r="A366" s="1"/>
      <c r="B366" s="1"/>
      <c r="C366" s="13"/>
      <c r="D366" s="1"/>
      <c r="E366" s="13"/>
      <c r="F366" s="1"/>
      <c r="G366" s="13"/>
      <c r="H366" s="1"/>
      <c r="I366" s="1"/>
      <c r="J366" s="67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0.25" customHeight="1" x14ac:dyDescent="0.8">
      <c r="A367" s="1"/>
      <c r="B367" s="1"/>
      <c r="C367" s="13"/>
      <c r="D367" s="1"/>
      <c r="E367" s="13"/>
      <c r="F367" s="1"/>
      <c r="G367" s="13"/>
      <c r="H367" s="1"/>
      <c r="I367" s="1"/>
      <c r="J367" s="67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0.25" customHeight="1" x14ac:dyDescent="0.8">
      <c r="A368" s="1"/>
      <c r="B368" s="1"/>
      <c r="C368" s="13"/>
      <c r="D368" s="1"/>
      <c r="E368" s="13"/>
      <c r="F368" s="1"/>
      <c r="G368" s="13"/>
      <c r="H368" s="1"/>
      <c r="I368" s="1"/>
      <c r="J368" s="67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0.25" customHeight="1" x14ac:dyDescent="0.8">
      <c r="A369" s="1"/>
      <c r="B369" s="1"/>
      <c r="C369" s="13"/>
      <c r="D369" s="1"/>
      <c r="E369" s="13"/>
      <c r="F369" s="1"/>
      <c r="G369" s="13"/>
      <c r="H369" s="1"/>
      <c r="I369" s="1"/>
      <c r="J369" s="67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0.25" customHeight="1" x14ac:dyDescent="0.8">
      <c r="A370" s="1"/>
      <c r="B370" s="1"/>
      <c r="C370" s="13"/>
      <c r="D370" s="1"/>
      <c r="E370" s="13"/>
      <c r="F370" s="1"/>
      <c r="G370" s="13"/>
      <c r="H370" s="1"/>
      <c r="I370" s="1"/>
      <c r="J370" s="67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0.25" customHeight="1" x14ac:dyDescent="0.8">
      <c r="A371" s="1"/>
      <c r="B371" s="1"/>
      <c r="C371" s="13"/>
      <c r="D371" s="1"/>
      <c r="E371" s="13"/>
      <c r="F371" s="1"/>
      <c r="G371" s="13"/>
      <c r="H371" s="1"/>
      <c r="I371" s="1"/>
      <c r="J371" s="67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0.25" customHeight="1" x14ac:dyDescent="0.8">
      <c r="A372" s="1"/>
      <c r="B372" s="1"/>
      <c r="C372" s="13"/>
      <c r="D372" s="1"/>
      <c r="E372" s="13"/>
      <c r="F372" s="1"/>
      <c r="G372" s="13"/>
      <c r="H372" s="1"/>
      <c r="I372" s="1"/>
      <c r="J372" s="67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0.25" customHeight="1" x14ac:dyDescent="0.8">
      <c r="A373" s="1"/>
      <c r="B373" s="1"/>
      <c r="C373" s="13"/>
      <c r="D373" s="1"/>
      <c r="E373" s="13"/>
      <c r="F373" s="1"/>
      <c r="G373" s="13"/>
      <c r="H373" s="1"/>
      <c r="I373" s="1"/>
      <c r="J373" s="67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0.25" customHeight="1" x14ac:dyDescent="0.8">
      <c r="A374" s="1"/>
      <c r="B374" s="1"/>
      <c r="C374" s="13"/>
      <c r="D374" s="1"/>
      <c r="E374" s="13"/>
      <c r="F374" s="1"/>
      <c r="G374" s="13"/>
      <c r="H374" s="1"/>
      <c r="I374" s="1"/>
      <c r="J374" s="67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0.25" customHeight="1" x14ac:dyDescent="0.8">
      <c r="A375" s="1"/>
      <c r="B375" s="1"/>
      <c r="C375" s="13"/>
      <c r="D375" s="1"/>
      <c r="E375" s="13"/>
      <c r="F375" s="1"/>
      <c r="G375" s="13"/>
      <c r="H375" s="1"/>
      <c r="I375" s="1"/>
      <c r="J375" s="67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0.25" customHeight="1" x14ac:dyDescent="0.8">
      <c r="A376" s="1"/>
      <c r="B376" s="1"/>
      <c r="C376" s="13"/>
      <c r="D376" s="1"/>
      <c r="E376" s="13"/>
      <c r="F376" s="1"/>
      <c r="G376" s="13"/>
      <c r="H376" s="1"/>
      <c r="I376" s="1"/>
      <c r="J376" s="67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0.25" customHeight="1" x14ac:dyDescent="0.8">
      <c r="A377" s="1"/>
      <c r="B377" s="1"/>
      <c r="C377" s="13"/>
      <c r="D377" s="1"/>
      <c r="E377" s="13"/>
      <c r="F377" s="1"/>
      <c r="G377" s="13"/>
      <c r="H377" s="1"/>
      <c r="I377" s="1"/>
      <c r="J377" s="67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0.25" customHeight="1" x14ac:dyDescent="0.8">
      <c r="A378" s="1"/>
      <c r="B378" s="1"/>
      <c r="C378" s="13"/>
      <c r="D378" s="1"/>
      <c r="E378" s="13"/>
      <c r="F378" s="1"/>
      <c r="G378" s="13"/>
      <c r="H378" s="1"/>
      <c r="I378" s="1"/>
      <c r="J378" s="67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0.25" customHeight="1" x14ac:dyDescent="0.8">
      <c r="A379" s="1"/>
      <c r="B379" s="1"/>
      <c r="C379" s="13"/>
      <c r="D379" s="1"/>
      <c r="E379" s="13"/>
      <c r="F379" s="1"/>
      <c r="G379" s="13"/>
      <c r="H379" s="1"/>
      <c r="I379" s="1"/>
      <c r="J379" s="67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0.25" customHeight="1" x14ac:dyDescent="0.8">
      <c r="A380" s="1"/>
      <c r="B380" s="1"/>
      <c r="C380" s="13"/>
      <c r="D380" s="1"/>
      <c r="E380" s="13"/>
      <c r="F380" s="1"/>
      <c r="G380" s="13"/>
      <c r="H380" s="1"/>
      <c r="I380" s="1"/>
      <c r="J380" s="67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0.25" customHeight="1" x14ac:dyDescent="0.8">
      <c r="A381" s="1"/>
      <c r="B381" s="1"/>
      <c r="C381" s="13"/>
      <c r="D381" s="1"/>
      <c r="E381" s="13"/>
      <c r="F381" s="1"/>
      <c r="G381" s="13"/>
      <c r="H381" s="1"/>
      <c r="I381" s="1"/>
      <c r="J381" s="67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0.25" customHeight="1" x14ac:dyDescent="0.8">
      <c r="A382" s="1"/>
      <c r="B382" s="1"/>
      <c r="C382" s="13"/>
      <c r="D382" s="1"/>
      <c r="E382" s="13"/>
      <c r="F382" s="1"/>
      <c r="G382" s="13"/>
      <c r="H382" s="1"/>
      <c r="I382" s="1"/>
      <c r="J382" s="67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0.25" customHeight="1" x14ac:dyDescent="0.8">
      <c r="A383" s="1"/>
      <c r="B383" s="1"/>
      <c r="C383" s="13"/>
      <c r="D383" s="1"/>
      <c r="E383" s="13"/>
      <c r="F383" s="1"/>
      <c r="G383" s="13"/>
      <c r="H383" s="1"/>
      <c r="I383" s="1"/>
      <c r="J383" s="67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0.25" customHeight="1" x14ac:dyDescent="0.8">
      <c r="A384" s="1"/>
      <c r="B384" s="1"/>
      <c r="C384" s="13"/>
      <c r="D384" s="1"/>
      <c r="E384" s="13"/>
      <c r="F384" s="1"/>
      <c r="G384" s="13"/>
      <c r="H384" s="1"/>
      <c r="I384" s="1"/>
      <c r="J384" s="67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0.25" customHeight="1" x14ac:dyDescent="0.8">
      <c r="A385" s="1"/>
      <c r="B385" s="1"/>
      <c r="C385" s="13"/>
      <c r="D385" s="1"/>
      <c r="E385" s="13"/>
      <c r="F385" s="1"/>
      <c r="G385" s="13"/>
      <c r="H385" s="1"/>
      <c r="I385" s="1"/>
      <c r="J385" s="67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0.25" customHeight="1" x14ac:dyDescent="0.8">
      <c r="A386" s="1"/>
      <c r="B386" s="1"/>
      <c r="C386" s="13"/>
      <c r="D386" s="1"/>
      <c r="E386" s="13"/>
      <c r="F386" s="1"/>
      <c r="G386" s="13"/>
      <c r="H386" s="1"/>
      <c r="I386" s="1"/>
      <c r="J386" s="67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0.25" customHeight="1" x14ac:dyDescent="0.8">
      <c r="A387" s="1"/>
      <c r="B387" s="1"/>
      <c r="C387" s="13"/>
      <c r="D387" s="1"/>
      <c r="E387" s="13"/>
      <c r="F387" s="1"/>
      <c r="G387" s="13"/>
      <c r="H387" s="1"/>
      <c r="I387" s="1"/>
      <c r="J387" s="67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0.25" customHeight="1" x14ac:dyDescent="0.8">
      <c r="A388" s="1"/>
      <c r="B388" s="1"/>
      <c r="C388" s="13"/>
      <c r="D388" s="1"/>
      <c r="E388" s="13"/>
      <c r="F388" s="1"/>
      <c r="G388" s="13"/>
      <c r="H388" s="1"/>
      <c r="I388" s="1"/>
      <c r="J388" s="67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0.25" customHeight="1" x14ac:dyDescent="0.8">
      <c r="A389" s="1"/>
      <c r="B389" s="1"/>
      <c r="C389" s="13"/>
      <c r="D389" s="1"/>
      <c r="E389" s="13"/>
      <c r="F389" s="1"/>
      <c r="G389" s="13"/>
      <c r="H389" s="1"/>
      <c r="I389" s="1"/>
      <c r="J389" s="67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0.25" customHeight="1" x14ac:dyDescent="0.8">
      <c r="A390" s="1"/>
      <c r="B390" s="1"/>
      <c r="C390" s="13"/>
      <c r="D390" s="1"/>
      <c r="E390" s="13"/>
      <c r="F390" s="1"/>
      <c r="G390" s="13"/>
      <c r="H390" s="1"/>
      <c r="I390" s="1"/>
      <c r="J390" s="67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0.25" customHeight="1" x14ac:dyDescent="0.8">
      <c r="A391" s="1"/>
      <c r="B391" s="1"/>
      <c r="C391" s="13"/>
      <c r="D391" s="1"/>
      <c r="E391" s="13"/>
      <c r="F391" s="1"/>
      <c r="G391" s="13"/>
      <c r="H391" s="1"/>
      <c r="I391" s="1"/>
      <c r="J391" s="67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0.25" customHeight="1" x14ac:dyDescent="0.8">
      <c r="A392" s="1"/>
      <c r="B392" s="1"/>
      <c r="C392" s="13"/>
      <c r="D392" s="1"/>
      <c r="E392" s="13"/>
      <c r="F392" s="1"/>
      <c r="G392" s="13"/>
      <c r="H392" s="1"/>
      <c r="I392" s="1"/>
      <c r="J392" s="67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0.25" customHeight="1" x14ac:dyDescent="0.8">
      <c r="A393" s="1"/>
      <c r="B393" s="1"/>
      <c r="C393" s="13"/>
      <c r="D393" s="1"/>
      <c r="E393" s="13"/>
      <c r="F393" s="1"/>
      <c r="G393" s="13"/>
      <c r="H393" s="1"/>
      <c r="I393" s="1"/>
      <c r="J393" s="67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0.25" customHeight="1" x14ac:dyDescent="0.8">
      <c r="A394" s="1"/>
      <c r="B394" s="1"/>
      <c r="C394" s="13"/>
      <c r="D394" s="1"/>
      <c r="E394" s="13"/>
      <c r="F394" s="1"/>
      <c r="G394" s="13"/>
      <c r="H394" s="1"/>
      <c r="I394" s="1"/>
      <c r="J394" s="67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0.25" customHeight="1" x14ac:dyDescent="0.8">
      <c r="A395" s="1"/>
      <c r="B395" s="1"/>
      <c r="C395" s="13"/>
      <c r="D395" s="1"/>
      <c r="E395" s="13"/>
      <c r="F395" s="1"/>
      <c r="G395" s="13"/>
      <c r="H395" s="1"/>
      <c r="I395" s="1"/>
      <c r="J395" s="67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0.25" customHeight="1" x14ac:dyDescent="0.8">
      <c r="A396" s="1"/>
      <c r="B396" s="1"/>
      <c r="C396" s="13"/>
      <c r="D396" s="1"/>
      <c r="E396" s="13"/>
      <c r="F396" s="1"/>
      <c r="G396" s="13"/>
      <c r="H396" s="1"/>
      <c r="I396" s="1"/>
      <c r="J396" s="67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0.25" customHeight="1" x14ac:dyDescent="0.8">
      <c r="A397" s="1"/>
      <c r="B397" s="1"/>
      <c r="C397" s="13"/>
      <c r="D397" s="1"/>
      <c r="E397" s="13"/>
      <c r="F397" s="1"/>
      <c r="G397" s="13"/>
      <c r="H397" s="1"/>
      <c r="I397" s="1"/>
      <c r="J397" s="67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0.25" customHeight="1" x14ac:dyDescent="0.8">
      <c r="A398" s="1"/>
      <c r="B398" s="1"/>
      <c r="C398" s="13"/>
      <c r="D398" s="1"/>
      <c r="E398" s="13"/>
      <c r="F398" s="1"/>
      <c r="G398" s="13"/>
      <c r="H398" s="1"/>
      <c r="I398" s="1"/>
      <c r="J398" s="67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0.25" customHeight="1" x14ac:dyDescent="0.8">
      <c r="A399" s="1"/>
      <c r="B399" s="1"/>
      <c r="C399" s="13"/>
      <c r="D399" s="1"/>
      <c r="E399" s="13"/>
      <c r="F399" s="1"/>
      <c r="G399" s="13"/>
      <c r="H399" s="1"/>
      <c r="I399" s="1"/>
      <c r="J399" s="67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0.25" customHeight="1" x14ac:dyDescent="0.8">
      <c r="A400" s="1"/>
      <c r="B400" s="1"/>
      <c r="C400" s="13"/>
      <c r="D400" s="1"/>
      <c r="E400" s="13"/>
      <c r="F400" s="1"/>
      <c r="G400" s="13"/>
      <c r="H400" s="1"/>
      <c r="I400" s="1"/>
      <c r="J400" s="67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0.25" customHeight="1" x14ac:dyDescent="0.8">
      <c r="A401" s="1"/>
      <c r="B401" s="1"/>
      <c r="C401" s="13"/>
      <c r="D401" s="1"/>
      <c r="E401" s="13"/>
      <c r="F401" s="1"/>
      <c r="G401" s="13"/>
      <c r="H401" s="1"/>
      <c r="I401" s="1"/>
      <c r="J401" s="67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0.25" customHeight="1" x14ac:dyDescent="0.8">
      <c r="A402" s="1"/>
      <c r="B402" s="1"/>
      <c r="C402" s="13"/>
      <c r="D402" s="1"/>
      <c r="E402" s="13"/>
      <c r="F402" s="1"/>
      <c r="G402" s="13"/>
      <c r="H402" s="1"/>
      <c r="I402" s="1"/>
      <c r="J402" s="67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0.25" customHeight="1" x14ac:dyDescent="0.8">
      <c r="A403" s="1"/>
      <c r="B403" s="1"/>
      <c r="C403" s="13"/>
      <c r="D403" s="1"/>
      <c r="E403" s="13"/>
      <c r="F403" s="1"/>
      <c r="G403" s="13"/>
      <c r="H403" s="1"/>
      <c r="I403" s="1"/>
      <c r="J403" s="67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0.25" customHeight="1" x14ac:dyDescent="0.8">
      <c r="A404" s="1"/>
      <c r="B404" s="1"/>
      <c r="C404" s="13"/>
      <c r="D404" s="1"/>
      <c r="E404" s="13"/>
      <c r="F404" s="1"/>
      <c r="G404" s="13"/>
      <c r="H404" s="1"/>
      <c r="I404" s="1"/>
      <c r="J404" s="67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0.25" customHeight="1" x14ac:dyDescent="0.8">
      <c r="A405" s="1"/>
      <c r="B405" s="1"/>
      <c r="C405" s="13"/>
      <c r="D405" s="1"/>
      <c r="E405" s="13"/>
      <c r="F405" s="1"/>
      <c r="G405" s="13"/>
      <c r="H405" s="1"/>
      <c r="I405" s="1"/>
      <c r="J405" s="67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0.25" customHeight="1" x14ac:dyDescent="0.8">
      <c r="A406" s="1"/>
      <c r="B406" s="1"/>
      <c r="C406" s="13"/>
      <c r="D406" s="1"/>
      <c r="E406" s="13"/>
      <c r="F406" s="1"/>
      <c r="G406" s="13"/>
      <c r="H406" s="1"/>
      <c r="I406" s="1"/>
      <c r="J406" s="67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0.25" customHeight="1" x14ac:dyDescent="0.8">
      <c r="A407" s="1"/>
      <c r="B407" s="1"/>
      <c r="C407" s="13"/>
      <c r="D407" s="1"/>
      <c r="E407" s="13"/>
      <c r="F407" s="1"/>
      <c r="G407" s="13"/>
      <c r="H407" s="1"/>
      <c r="I407" s="1"/>
      <c r="J407" s="67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0.25" customHeight="1" x14ac:dyDescent="0.8">
      <c r="A408" s="1"/>
      <c r="B408" s="1"/>
      <c r="C408" s="13"/>
      <c r="D408" s="1"/>
      <c r="E408" s="13"/>
      <c r="F408" s="1"/>
      <c r="G408" s="13"/>
      <c r="H408" s="1"/>
      <c r="I408" s="1"/>
      <c r="J408" s="67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0.25" customHeight="1" x14ac:dyDescent="0.8">
      <c r="A409" s="1"/>
      <c r="B409" s="1"/>
      <c r="C409" s="13"/>
      <c r="D409" s="1"/>
      <c r="E409" s="13"/>
      <c r="F409" s="1"/>
      <c r="G409" s="13"/>
      <c r="H409" s="1"/>
      <c r="I409" s="1"/>
      <c r="J409" s="67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0.25" customHeight="1" x14ac:dyDescent="0.8">
      <c r="A410" s="1"/>
      <c r="B410" s="1"/>
      <c r="C410" s="13"/>
      <c r="D410" s="1"/>
      <c r="E410" s="13"/>
      <c r="F410" s="1"/>
      <c r="G410" s="13"/>
      <c r="H410" s="1"/>
      <c r="I410" s="1"/>
      <c r="J410" s="67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0.25" customHeight="1" x14ac:dyDescent="0.8">
      <c r="A411" s="1"/>
      <c r="B411" s="1"/>
      <c r="C411" s="13"/>
      <c r="D411" s="1"/>
      <c r="E411" s="13"/>
      <c r="F411" s="1"/>
      <c r="G411" s="13"/>
      <c r="H411" s="1"/>
      <c r="I411" s="1"/>
      <c r="J411" s="67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0.25" customHeight="1" x14ac:dyDescent="0.8">
      <c r="A412" s="1"/>
      <c r="B412" s="1"/>
      <c r="C412" s="13"/>
      <c r="D412" s="1"/>
      <c r="E412" s="13"/>
      <c r="F412" s="1"/>
      <c r="G412" s="13"/>
      <c r="H412" s="1"/>
      <c r="I412" s="1"/>
      <c r="J412" s="67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0.25" customHeight="1" x14ac:dyDescent="0.8">
      <c r="A413" s="1"/>
      <c r="B413" s="1"/>
      <c r="C413" s="13"/>
      <c r="D413" s="1"/>
      <c r="E413" s="13"/>
      <c r="F413" s="1"/>
      <c r="G413" s="13"/>
      <c r="H413" s="1"/>
      <c r="I413" s="1"/>
      <c r="J413" s="67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0.25" customHeight="1" x14ac:dyDescent="0.8">
      <c r="A414" s="1"/>
      <c r="B414" s="1"/>
      <c r="C414" s="13"/>
      <c r="D414" s="1"/>
      <c r="E414" s="13"/>
      <c r="F414" s="1"/>
      <c r="G414" s="13"/>
      <c r="H414" s="1"/>
      <c r="I414" s="1"/>
      <c r="J414" s="67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0.25" customHeight="1" x14ac:dyDescent="0.8">
      <c r="A415" s="1"/>
      <c r="B415" s="1"/>
      <c r="C415" s="13"/>
      <c r="D415" s="1"/>
      <c r="E415" s="13"/>
      <c r="F415" s="1"/>
      <c r="G415" s="13"/>
      <c r="H415" s="1"/>
      <c r="I415" s="1"/>
      <c r="J415" s="67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0.25" customHeight="1" x14ac:dyDescent="0.8">
      <c r="A416" s="1"/>
      <c r="B416" s="1"/>
      <c r="C416" s="13"/>
      <c r="D416" s="1"/>
      <c r="E416" s="13"/>
      <c r="F416" s="1"/>
      <c r="G416" s="13"/>
      <c r="H416" s="1"/>
      <c r="I416" s="1"/>
      <c r="J416" s="67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0.25" customHeight="1" x14ac:dyDescent="0.8">
      <c r="A417" s="1"/>
      <c r="B417" s="1"/>
      <c r="C417" s="13"/>
      <c r="D417" s="1"/>
      <c r="E417" s="13"/>
      <c r="F417" s="1"/>
      <c r="G417" s="13"/>
      <c r="H417" s="1"/>
      <c r="I417" s="1"/>
      <c r="J417" s="67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0.25" customHeight="1" x14ac:dyDescent="0.8">
      <c r="A418" s="1"/>
      <c r="B418" s="1"/>
      <c r="C418" s="13"/>
      <c r="D418" s="1"/>
      <c r="E418" s="13"/>
      <c r="F418" s="1"/>
      <c r="G418" s="13"/>
      <c r="H418" s="1"/>
      <c r="I418" s="1"/>
      <c r="J418" s="67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0.25" customHeight="1" x14ac:dyDescent="0.8">
      <c r="A419" s="1"/>
      <c r="B419" s="1"/>
      <c r="C419" s="13"/>
      <c r="D419" s="1"/>
      <c r="E419" s="13"/>
      <c r="F419" s="1"/>
      <c r="G419" s="13"/>
      <c r="H419" s="1"/>
      <c r="I419" s="1"/>
      <c r="J419" s="67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0.25" customHeight="1" x14ac:dyDescent="0.8">
      <c r="A420" s="1"/>
      <c r="B420" s="1"/>
      <c r="C420" s="13"/>
      <c r="D420" s="1"/>
      <c r="E420" s="13"/>
      <c r="F420" s="1"/>
      <c r="G420" s="13"/>
      <c r="H420" s="1"/>
      <c r="I420" s="1"/>
      <c r="J420" s="67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0.25" customHeight="1" x14ac:dyDescent="0.8">
      <c r="A421" s="1"/>
      <c r="B421" s="1"/>
      <c r="C421" s="13"/>
      <c r="D421" s="1"/>
      <c r="E421" s="13"/>
      <c r="F421" s="1"/>
      <c r="G421" s="13"/>
      <c r="H421" s="1"/>
      <c r="I421" s="1"/>
      <c r="J421" s="67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0.25" customHeight="1" x14ac:dyDescent="0.8">
      <c r="A422" s="1"/>
      <c r="B422" s="1"/>
      <c r="C422" s="13"/>
      <c r="D422" s="1"/>
      <c r="E422" s="13"/>
      <c r="F422" s="1"/>
      <c r="G422" s="13"/>
      <c r="H422" s="1"/>
      <c r="I422" s="1"/>
      <c r="J422" s="67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0.25" customHeight="1" x14ac:dyDescent="0.8">
      <c r="A423" s="1"/>
      <c r="B423" s="1"/>
      <c r="C423" s="13"/>
      <c r="D423" s="1"/>
      <c r="E423" s="13"/>
      <c r="F423" s="1"/>
      <c r="G423" s="13"/>
      <c r="H423" s="1"/>
      <c r="I423" s="1"/>
      <c r="J423" s="67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0.25" customHeight="1" x14ac:dyDescent="0.8">
      <c r="A424" s="1"/>
      <c r="B424" s="1"/>
      <c r="C424" s="13"/>
      <c r="D424" s="1"/>
      <c r="E424" s="13"/>
      <c r="F424" s="1"/>
      <c r="G424" s="13"/>
      <c r="H424" s="1"/>
      <c r="I424" s="1"/>
      <c r="J424" s="67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0.25" customHeight="1" x14ac:dyDescent="0.8">
      <c r="A425" s="1"/>
      <c r="B425" s="1"/>
      <c r="C425" s="13"/>
      <c r="D425" s="1"/>
      <c r="E425" s="13"/>
      <c r="F425" s="1"/>
      <c r="G425" s="13"/>
      <c r="H425" s="1"/>
      <c r="I425" s="1"/>
      <c r="J425" s="67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0.25" customHeight="1" x14ac:dyDescent="0.8">
      <c r="A426" s="1"/>
      <c r="B426" s="1"/>
      <c r="C426" s="13"/>
      <c r="D426" s="1"/>
      <c r="E426" s="13"/>
      <c r="F426" s="1"/>
      <c r="G426" s="13"/>
      <c r="H426" s="1"/>
      <c r="I426" s="1"/>
      <c r="J426" s="67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0.25" customHeight="1" x14ac:dyDescent="0.8">
      <c r="A427" s="1"/>
      <c r="B427" s="1"/>
      <c r="C427" s="13"/>
      <c r="D427" s="1"/>
      <c r="E427" s="13"/>
      <c r="F427" s="1"/>
      <c r="G427" s="13"/>
      <c r="H427" s="1"/>
      <c r="I427" s="1"/>
      <c r="J427" s="67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0.25" customHeight="1" x14ac:dyDescent="0.8">
      <c r="A428" s="1"/>
      <c r="B428" s="1"/>
      <c r="C428" s="13"/>
      <c r="D428" s="1"/>
      <c r="E428" s="13"/>
      <c r="F428" s="1"/>
      <c r="G428" s="13"/>
      <c r="H428" s="1"/>
      <c r="I428" s="1"/>
      <c r="J428" s="67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0.25" customHeight="1" x14ac:dyDescent="0.8">
      <c r="A429" s="1"/>
      <c r="B429" s="1"/>
      <c r="C429" s="13"/>
      <c r="D429" s="1"/>
      <c r="E429" s="13"/>
      <c r="F429" s="1"/>
      <c r="G429" s="13"/>
      <c r="H429" s="1"/>
      <c r="I429" s="1"/>
      <c r="J429" s="67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0.25" customHeight="1" x14ac:dyDescent="0.8">
      <c r="A430" s="1"/>
      <c r="B430" s="1"/>
      <c r="C430" s="13"/>
      <c r="D430" s="1"/>
      <c r="E430" s="13"/>
      <c r="F430" s="1"/>
      <c r="G430" s="13"/>
      <c r="H430" s="1"/>
      <c r="I430" s="1"/>
      <c r="J430" s="67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0.25" customHeight="1" x14ac:dyDescent="0.8">
      <c r="A431" s="1"/>
      <c r="B431" s="1"/>
      <c r="C431" s="13"/>
      <c r="D431" s="1"/>
      <c r="E431" s="13"/>
      <c r="F431" s="1"/>
      <c r="G431" s="13"/>
      <c r="H431" s="1"/>
      <c r="I431" s="1"/>
      <c r="J431" s="67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0.25" customHeight="1" x14ac:dyDescent="0.8">
      <c r="A432" s="1"/>
      <c r="B432" s="1"/>
      <c r="C432" s="13"/>
      <c r="D432" s="1"/>
      <c r="E432" s="13"/>
      <c r="F432" s="1"/>
      <c r="G432" s="13"/>
      <c r="H432" s="1"/>
      <c r="I432" s="1"/>
      <c r="J432" s="67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0.25" customHeight="1" x14ac:dyDescent="0.8">
      <c r="A433" s="1"/>
      <c r="B433" s="1"/>
      <c r="C433" s="13"/>
      <c r="D433" s="1"/>
      <c r="E433" s="13"/>
      <c r="F433" s="1"/>
      <c r="G433" s="13"/>
      <c r="H433" s="1"/>
      <c r="I433" s="1"/>
      <c r="J433" s="67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0.25" customHeight="1" x14ac:dyDescent="0.8">
      <c r="A434" s="1"/>
      <c r="B434" s="1"/>
      <c r="C434" s="13"/>
      <c r="D434" s="1"/>
      <c r="E434" s="13"/>
      <c r="F434" s="1"/>
      <c r="G434" s="13"/>
      <c r="H434" s="1"/>
      <c r="I434" s="1"/>
      <c r="J434" s="67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0.25" customHeight="1" x14ac:dyDescent="0.8">
      <c r="A435" s="1"/>
      <c r="B435" s="1"/>
      <c r="C435" s="13"/>
      <c r="D435" s="1"/>
      <c r="E435" s="13"/>
      <c r="F435" s="1"/>
      <c r="G435" s="13"/>
      <c r="H435" s="1"/>
      <c r="I435" s="1"/>
      <c r="J435" s="67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0.25" customHeight="1" x14ac:dyDescent="0.8">
      <c r="A436" s="1"/>
      <c r="B436" s="1"/>
      <c r="C436" s="13"/>
      <c r="D436" s="1"/>
      <c r="E436" s="13"/>
      <c r="F436" s="1"/>
      <c r="G436" s="13"/>
      <c r="H436" s="1"/>
      <c r="I436" s="1"/>
      <c r="J436" s="67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0.25" customHeight="1" x14ac:dyDescent="0.8">
      <c r="A437" s="1"/>
      <c r="B437" s="1"/>
      <c r="C437" s="13"/>
      <c r="D437" s="1"/>
      <c r="E437" s="13"/>
      <c r="F437" s="1"/>
      <c r="G437" s="13"/>
      <c r="H437" s="1"/>
      <c r="I437" s="1"/>
      <c r="J437" s="67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0.25" customHeight="1" x14ac:dyDescent="0.8">
      <c r="A438" s="1"/>
      <c r="B438" s="1"/>
      <c r="C438" s="13"/>
      <c r="D438" s="1"/>
      <c r="E438" s="13"/>
      <c r="F438" s="1"/>
      <c r="G438" s="13"/>
      <c r="H438" s="1"/>
      <c r="I438" s="1"/>
      <c r="J438" s="67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0.25" customHeight="1" x14ac:dyDescent="0.8">
      <c r="A439" s="1"/>
      <c r="B439" s="1"/>
      <c r="C439" s="13"/>
      <c r="D439" s="1"/>
      <c r="E439" s="13"/>
      <c r="F439" s="1"/>
      <c r="G439" s="13"/>
      <c r="H439" s="1"/>
      <c r="I439" s="1"/>
      <c r="J439" s="67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0.25" customHeight="1" x14ac:dyDescent="0.8">
      <c r="A440" s="1"/>
      <c r="B440" s="1"/>
      <c r="C440" s="13"/>
      <c r="D440" s="1"/>
      <c r="E440" s="13"/>
      <c r="F440" s="1"/>
      <c r="G440" s="13"/>
      <c r="H440" s="1"/>
      <c r="I440" s="1"/>
      <c r="J440" s="67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0.25" customHeight="1" x14ac:dyDescent="0.8">
      <c r="A441" s="1"/>
      <c r="B441" s="1"/>
      <c r="C441" s="13"/>
      <c r="D441" s="1"/>
      <c r="E441" s="13"/>
      <c r="F441" s="1"/>
      <c r="G441" s="13"/>
      <c r="H441" s="1"/>
      <c r="I441" s="1"/>
      <c r="J441" s="67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0.25" customHeight="1" x14ac:dyDescent="0.8">
      <c r="A442" s="1"/>
      <c r="B442" s="1"/>
      <c r="C442" s="13"/>
      <c r="D442" s="1"/>
      <c r="E442" s="13"/>
      <c r="F442" s="1"/>
      <c r="G442" s="13"/>
      <c r="H442" s="1"/>
      <c r="I442" s="1"/>
      <c r="J442" s="67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0.25" customHeight="1" x14ac:dyDescent="0.8">
      <c r="A443" s="1"/>
      <c r="B443" s="1"/>
      <c r="C443" s="13"/>
      <c r="D443" s="1"/>
      <c r="E443" s="13"/>
      <c r="F443" s="1"/>
      <c r="G443" s="13"/>
      <c r="H443" s="1"/>
      <c r="I443" s="1"/>
      <c r="J443" s="67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0.25" customHeight="1" x14ac:dyDescent="0.8">
      <c r="A444" s="1"/>
      <c r="B444" s="1"/>
      <c r="C444" s="13"/>
      <c r="D444" s="1"/>
      <c r="E444" s="13"/>
      <c r="F444" s="1"/>
      <c r="G444" s="13"/>
      <c r="H444" s="1"/>
      <c r="I444" s="1"/>
      <c r="J444" s="67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0.25" customHeight="1" x14ac:dyDescent="0.8">
      <c r="A445" s="1"/>
      <c r="B445" s="1"/>
      <c r="C445" s="13"/>
      <c r="D445" s="1"/>
      <c r="E445" s="13"/>
      <c r="F445" s="1"/>
      <c r="G445" s="13"/>
      <c r="H445" s="1"/>
      <c r="I445" s="1"/>
      <c r="J445" s="67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0.25" customHeight="1" x14ac:dyDescent="0.8">
      <c r="A446" s="1"/>
      <c r="B446" s="1"/>
      <c r="C446" s="13"/>
      <c r="D446" s="1"/>
      <c r="E446" s="13"/>
      <c r="F446" s="1"/>
      <c r="G446" s="13"/>
      <c r="H446" s="1"/>
      <c r="I446" s="1"/>
      <c r="J446" s="67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0.25" customHeight="1" x14ac:dyDescent="0.8">
      <c r="A447" s="1"/>
      <c r="B447" s="1"/>
      <c r="C447" s="13"/>
      <c r="D447" s="1"/>
      <c r="E447" s="13"/>
      <c r="F447" s="1"/>
      <c r="G447" s="13"/>
      <c r="H447" s="1"/>
      <c r="I447" s="1"/>
      <c r="J447" s="67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0.25" customHeight="1" x14ac:dyDescent="0.8">
      <c r="A448" s="1"/>
      <c r="B448" s="1"/>
      <c r="C448" s="13"/>
      <c r="D448" s="1"/>
      <c r="E448" s="13"/>
      <c r="F448" s="1"/>
      <c r="G448" s="13"/>
      <c r="H448" s="1"/>
      <c r="I448" s="1"/>
      <c r="J448" s="67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0.25" customHeight="1" x14ac:dyDescent="0.8">
      <c r="A449" s="1"/>
      <c r="B449" s="1"/>
      <c r="C449" s="13"/>
      <c r="D449" s="1"/>
      <c r="E449" s="13"/>
      <c r="F449" s="1"/>
      <c r="G449" s="13"/>
      <c r="H449" s="1"/>
      <c r="I449" s="1"/>
      <c r="J449" s="67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0.25" customHeight="1" x14ac:dyDescent="0.8">
      <c r="A450" s="1"/>
      <c r="B450" s="1"/>
      <c r="C450" s="13"/>
      <c r="D450" s="1"/>
      <c r="E450" s="13"/>
      <c r="F450" s="1"/>
      <c r="G450" s="13"/>
      <c r="H450" s="1"/>
      <c r="I450" s="1"/>
      <c r="J450" s="67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0.25" customHeight="1" x14ac:dyDescent="0.8">
      <c r="A451" s="1"/>
      <c r="B451" s="1"/>
      <c r="C451" s="13"/>
      <c r="D451" s="1"/>
      <c r="E451" s="13"/>
      <c r="F451" s="1"/>
      <c r="G451" s="13"/>
      <c r="H451" s="1"/>
      <c r="I451" s="1"/>
      <c r="J451" s="67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0.25" customHeight="1" x14ac:dyDescent="0.8">
      <c r="A452" s="1"/>
      <c r="B452" s="1"/>
      <c r="C452" s="13"/>
      <c r="D452" s="1"/>
      <c r="E452" s="13"/>
      <c r="F452" s="1"/>
      <c r="G452" s="13"/>
      <c r="H452" s="1"/>
      <c r="I452" s="1"/>
      <c r="J452" s="67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0.25" customHeight="1" x14ac:dyDescent="0.8">
      <c r="A453" s="1"/>
      <c r="B453" s="1"/>
      <c r="C453" s="13"/>
      <c r="D453" s="1"/>
      <c r="E453" s="13"/>
      <c r="F453" s="1"/>
      <c r="G453" s="13"/>
      <c r="H453" s="1"/>
      <c r="I453" s="1"/>
      <c r="J453" s="67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0.25" customHeight="1" x14ac:dyDescent="0.8">
      <c r="A454" s="1"/>
      <c r="B454" s="1"/>
      <c r="C454" s="13"/>
      <c r="D454" s="1"/>
      <c r="E454" s="13"/>
      <c r="F454" s="1"/>
      <c r="G454" s="13"/>
      <c r="H454" s="1"/>
      <c r="I454" s="1"/>
      <c r="J454" s="67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0.25" customHeight="1" x14ac:dyDescent="0.8">
      <c r="A455" s="1"/>
      <c r="B455" s="1"/>
      <c r="C455" s="13"/>
      <c r="D455" s="1"/>
      <c r="E455" s="13"/>
      <c r="F455" s="1"/>
      <c r="G455" s="13"/>
      <c r="H455" s="1"/>
      <c r="I455" s="1"/>
      <c r="J455" s="67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0.25" customHeight="1" x14ac:dyDescent="0.8">
      <c r="A456" s="1"/>
      <c r="B456" s="1"/>
      <c r="C456" s="13"/>
      <c r="D456" s="1"/>
      <c r="E456" s="13"/>
      <c r="F456" s="1"/>
      <c r="G456" s="13"/>
      <c r="H456" s="1"/>
      <c r="I456" s="1"/>
      <c r="J456" s="67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0.25" customHeight="1" x14ac:dyDescent="0.8">
      <c r="A457" s="1"/>
      <c r="B457" s="1"/>
      <c r="C457" s="13"/>
      <c r="D457" s="1"/>
      <c r="E457" s="13"/>
      <c r="F457" s="1"/>
      <c r="G457" s="13"/>
      <c r="H457" s="1"/>
      <c r="I457" s="1"/>
      <c r="J457" s="67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0.25" customHeight="1" x14ac:dyDescent="0.8">
      <c r="A458" s="1"/>
      <c r="B458" s="1"/>
      <c r="C458" s="13"/>
      <c r="D458" s="1"/>
      <c r="E458" s="13"/>
      <c r="F458" s="1"/>
      <c r="G458" s="13"/>
      <c r="H458" s="1"/>
      <c r="I458" s="1"/>
      <c r="J458" s="67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0.25" customHeight="1" x14ac:dyDescent="0.8">
      <c r="A459" s="1"/>
      <c r="B459" s="1"/>
      <c r="C459" s="13"/>
      <c r="D459" s="1"/>
      <c r="E459" s="13"/>
      <c r="F459" s="1"/>
      <c r="G459" s="13"/>
      <c r="H459" s="1"/>
      <c r="I459" s="1"/>
      <c r="J459" s="67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0.25" customHeight="1" x14ac:dyDescent="0.8">
      <c r="A460" s="1"/>
      <c r="B460" s="1"/>
      <c r="C460" s="13"/>
      <c r="D460" s="1"/>
      <c r="E460" s="13"/>
      <c r="F460" s="1"/>
      <c r="G460" s="13"/>
      <c r="H460" s="1"/>
      <c r="I460" s="1"/>
      <c r="J460" s="67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0.25" customHeight="1" x14ac:dyDescent="0.8">
      <c r="A461" s="1"/>
      <c r="B461" s="1"/>
      <c r="C461" s="13"/>
      <c r="D461" s="1"/>
      <c r="E461" s="13"/>
      <c r="F461" s="1"/>
      <c r="G461" s="13"/>
      <c r="H461" s="1"/>
      <c r="I461" s="1"/>
      <c r="J461" s="67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0.25" customHeight="1" x14ac:dyDescent="0.8">
      <c r="A462" s="1"/>
      <c r="B462" s="1"/>
      <c r="C462" s="13"/>
      <c r="D462" s="1"/>
      <c r="E462" s="13"/>
      <c r="F462" s="1"/>
      <c r="G462" s="13"/>
      <c r="H462" s="1"/>
      <c r="I462" s="1"/>
      <c r="J462" s="67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0.25" customHeight="1" x14ac:dyDescent="0.8">
      <c r="A463" s="1"/>
      <c r="B463" s="1"/>
      <c r="C463" s="13"/>
      <c r="D463" s="1"/>
      <c r="E463" s="13"/>
      <c r="F463" s="1"/>
      <c r="G463" s="13"/>
      <c r="H463" s="1"/>
      <c r="I463" s="1"/>
      <c r="J463" s="67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0.25" customHeight="1" x14ac:dyDescent="0.8">
      <c r="A464" s="1"/>
      <c r="B464" s="1"/>
      <c r="C464" s="13"/>
      <c r="D464" s="1"/>
      <c r="E464" s="13"/>
      <c r="F464" s="1"/>
      <c r="G464" s="13"/>
      <c r="H464" s="1"/>
      <c r="I464" s="1"/>
      <c r="J464" s="67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0.25" customHeight="1" x14ac:dyDescent="0.8">
      <c r="A465" s="1"/>
      <c r="B465" s="1"/>
      <c r="C465" s="13"/>
      <c r="D465" s="1"/>
      <c r="E465" s="13"/>
      <c r="F465" s="1"/>
      <c r="G465" s="13"/>
      <c r="H465" s="1"/>
      <c r="I465" s="1"/>
      <c r="J465" s="67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0.25" customHeight="1" x14ac:dyDescent="0.8">
      <c r="A466" s="1"/>
      <c r="B466" s="1"/>
      <c r="C466" s="13"/>
      <c r="D466" s="1"/>
      <c r="E466" s="13"/>
      <c r="F466" s="1"/>
      <c r="G466" s="13"/>
      <c r="H466" s="1"/>
      <c r="I466" s="1"/>
      <c r="J466" s="67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0.25" customHeight="1" x14ac:dyDescent="0.8">
      <c r="A467" s="1"/>
      <c r="B467" s="1"/>
      <c r="C467" s="13"/>
      <c r="D467" s="1"/>
      <c r="E467" s="13"/>
      <c r="F467" s="1"/>
      <c r="G467" s="13"/>
      <c r="H467" s="1"/>
      <c r="I467" s="1"/>
      <c r="J467" s="67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0.25" customHeight="1" x14ac:dyDescent="0.8">
      <c r="A468" s="1"/>
      <c r="B468" s="1"/>
      <c r="C468" s="13"/>
      <c r="D468" s="1"/>
      <c r="E468" s="13"/>
      <c r="F468" s="1"/>
      <c r="G468" s="13"/>
      <c r="H468" s="1"/>
      <c r="I468" s="1"/>
      <c r="J468" s="67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0.25" customHeight="1" x14ac:dyDescent="0.8">
      <c r="A469" s="1"/>
      <c r="B469" s="1"/>
      <c r="C469" s="13"/>
      <c r="D469" s="1"/>
      <c r="E469" s="13"/>
      <c r="F469" s="1"/>
      <c r="G469" s="13"/>
      <c r="H469" s="1"/>
      <c r="I469" s="1"/>
      <c r="J469" s="67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0.25" customHeight="1" x14ac:dyDescent="0.8">
      <c r="A470" s="1"/>
      <c r="B470" s="1"/>
      <c r="C470" s="13"/>
      <c r="D470" s="1"/>
      <c r="E470" s="13"/>
      <c r="F470" s="1"/>
      <c r="G470" s="13"/>
      <c r="H470" s="1"/>
      <c r="I470" s="1"/>
      <c r="J470" s="67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0.25" customHeight="1" x14ac:dyDescent="0.8">
      <c r="A471" s="1"/>
      <c r="B471" s="1"/>
      <c r="C471" s="13"/>
      <c r="D471" s="1"/>
      <c r="E471" s="13"/>
      <c r="F471" s="1"/>
      <c r="G471" s="13"/>
      <c r="H471" s="1"/>
      <c r="I471" s="1"/>
      <c r="J471" s="67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0.25" customHeight="1" x14ac:dyDescent="0.8">
      <c r="A472" s="1"/>
      <c r="B472" s="1"/>
      <c r="C472" s="13"/>
      <c r="D472" s="1"/>
      <c r="E472" s="13"/>
      <c r="F472" s="1"/>
      <c r="G472" s="13"/>
      <c r="H472" s="1"/>
      <c r="I472" s="1"/>
      <c r="J472" s="67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0.25" customHeight="1" x14ac:dyDescent="0.8">
      <c r="A473" s="1"/>
      <c r="B473" s="1"/>
      <c r="C473" s="13"/>
      <c r="D473" s="1"/>
      <c r="E473" s="13"/>
      <c r="F473" s="1"/>
      <c r="G473" s="13"/>
      <c r="H473" s="1"/>
      <c r="I473" s="1"/>
      <c r="J473" s="67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0.25" customHeight="1" x14ac:dyDescent="0.8">
      <c r="A474" s="1"/>
      <c r="B474" s="1"/>
      <c r="C474" s="13"/>
      <c r="D474" s="1"/>
      <c r="E474" s="13"/>
      <c r="F474" s="1"/>
      <c r="G474" s="13"/>
      <c r="H474" s="1"/>
      <c r="I474" s="1"/>
      <c r="J474" s="67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0.25" customHeight="1" x14ac:dyDescent="0.8">
      <c r="A475" s="1"/>
      <c r="B475" s="1"/>
      <c r="C475" s="13"/>
      <c r="D475" s="1"/>
      <c r="E475" s="13"/>
      <c r="F475" s="1"/>
      <c r="G475" s="13"/>
      <c r="H475" s="1"/>
      <c r="I475" s="1"/>
      <c r="J475" s="67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0.25" customHeight="1" x14ac:dyDescent="0.8">
      <c r="A476" s="1"/>
      <c r="B476" s="1"/>
      <c r="C476" s="13"/>
      <c r="D476" s="1"/>
      <c r="E476" s="13"/>
      <c r="F476" s="1"/>
      <c r="G476" s="13"/>
      <c r="H476" s="1"/>
      <c r="I476" s="1"/>
      <c r="J476" s="67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0.25" customHeight="1" x14ac:dyDescent="0.8">
      <c r="A477" s="1"/>
      <c r="B477" s="1"/>
      <c r="C477" s="13"/>
      <c r="D477" s="1"/>
      <c r="E477" s="13"/>
      <c r="F477" s="1"/>
      <c r="G477" s="13"/>
      <c r="H477" s="1"/>
      <c r="I477" s="1"/>
      <c r="J477" s="67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0.25" customHeight="1" x14ac:dyDescent="0.8">
      <c r="A478" s="1"/>
      <c r="B478" s="1"/>
      <c r="C478" s="13"/>
      <c r="D478" s="1"/>
      <c r="E478" s="13"/>
      <c r="F478" s="1"/>
      <c r="G478" s="13"/>
      <c r="H478" s="1"/>
      <c r="I478" s="1"/>
      <c r="J478" s="67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0.25" customHeight="1" x14ac:dyDescent="0.8">
      <c r="A479" s="1"/>
      <c r="B479" s="1"/>
      <c r="C479" s="13"/>
      <c r="D479" s="1"/>
      <c r="E479" s="13"/>
      <c r="F479" s="1"/>
      <c r="G479" s="13"/>
      <c r="H479" s="1"/>
      <c r="I479" s="1"/>
      <c r="J479" s="67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0.25" customHeight="1" x14ac:dyDescent="0.8">
      <c r="A480" s="1"/>
      <c r="B480" s="1"/>
      <c r="C480" s="13"/>
      <c r="D480" s="1"/>
      <c r="E480" s="13"/>
      <c r="F480" s="1"/>
      <c r="G480" s="13"/>
      <c r="H480" s="1"/>
      <c r="I480" s="1"/>
      <c r="J480" s="67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0.25" customHeight="1" x14ac:dyDescent="0.8">
      <c r="A481" s="1"/>
      <c r="B481" s="1"/>
      <c r="C481" s="13"/>
      <c r="D481" s="1"/>
      <c r="E481" s="13"/>
      <c r="F481" s="1"/>
      <c r="G481" s="13"/>
      <c r="H481" s="1"/>
      <c r="I481" s="1"/>
      <c r="J481" s="67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0.25" customHeight="1" x14ac:dyDescent="0.8">
      <c r="A482" s="1"/>
      <c r="B482" s="1"/>
      <c r="C482" s="13"/>
      <c r="D482" s="1"/>
      <c r="E482" s="13"/>
      <c r="F482" s="1"/>
      <c r="G482" s="13"/>
      <c r="H482" s="1"/>
      <c r="I482" s="1"/>
      <c r="J482" s="67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0.25" customHeight="1" x14ac:dyDescent="0.8">
      <c r="A483" s="1"/>
      <c r="B483" s="1"/>
      <c r="C483" s="13"/>
      <c r="D483" s="1"/>
      <c r="E483" s="13"/>
      <c r="F483" s="1"/>
      <c r="G483" s="13"/>
      <c r="H483" s="1"/>
      <c r="I483" s="1"/>
      <c r="J483" s="67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0.25" customHeight="1" x14ac:dyDescent="0.8">
      <c r="A484" s="1"/>
      <c r="B484" s="1"/>
      <c r="C484" s="13"/>
      <c r="D484" s="1"/>
      <c r="E484" s="13"/>
      <c r="F484" s="1"/>
      <c r="G484" s="13"/>
      <c r="H484" s="1"/>
      <c r="I484" s="1"/>
      <c r="J484" s="67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0.25" customHeight="1" x14ac:dyDescent="0.8">
      <c r="A485" s="1"/>
      <c r="B485" s="1"/>
      <c r="C485" s="13"/>
      <c r="D485" s="1"/>
      <c r="E485" s="13"/>
      <c r="F485" s="1"/>
      <c r="G485" s="13"/>
      <c r="H485" s="1"/>
      <c r="I485" s="1"/>
      <c r="J485" s="67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0.25" customHeight="1" x14ac:dyDescent="0.8">
      <c r="A486" s="1"/>
      <c r="B486" s="1"/>
      <c r="C486" s="13"/>
      <c r="D486" s="1"/>
      <c r="E486" s="13"/>
      <c r="F486" s="1"/>
      <c r="G486" s="13"/>
      <c r="H486" s="1"/>
      <c r="I486" s="1"/>
      <c r="J486" s="67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0.25" customHeight="1" x14ac:dyDescent="0.8">
      <c r="A487" s="1"/>
      <c r="B487" s="1"/>
      <c r="C487" s="13"/>
      <c r="D487" s="1"/>
      <c r="E487" s="13"/>
      <c r="F487" s="1"/>
      <c r="G487" s="13"/>
      <c r="H487" s="1"/>
      <c r="I487" s="1"/>
      <c r="J487" s="67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0.25" customHeight="1" x14ac:dyDescent="0.8">
      <c r="A488" s="1"/>
      <c r="B488" s="1"/>
      <c r="C488" s="13"/>
      <c r="D488" s="1"/>
      <c r="E488" s="13"/>
      <c r="F488" s="1"/>
      <c r="G488" s="13"/>
      <c r="H488" s="1"/>
      <c r="I488" s="1"/>
      <c r="J488" s="67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0.25" customHeight="1" x14ac:dyDescent="0.8">
      <c r="A489" s="1"/>
      <c r="B489" s="1"/>
      <c r="C489" s="13"/>
      <c r="D489" s="1"/>
      <c r="E489" s="13"/>
      <c r="F489" s="1"/>
      <c r="G489" s="13"/>
      <c r="H489" s="1"/>
      <c r="I489" s="1"/>
      <c r="J489" s="67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0.25" customHeight="1" x14ac:dyDescent="0.8">
      <c r="A490" s="1"/>
      <c r="B490" s="1"/>
      <c r="C490" s="13"/>
      <c r="D490" s="1"/>
      <c r="E490" s="13"/>
      <c r="F490" s="1"/>
      <c r="G490" s="13"/>
      <c r="H490" s="1"/>
      <c r="I490" s="1"/>
      <c r="J490" s="67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0.25" customHeight="1" x14ac:dyDescent="0.8">
      <c r="A491" s="1"/>
      <c r="B491" s="1"/>
      <c r="C491" s="13"/>
      <c r="D491" s="1"/>
      <c r="E491" s="13"/>
      <c r="F491" s="1"/>
      <c r="G491" s="13"/>
      <c r="H491" s="1"/>
      <c r="I491" s="1"/>
      <c r="J491" s="67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0.25" customHeight="1" x14ac:dyDescent="0.8">
      <c r="A492" s="1"/>
      <c r="B492" s="1"/>
      <c r="C492" s="13"/>
      <c r="D492" s="1"/>
      <c r="E492" s="13"/>
      <c r="F492" s="1"/>
      <c r="G492" s="13"/>
      <c r="H492" s="1"/>
      <c r="I492" s="1"/>
      <c r="J492" s="67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0.25" customHeight="1" x14ac:dyDescent="0.8">
      <c r="A493" s="1"/>
      <c r="B493" s="1"/>
      <c r="C493" s="13"/>
      <c r="D493" s="1"/>
      <c r="E493" s="13"/>
      <c r="F493" s="1"/>
      <c r="G493" s="13"/>
      <c r="H493" s="1"/>
      <c r="I493" s="1"/>
      <c r="J493" s="67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0.25" customHeight="1" x14ac:dyDescent="0.8">
      <c r="A494" s="1"/>
      <c r="B494" s="1"/>
      <c r="C494" s="13"/>
      <c r="D494" s="1"/>
      <c r="E494" s="13"/>
      <c r="F494" s="1"/>
      <c r="G494" s="13"/>
      <c r="H494" s="1"/>
      <c r="I494" s="1"/>
      <c r="J494" s="67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0.25" customHeight="1" x14ac:dyDescent="0.8">
      <c r="A495" s="1"/>
      <c r="B495" s="1"/>
      <c r="C495" s="13"/>
      <c r="D495" s="1"/>
      <c r="E495" s="13"/>
      <c r="F495" s="1"/>
      <c r="G495" s="13"/>
      <c r="H495" s="1"/>
      <c r="I495" s="1"/>
      <c r="J495" s="67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0.25" customHeight="1" x14ac:dyDescent="0.8">
      <c r="A496" s="1"/>
      <c r="B496" s="1"/>
      <c r="C496" s="13"/>
      <c r="D496" s="1"/>
      <c r="E496" s="13"/>
      <c r="F496" s="1"/>
      <c r="G496" s="13"/>
      <c r="H496" s="1"/>
      <c r="I496" s="1"/>
      <c r="J496" s="67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0.25" customHeight="1" x14ac:dyDescent="0.8">
      <c r="A497" s="1"/>
      <c r="B497" s="1"/>
      <c r="C497" s="13"/>
      <c r="D497" s="1"/>
      <c r="E497" s="13"/>
      <c r="F497" s="1"/>
      <c r="G497" s="13"/>
      <c r="H497" s="1"/>
      <c r="I497" s="1"/>
      <c r="J497" s="67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0.25" customHeight="1" x14ac:dyDescent="0.8">
      <c r="A498" s="1"/>
      <c r="B498" s="1"/>
      <c r="C498" s="13"/>
      <c r="D498" s="1"/>
      <c r="E498" s="13"/>
      <c r="F498" s="1"/>
      <c r="G498" s="13"/>
      <c r="H498" s="1"/>
      <c r="I498" s="1"/>
      <c r="J498" s="67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0.25" customHeight="1" x14ac:dyDescent="0.8">
      <c r="A499" s="1"/>
      <c r="B499" s="1"/>
      <c r="C499" s="13"/>
      <c r="D499" s="1"/>
      <c r="E499" s="13"/>
      <c r="F499" s="1"/>
      <c r="G499" s="13"/>
      <c r="H499" s="1"/>
      <c r="I499" s="1"/>
      <c r="J499" s="67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0.25" customHeight="1" x14ac:dyDescent="0.8">
      <c r="A500" s="1"/>
      <c r="B500" s="1"/>
      <c r="C500" s="13"/>
      <c r="D500" s="1"/>
      <c r="E500" s="13"/>
      <c r="F500" s="1"/>
      <c r="G500" s="13"/>
      <c r="H500" s="1"/>
      <c r="I500" s="1"/>
      <c r="J500" s="67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0.25" customHeight="1" x14ac:dyDescent="0.8">
      <c r="A501" s="1"/>
      <c r="B501" s="1"/>
      <c r="C501" s="13"/>
      <c r="D501" s="1"/>
      <c r="E501" s="13"/>
      <c r="F501" s="1"/>
      <c r="G501" s="13"/>
      <c r="H501" s="1"/>
      <c r="I501" s="1"/>
      <c r="J501" s="67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0.25" customHeight="1" x14ac:dyDescent="0.8">
      <c r="A502" s="1"/>
      <c r="B502" s="1"/>
      <c r="C502" s="13"/>
      <c r="D502" s="1"/>
      <c r="E502" s="13"/>
      <c r="F502" s="1"/>
      <c r="G502" s="13"/>
      <c r="H502" s="1"/>
      <c r="I502" s="1"/>
      <c r="J502" s="67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0.25" customHeight="1" x14ac:dyDescent="0.8">
      <c r="A503" s="1"/>
      <c r="B503" s="1"/>
      <c r="C503" s="13"/>
      <c r="D503" s="1"/>
      <c r="E503" s="13"/>
      <c r="F503" s="1"/>
      <c r="G503" s="13"/>
      <c r="H503" s="1"/>
      <c r="I503" s="1"/>
      <c r="J503" s="67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0.25" customHeight="1" x14ac:dyDescent="0.8">
      <c r="A504" s="1"/>
      <c r="B504" s="1"/>
      <c r="C504" s="13"/>
      <c r="D504" s="1"/>
      <c r="E504" s="13"/>
      <c r="F504" s="1"/>
      <c r="G504" s="13"/>
      <c r="H504" s="1"/>
      <c r="I504" s="1"/>
      <c r="J504" s="67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0.25" customHeight="1" x14ac:dyDescent="0.8">
      <c r="A505" s="1"/>
      <c r="B505" s="1"/>
      <c r="C505" s="13"/>
      <c r="D505" s="1"/>
      <c r="E505" s="13"/>
      <c r="F505" s="1"/>
      <c r="G505" s="13"/>
      <c r="H505" s="1"/>
      <c r="I505" s="1"/>
      <c r="J505" s="67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0.25" customHeight="1" x14ac:dyDescent="0.8">
      <c r="A506" s="1"/>
      <c r="B506" s="1"/>
      <c r="C506" s="13"/>
      <c r="D506" s="1"/>
      <c r="E506" s="13"/>
      <c r="F506" s="1"/>
      <c r="G506" s="13"/>
      <c r="H506" s="1"/>
      <c r="I506" s="1"/>
      <c r="J506" s="67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0.25" customHeight="1" x14ac:dyDescent="0.8">
      <c r="A507" s="1"/>
      <c r="B507" s="1"/>
      <c r="C507" s="13"/>
      <c r="D507" s="1"/>
      <c r="E507" s="13"/>
      <c r="F507" s="1"/>
      <c r="G507" s="13"/>
      <c r="H507" s="1"/>
      <c r="I507" s="1"/>
      <c r="J507" s="67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0.25" customHeight="1" x14ac:dyDescent="0.8">
      <c r="A508" s="1"/>
      <c r="B508" s="1"/>
      <c r="C508" s="13"/>
      <c r="D508" s="1"/>
      <c r="E508" s="13"/>
      <c r="F508" s="1"/>
      <c r="G508" s="13"/>
      <c r="H508" s="1"/>
      <c r="I508" s="1"/>
      <c r="J508" s="67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0.25" customHeight="1" x14ac:dyDescent="0.8">
      <c r="A509" s="1"/>
      <c r="B509" s="1"/>
      <c r="C509" s="13"/>
      <c r="D509" s="1"/>
      <c r="E509" s="13"/>
      <c r="F509" s="1"/>
      <c r="G509" s="13"/>
      <c r="H509" s="1"/>
      <c r="I509" s="1"/>
      <c r="J509" s="67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0.25" customHeight="1" x14ac:dyDescent="0.8">
      <c r="A510" s="1"/>
      <c r="B510" s="1"/>
      <c r="C510" s="13"/>
      <c r="D510" s="1"/>
      <c r="E510" s="13"/>
      <c r="F510" s="1"/>
      <c r="G510" s="13"/>
      <c r="H510" s="1"/>
      <c r="I510" s="1"/>
      <c r="J510" s="67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0.25" customHeight="1" x14ac:dyDescent="0.8">
      <c r="A511" s="1"/>
      <c r="B511" s="1"/>
      <c r="C511" s="13"/>
      <c r="D511" s="1"/>
      <c r="E511" s="13"/>
      <c r="F511" s="1"/>
      <c r="G511" s="13"/>
      <c r="H511" s="1"/>
      <c r="I511" s="1"/>
      <c r="J511" s="67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0.25" customHeight="1" x14ac:dyDescent="0.8">
      <c r="A512" s="1"/>
      <c r="B512" s="1"/>
      <c r="C512" s="13"/>
      <c r="D512" s="1"/>
      <c r="E512" s="13"/>
      <c r="F512" s="1"/>
      <c r="G512" s="13"/>
      <c r="H512" s="1"/>
      <c r="I512" s="1"/>
      <c r="J512" s="67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0.25" customHeight="1" x14ac:dyDescent="0.8">
      <c r="A513" s="1"/>
      <c r="B513" s="1"/>
      <c r="C513" s="13"/>
      <c r="D513" s="1"/>
      <c r="E513" s="13"/>
      <c r="F513" s="1"/>
      <c r="G513" s="13"/>
      <c r="H513" s="1"/>
      <c r="I513" s="1"/>
      <c r="J513" s="67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0.25" customHeight="1" x14ac:dyDescent="0.8">
      <c r="A514" s="1"/>
      <c r="B514" s="1"/>
      <c r="C514" s="13"/>
      <c r="D514" s="1"/>
      <c r="E514" s="13"/>
      <c r="F514" s="1"/>
      <c r="G514" s="13"/>
      <c r="H514" s="1"/>
      <c r="I514" s="1"/>
      <c r="J514" s="67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0.25" customHeight="1" x14ac:dyDescent="0.8">
      <c r="A515" s="1"/>
      <c r="B515" s="1"/>
      <c r="C515" s="13"/>
      <c r="D515" s="1"/>
      <c r="E515" s="13"/>
      <c r="F515" s="1"/>
      <c r="G515" s="13"/>
      <c r="H515" s="1"/>
      <c r="I515" s="1"/>
      <c r="J515" s="67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0.25" customHeight="1" x14ac:dyDescent="0.8">
      <c r="A516" s="1"/>
      <c r="B516" s="1"/>
      <c r="C516" s="13"/>
      <c r="D516" s="1"/>
      <c r="E516" s="13"/>
      <c r="F516" s="1"/>
      <c r="G516" s="13"/>
      <c r="H516" s="1"/>
      <c r="I516" s="1"/>
      <c r="J516" s="67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0.25" customHeight="1" x14ac:dyDescent="0.8">
      <c r="A517" s="1"/>
      <c r="B517" s="1"/>
      <c r="C517" s="13"/>
      <c r="D517" s="1"/>
      <c r="E517" s="13"/>
      <c r="F517" s="1"/>
      <c r="G517" s="13"/>
      <c r="H517" s="1"/>
      <c r="I517" s="1"/>
      <c r="J517" s="67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0.25" customHeight="1" x14ac:dyDescent="0.8">
      <c r="A518" s="1"/>
      <c r="B518" s="1"/>
      <c r="C518" s="13"/>
      <c r="D518" s="1"/>
      <c r="E518" s="13"/>
      <c r="F518" s="1"/>
      <c r="G518" s="13"/>
      <c r="H518" s="1"/>
      <c r="I518" s="1"/>
      <c r="J518" s="67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0.25" customHeight="1" x14ac:dyDescent="0.8">
      <c r="A519" s="1"/>
      <c r="B519" s="1"/>
      <c r="C519" s="13"/>
      <c r="D519" s="1"/>
      <c r="E519" s="13"/>
      <c r="F519" s="1"/>
      <c r="G519" s="13"/>
      <c r="H519" s="1"/>
      <c r="I519" s="1"/>
      <c r="J519" s="67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0.25" customHeight="1" x14ac:dyDescent="0.8">
      <c r="A520" s="1"/>
      <c r="B520" s="1"/>
      <c r="C520" s="13"/>
      <c r="D520" s="1"/>
      <c r="E520" s="13"/>
      <c r="F520" s="1"/>
      <c r="G520" s="13"/>
      <c r="H520" s="1"/>
      <c r="I520" s="1"/>
      <c r="J520" s="67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0.25" customHeight="1" x14ac:dyDescent="0.8">
      <c r="A521" s="1"/>
      <c r="B521" s="1"/>
      <c r="C521" s="13"/>
      <c r="D521" s="1"/>
      <c r="E521" s="13"/>
      <c r="F521" s="1"/>
      <c r="G521" s="13"/>
      <c r="H521" s="1"/>
      <c r="I521" s="1"/>
      <c r="J521" s="67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0.25" customHeight="1" x14ac:dyDescent="0.8">
      <c r="A522" s="1"/>
      <c r="B522" s="1"/>
      <c r="C522" s="13"/>
      <c r="D522" s="1"/>
      <c r="E522" s="13"/>
      <c r="F522" s="1"/>
      <c r="G522" s="13"/>
      <c r="H522" s="1"/>
      <c r="I522" s="1"/>
      <c r="J522" s="67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0.25" customHeight="1" x14ac:dyDescent="0.8">
      <c r="A523" s="1"/>
      <c r="B523" s="1"/>
      <c r="C523" s="13"/>
      <c r="D523" s="1"/>
      <c r="E523" s="13"/>
      <c r="F523" s="1"/>
      <c r="G523" s="13"/>
      <c r="H523" s="1"/>
      <c r="I523" s="1"/>
      <c r="J523" s="67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0.25" customHeight="1" x14ac:dyDescent="0.8">
      <c r="A524" s="1"/>
      <c r="B524" s="1"/>
      <c r="C524" s="13"/>
      <c r="D524" s="1"/>
      <c r="E524" s="13"/>
      <c r="F524" s="1"/>
      <c r="G524" s="13"/>
      <c r="H524" s="1"/>
      <c r="I524" s="1"/>
      <c r="J524" s="67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0.25" customHeight="1" x14ac:dyDescent="0.8">
      <c r="A525" s="1"/>
      <c r="B525" s="1"/>
      <c r="C525" s="13"/>
      <c r="D525" s="1"/>
      <c r="E525" s="13"/>
      <c r="F525" s="1"/>
      <c r="G525" s="13"/>
      <c r="H525" s="1"/>
      <c r="I525" s="1"/>
      <c r="J525" s="67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0.25" customHeight="1" x14ac:dyDescent="0.8">
      <c r="A526" s="1"/>
      <c r="B526" s="1"/>
      <c r="C526" s="13"/>
      <c r="D526" s="1"/>
      <c r="E526" s="13"/>
      <c r="F526" s="1"/>
      <c r="G526" s="13"/>
      <c r="H526" s="1"/>
      <c r="I526" s="1"/>
      <c r="J526" s="67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0.25" customHeight="1" x14ac:dyDescent="0.8">
      <c r="A527" s="1"/>
      <c r="B527" s="1"/>
      <c r="C527" s="13"/>
      <c r="D527" s="1"/>
      <c r="E527" s="13"/>
      <c r="F527" s="1"/>
      <c r="G527" s="13"/>
      <c r="H527" s="1"/>
      <c r="I527" s="1"/>
      <c r="J527" s="67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0.25" customHeight="1" x14ac:dyDescent="0.8">
      <c r="A528" s="1"/>
      <c r="B528" s="1"/>
      <c r="C528" s="13"/>
      <c r="D528" s="1"/>
      <c r="E528" s="13"/>
      <c r="F528" s="1"/>
      <c r="G528" s="13"/>
      <c r="H528" s="1"/>
      <c r="I528" s="1"/>
      <c r="J528" s="67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0.25" customHeight="1" x14ac:dyDescent="0.8">
      <c r="A529" s="1"/>
      <c r="B529" s="1"/>
      <c r="C529" s="13"/>
      <c r="D529" s="1"/>
      <c r="E529" s="13"/>
      <c r="F529" s="1"/>
      <c r="G529" s="13"/>
      <c r="H529" s="1"/>
      <c r="I529" s="1"/>
      <c r="J529" s="67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0.25" customHeight="1" x14ac:dyDescent="0.8">
      <c r="A530" s="1"/>
      <c r="B530" s="1"/>
      <c r="C530" s="13"/>
      <c r="D530" s="1"/>
      <c r="E530" s="13"/>
      <c r="F530" s="1"/>
      <c r="G530" s="13"/>
      <c r="H530" s="1"/>
      <c r="I530" s="1"/>
      <c r="J530" s="67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0.25" customHeight="1" x14ac:dyDescent="0.8">
      <c r="A531" s="1"/>
      <c r="B531" s="1"/>
      <c r="C531" s="13"/>
      <c r="D531" s="1"/>
      <c r="E531" s="13"/>
      <c r="F531" s="1"/>
      <c r="G531" s="13"/>
      <c r="H531" s="1"/>
      <c r="I531" s="1"/>
      <c r="J531" s="67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0.25" customHeight="1" x14ac:dyDescent="0.8">
      <c r="A532" s="1"/>
      <c r="B532" s="1"/>
      <c r="C532" s="13"/>
      <c r="D532" s="1"/>
      <c r="E532" s="13"/>
      <c r="F532" s="1"/>
      <c r="G532" s="13"/>
      <c r="H532" s="1"/>
      <c r="I532" s="1"/>
      <c r="J532" s="67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0.25" customHeight="1" x14ac:dyDescent="0.8">
      <c r="A533" s="1"/>
      <c r="B533" s="1"/>
      <c r="C533" s="13"/>
      <c r="D533" s="1"/>
      <c r="E533" s="13"/>
      <c r="F533" s="1"/>
      <c r="G533" s="13"/>
      <c r="H533" s="1"/>
      <c r="I533" s="1"/>
      <c r="J533" s="67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0.25" customHeight="1" x14ac:dyDescent="0.8">
      <c r="A534" s="1"/>
      <c r="B534" s="1"/>
      <c r="C534" s="13"/>
      <c r="D534" s="1"/>
      <c r="E534" s="13"/>
      <c r="F534" s="1"/>
      <c r="G534" s="13"/>
      <c r="H534" s="1"/>
      <c r="I534" s="1"/>
      <c r="J534" s="67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0.25" customHeight="1" x14ac:dyDescent="0.8">
      <c r="A535" s="1"/>
      <c r="B535" s="1"/>
      <c r="C535" s="13"/>
      <c r="D535" s="1"/>
      <c r="E535" s="13"/>
      <c r="F535" s="1"/>
      <c r="G535" s="13"/>
      <c r="H535" s="1"/>
      <c r="I535" s="1"/>
      <c r="J535" s="67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0.25" customHeight="1" x14ac:dyDescent="0.8">
      <c r="A536" s="1"/>
      <c r="B536" s="1"/>
      <c r="C536" s="13"/>
      <c r="D536" s="1"/>
      <c r="E536" s="13"/>
      <c r="F536" s="1"/>
      <c r="G536" s="13"/>
      <c r="H536" s="1"/>
      <c r="I536" s="1"/>
      <c r="J536" s="67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0.25" customHeight="1" x14ac:dyDescent="0.8">
      <c r="A537" s="1"/>
      <c r="B537" s="1"/>
      <c r="C537" s="13"/>
      <c r="D537" s="1"/>
      <c r="E537" s="13"/>
      <c r="F537" s="1"/>
      <c r="G537" s="13"/>
      <c r="H537" s="1"/>
      <c r="I537" s="1"/>
      <c r="J537" s="67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0.25" customHeight="1" x14ac:dyDescent="0.8">
      <c r="A538" s="1"/>
      <c r="B538" s="1"/>
      <c r="C538" s="13"/>
      <c r="D538" s="1"/>
      <c r="E538" s="13"/>
      <c r="F538" s="1"/>
      <c r="G538" s="13"/>
      <c r="H538" s="1"/>
      <c r="I538" s="1"/>
      <c r="J538" s="67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0.25" customHeight="1" x14ac:dyDescent="0.8">
      <c r="A539" s="1"/>
      <c r="B539" s="1"/>
      <c r="C539" s="13"/>
      <c r="D539" s="1"/>
      <c r="E539" s="13"/>
      <c r="F539" s="1"/>
      <c r="G539" s="13"/>
      <c r="H539" s="1"/>
      <c r="I539" s="1"/>
      <c r="J539" s="67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0.25" customHeight="1" x14ac:dyDescent="0.8">
      <c r="A540" s="1"/>
      <c r="B540" s="1"/>
      <c r="C540" s="13"/>
      <c r="D540" s="1"/>
      <c r="E540" s="13"/>
      <c r="F540" s="1"/>
      <c r="G540" s="13"/>
      <c r="H540" s="1"/>
      <c r="I540" s="1"/>
      <c r="J540" s="67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0.25" customHeight="1" x14ac:dyDescent="0.8">
      <c r="A541" s="1"/>
      <c r="B541" s="1"/>
      <c r="C541" s="13"/>
      <c r="D541" s="1"/>
      <c r="E541" s="13"/>
      <c r="F541" s="1"/>
      <c r="G541" s="13"/>
      <c r="H541" s="1"/>
      <c r="I541" s="1"/>
      <c r="J541" s="67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0.25" customHeight="1" x14ac:dyDescent="0.8">
      <c r="A542" s="1"/>
      <c r="B542" s="1"/>
      <c r="C542" s="13"/>
      <c r="D542" s="1"/>
      <c r="E542" s="13"/>
      <c r="F542" s="1"/>
      <c r="G542" s="13"/>
      <c r="H542" s="1"/>
      <c r="I542" s="1"/>
      <c r="J542" s="67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0.25" customHeight="1" x14ac:dyDescent="0.8">
      <c r="A543" s="1"/>
      <c r="B543" s="1"/>
      <c r="C543" s="13"/>
      <c r="D543" s="1"/>
      <c r="E543" s="13"/>
      <c r="F543" s="1"/>
      <c r="G543" s="13"/>
      <c r="H543" s="1"/>
      <c r="I543" s="1"/>
      <c r="J543" s="67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0.25" customHeight="1" x14ac:dyDescent="0.8">
      <c r="A544" s="1"/>
      <c r="B544" s="1"/>
      <c r="C544" s="13"/>
      <c r="D544" s="1"/>
      <c r="E544" s="13"/>
      <c r="F544" s="1"/>
      <c r="G544" s="13"/>
      <c r="H544" s="1"/>
      <c r="I544" s="1"/>
      <c r="J544" s="67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0.25" customHeight="1" x14ac:dyDescent="0.8">
      <c r="A545" s="1"/>
      <c r="B545" s="1"/>
      <c r="C545" s="13"/>
      <c r="D545" s="1"/>
      <c r="E545" s="13"/>
      <c r="F545" s="1"/>
      <c r="G545" s="13"/>
      <c r="H545" s="1"/>
      <c r="I545" s="1"/>
      <c r="J545" s="67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0.25" customHeight="1" x14ac:dyDescent="0.8">
      <c r="A546" s="1"/>
      <c r="B546" s="1"/>
      <c r="C546" s="13"/>
      <c r="D546" s="1"/>
      <c r="E546" s="13"/>
      <c r="F546" s="1"/>
      <c r="G546" s="13"/>
      <c r="H546" s="1"/>
      <c r="I546" s="1"/>
      <c r="J546" s="67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0.25" customHeight="1" x14ac:dyDescent="0.8">
      <c r="A547" s="1"/>
      <c r="B547" s="1"/>
      <c r="C547" s="13"/>
      <c r="D547" s="1"/>
      <c r="E547" s="13"/>
      <c r="F547" s="1"/>
      <c r="G547" s="13"/>
      <c r="H547" s="1"/>
      <c r="I547" s="1"/>
      <c r="J547" s="67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0.25" customHeight="1" x14ac:dyDescent="0.8">
      <c r="A548" s="1"/>
      <c r="B548" s="1"/>
      <c r="C548" s="13"/>
      <c r="D548" s="1"/>
      <c r="E548" s="13"/>
      <c r="F548" s="1"/>
      <c r="G548" s="13"/>
      <c r="H548" s="1"/>
      <c r="I548" s="1"/>
      <c r="J548" s="67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0.25" customHeight="1" x14ac:dyDescent="0.8">
      <c r="A549" s="1"/>
      <c r="B549" s="1"/>
      <c r="C549" s="13"/>
      <c r="D549" s="1"/>
      <c r="E549" s="13"/>
      <c r="F549" s="1"/>
      <c r="G549" s="13"/>
      <c r="H549" s="1"/>
      <c r="I549" s="1"/>
      <c r="J549" s="67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0.25" customHeight="1" x14ac:dyDescent="0.8">
      <c r="A550" s="1"/>
      <c r="B550" s="1"/>
      <c r="C550" s="13"/>
      <c r="D550" s="1"/>
      <c r="E550" s="13"/>
      <c r="F550" s="1"/>
      <c r="G550" s="13"/>
      <c r="H550" s="1"/>
      <c r="I550" s="1"/>
      <c r="J550" s="67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0.25" customHeight="1" x14ac:dyDescent="0.8">
      <c r="A551" s="1"/>
      <c r="B551" s="1"/>
      <c r="C551" s="13"/>
      <c r="D551" s="1"/>
      <c r="E551" s="13"/>
      <c r="F551" s="1"/>
      <c r="G551" s="13"/>
      <c r="H551" s="1"/>
      <c r="I551" s="1"/>
      <c r="J551" s="67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0.25" customHeight="1" x14ac:dyDescent="0.8">
      <c r="A552" s="1"/>
      <c r="B552" s="1"/>
      <c r="C552" s="13"/>
      <c r="D552" s="1"/>
      <c r="E552" s="13"/>
      <c r="F552" s="1"/>
      <c r="G552" s="13"/>
      <c r="H552" s="1"/>
      <c r="I552" s="1"/>
      <c r="J552" s="67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0.25" customHeight="1" x14ac:dyDescent="0.8">
      <c r="A553" s="1"/>
      <c r="B553" s="1"/>
      <c r="C553" s="13"/>
      <c r="D553" s="1"/>
      <c r="E553" s="13"/>
      <c r="F553" s="1"/>
      <c r="G553" s="13"/>
      <c r="H553" s="1"/>
      <c r="I553" s="1"/>
      <c r="J553" s="67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0.25" customHeight="1" x14ac:dyDescent="0.8">
      <c r="A554" s="1"/>
      <c r="B554" s="1"/>
      <c r="C554" s="13"/>
      <c r="D554" s="1"/>
      <c r="E554" s="13"/>
      <c r="F554" s="1"/>
      <c r="G554" s="13"/>
      <c r="H554" s="1"/>
      <c r="I554" s="1"/>
      <c r="J554" s="67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0.25" customHeight="1" x14ac:dyDescent="0.8">
      <c r="A555" s="1"/>
      <c r="B555" s="1"/>
      <c r="C555" s="13"/>
      <c r="D555" s="1"/>
      <c r="E555" s="13"/>
      <c r="F555" s="1"/>
      <c r="G555" s="13"/>
      <c r="H555" s="1"/>
      <c r="I555" s="1"/>
      <c r="J555" s="67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0.25" customHeight="1" x14ac:dyDescent="0.8">
      <c r="A556" s="1"/>
      <c r="B556" s="1"/>
      <c r="C556" s="13"/>
      <c r="D556" s="1"/>
      <c r="E556" s="13"/>
      <c r="F556" s="1"/>
      <c r="G556" s="13"/>
      <c r="H556" s="1"/>
      <c r="I556" s="1"/>
      <c r="J556" s="67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0.25" customHeight="1" x14ac:dyDescent="0.8">
      <c r="A557" s="1"/>
      <c r="B557" s="1"/>
      <c r="C557" s="13"/>
      <c r="D557" s="1"/>
      <c r="E557" s="13"/>
      <c r="F557" s="1"/>
      <c r="G557" s="13"/>
      <c r="H557" s="1"/>
      <c r="I557" s="1"/>
      <c r="J557" s="67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0.25" customHeight="1" x14ac:dyDescent="0.8">
      <c r="A558" s="1"/>
      <c r="B558" s="1"/>
      <c r="C558" s="13"/>
      <c r="D558" s="1"/>
      <c r="E558" s="13"/>
      <c r="F558" s="1"/>
      <c r="G558" s="13"/>
      <c r="H558" s="1"/>
      <c r="I558" s="1"/>
      <c r="J558" s="67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0.25" customHeight="1" x14ac:dyDescent="0.8">
      <c r="A559" s="1"/>
      <c r="B559" s="1"/>
      <c r="C559" s="13"/>
      <c r="D559" s="1"/>
      <c r="E559" s="13"/>
      <c r="F559" s="1"/>
      <c r="G559" s="13"/>
      <c r="H559" s="1"/>
      <c r="I559" s="1"/>
      <c r="J559" s="67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0.25" customHeight="1" x14ac:dyDescent="0.8">
      <c r="A560" s="1"/>
      <c r="B560" s="1"/>
      <c r="C560" s="13"/>
      <c r="D560" s="1"/>
      <c r="E560" s="13"/>
      <c r="F560" s="1"/>
      <c r="G560" s="13"/>
      <c r="H560" s="1"/>
      <c r="I560" s="1"/>
      <c r="J560" s="67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0.25" customHeight="1" x14ac:dyDescent="0.8">
      <c r="A561" s="1"/>
      <c r="B561" s="1"/>
      <c r="C561" s="13"/>
      <c r="D561" s="1"/>
      <c r="E561" s="13"/>
      <c r="F561" s="1"/>
      <c r="G561" s="13"/>
      <c r="H561" s="1"/>
      <c r="I561" s="1"/>
      <c r="J561" s="67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0.25" customHeight="1" x14ac:dyDescent="0.8">
      <c r="A562" s="1"/>
      <c r="B562" s="1"/>
      <c r="C562" s="13"/>
      <c r="D562" s="1"/>
      <c r="E562" s="13"/>
      <c r="F562" s="1"/>
      <c r="G562" s="13"/>
      <c r="H562" s="1"/>
      <c r="I562" s="1"/>
      <c r="J562" s="67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0.25" customHeight="1" x14ac:dyDescent="0.8">
      <c r="A563" s="1"/>
      <c r="B563" s="1"/>
      <c r="C563" s="13"/>
      <c r="D563" s="1"/>
      <c r="E563" s="13"/>
      <c r="F563" s="1"/>
      <c r="G563" s="13"/>
      <c r="H563" s="1"/>
      <c r="I563" s="1"/>
      <c r="J563" s="67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0.25" customHeight="1" x14ac:dyDescent="0.8">
      <c r="A564" s="1"/>
      <c r="B564" s="1"/>
      <c r="C564" s="13"/>
      <c r="D564" s="1"/>
      <c r="E564" s="13"/>
      <c r="F564" s="1"/>
      <c r="G564" s="13"/>
      <c r="H564" s="1"/>
      <c r="I564" s="1"/>
      <c r="J564" s="67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0.25" customHeight="1" x14ac:dyDescent="0.8">
      <c r="A565" s="1"/>
      <c r="B565" s="1"/>
      <c r="C565" s="13"/>
      <c r="D565" s="1"/>
      <c r="E565" s="13"/>
      <c r="F565" s="1"/>
      <c r="G565" s="13"/>
      <c r="H565" s="1"/>
      <c r="I565" s="1"/>
      <c r="J565" s="67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0.25" customHeight="1" x14ac:dyDescent="0.8">
      <c r="A566" s="1"/>
      <c r="B566" s="1"/>
      <c r="C566" s="13"/>
      <c r="D566" s="1"/>
      <c r="E566" s="13"/>
      <c r="F566" s="1"/>
      <c r="G566" s="13"/>
      <c r="H566" s="1"/>
      <c r="I566" s="1"/>
      <c r="J566" s="67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0.25" customHeight="1" x14ac:dyDescent="0.8">
      <c r="A567" s="1"/>
      <c r="B567" s="1"/>
      <c r="C567" s="13"/>
      <c r="D567" s="1"/>
      <c r="E567" s="13"/>
      <c r="F567" s="1"/>
      <c r="G567" s="13"/>
      <c r="H567" s="1"/>
      <c r="I567" s="1"/>
      <c r="J567" s="67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0.25" customHeight="1" x14ac:dyDescent="0.8">
      <c r="A568" s="1"/>
      <c r="B568" s="1"/>
      <c r="C568" s="13"/>
      <c r="D568" s="1"/>
      <c r="E568" s="13"/>
      <c r="F568" s="1"/>
      <c r="G568" s="13"/>
      <c r="H568" s="1"/>
      <c r="I568" s="1"/>
      <c r="J568" s="67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0.25" customHeight="1" x14ac:dyDescent="0.8">
      <c r="A569" s="1"/>
      <c r="B569" s="1"/>
      <c r="C569" s="13"/>
      <c r="D569" s="1"/>
      <c r="E569" s="13"/>
      <c r="F569" s="1"/>
      <c r="G569" s="13"/>
      <c r="H569" s="1"/>
      <c r="I569" s="1"/>
      <c r="J569" s="67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0.25" customHeight="1" x14ac:dyDescent="0.8">
      <c r="A570" s="1"/>
      <c r="B570" s="1"/>
      <c r="C570" s="13"/>
      <c r="D570" s="1"/>
      <c r="E570" s="13"/>
      <c r="F570" s="1"/>
      <c r="G570" s="13"/>
      <c r="H570" s="1"/>
      <c r="I570" s="1"/>
      <c r="J570" s="67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0.25" customHeight="1" x14ac:dyDescent="0.8">
      <c r="A571" s="1"/>
      <c r="B571" s="1"/>
      <c r="C571" s="13"/>
      <c r="D571" s="1"/>
      <c r="E571" s="13"/>
      <c r="F571" s="1"/>
      <c r="G571" s="13"/>
      <c r="H571" s="1"/>
      <c r="I571" s="1"/>
      <c r="J571" s="67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0.25" customHeight="1" x14ac:dyDescent="0.8">
      <c r="A572" s="1"/>
      <c r="B572" s="1"/>
      <c r="C572" s="13"/>
      <c r="D572" s="1"/>
      <c r="E572" s="13"/>
      <c r="F572" s="1"/>
      <c r="G572" s="13"/>
      <c r="H572" s="1"/>
      <c r="I572" s="1"/>
      <c r="J572" s="67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0.25" customHeight="1" x14ac:dyDescent="0.8">
      <c r="A573" s="1"/>
      <c r="B573" s="1"/>
      <c r="C573" s="13"/>
      <c r="D573" s="1"/>
      <c r="E573" s="13"/>
      <c r="F573" s="1"/>
      <c r="G573" s="13"/>
      <c r="H573" s="1"/>
      <c r="I573" s="1"/>
      <c r="J573" s="67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0.25" customHeight="1" x14ac:dyDescent="0.8">
      <c r="A574" s="1"/>
      <c r="B574" s="1"/>
      <c r="C574" s="13"/>
      <c r="D574" s="1"/>
      <c r="E574" s="13"/>
      <c r="F574" s="1"/>
      <c r="G574" s="13"/>
      <c r="H574" s="1"/>
      <c r="I574" s="1"/>
      <c r="J574" s="67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0.25" customHeight="1" x14ac:dyDescent="0.8">
      <c r="A575" s="1"/>
      <c r="B575" s="1"/>
      <c r="C575" s="13"/>
      <c r="D575" s="1"/>
      <c r="E575" s="13"/>
      <c r="F575" s="1"/>
      <c r="G575" s="13"/>
      <c r="H575" s="1"/>
      <c r="I575" s="1"/>
      <c r="J575" s="67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0.25" customHeight="1" x14ac:dyDescent="0.8">
      <c r="A576" s="1"/>
      <c r="B576" s="1"/>
      <c r="C576" s="13"/>
      <c r="D576" s="1"/>
      <c r="E576" s="13"/>
      <c r="F576" s="1"/>
      <c r="G576" s="13"/>
      <c r="H576" s="1"/>
      <c r="I576" s="1"/>
      <c r="J576" s="67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0.25" customHeight="1" x14ac:dyDescent="0.8">
      <c r="A577" s="1"/>
      <c r="B577" s="1"/>
      <c r="C577" s="13"/>
      <c r="D577" s="1"/>
      <c r="E577" s="13"/>
      <c r="F577" s="1"/>
      <c r="G577" s="13"/>
      <c r="H577" s="1"/>
      <c r="I577" s="1"/>
      <c r="J577" s="67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0.25" customHeight="1" x14ac:dyDescent="0.8">
      <c r="A578" s="1"/>
      <c r="B578" s="1"/>
      <c r="C578" s="13"/>
      <c r="D578" s="1"/>
      <c r="E578" s="13"/>
      <c r="F578" s="1"/>
      <c r="G578" s="13"/>
      <c r="H578" s="1"/>
      <c r="I578" s="1"/>
      <c r="J578" s="67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0.25" customHeight="1" x14ac:dyDescent="0.8">
      <c r="A579" s="1"/>
      <c r="B579" s="1"/>
      <c r="C579" s="13"/>
      <c r="D579" s="1"/>
      <c r="E579" s="13"/>
      <c r="F579" s="1"/>
      <c r="G579" s="13"/>
      <c r="H579" s="1"/>
      <c r="I579" s="1"/>
      <c r="J579" s="67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0.25" customHeight="1" x14ac:dyDescent="0.8">
      <c r="A580" s="1"/>
      <c r="B580" s="1"/>
      <c r="C580" s="13"/>
      <c r="D580" s="1"/>
      <c r="E580" s="13"/>
      <c r="F580" s="1"/>
      <c r="G580" s="13"/>
      <c r="H580" s="1"/>
      <c r="I580" s="1"/>
      <c r="J580" s="67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0.25" customHeight="1" x14ac:dyDescent="0.8">
      <c r="A581" s="1"/>
      <c r="B581" s="1"/>
      <c r="C581" s="13"/>
      <c r="D581" s="1"/>
      <c r="E581" s="13"/>
      <c r="F581" s="1"/>
      <c r="G581" s="13"/>
      <c r="H581" s="1"/>
      <c r="I581" s="1"/>
      <c r="J581" s="67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0.25" customHeight="1" x14ac:dyDescent="0.8">
      <c r="A582" s="1"/>
      <c r="B582" s="1"/>
      <c r="C582" s="13"/>
      <c r="D582" s="1"/>
      <c r="E582" s="13"/>
      <c r="F582" s="1"/>
      <c r="G582" s="13"/>
      <c r="H582" s="1"/>
      <c r="I582" s="1"/>
      <c r="J582" s="67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0.25" customHeight="1" x14ac:dyDescent="0.8">
      <c r="A583" s="1"/>
      <c r="B583" s="1"/>
      <c r="C583" s="13"/>
      <c r="D583" s="1"/>
      <c r="E583" s="13"/>
      <c r="F583" s="1"/>
      <c r="G583" s="13"/>
      <c r="H583" s="1"/>
      <c r="I583" s="1"/>
      <c r="J583" s="67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0.25" customHeight="1" x14ac:dyDescent="0.8">
      <c r="A584" s="1"/>
      <c r="B584" s="1"/>
      <c r="C584" s="13"/>
      <c r="D584" s="1"/>
      <c r="E584" s="13"/>
      <c r="F584" s="1"/>
      <c r="G584" s="13"/>
      <c r="H584" s="1"/>
      <c r="I584" s="1"/>
      <c r="J584" s="67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0.25" customHeight="1" x14ac:dyDescent="0.8">
      <c r="A585" s="1"/>
      <c r="B585" s="1"/>
      <c r="C585" s="13"/>
      <c r="D585" s="1"/>
      <c r="E585" s="13"/>
      <c r="F585" s="1"/>
      <c r="G585" s="13"/>
      <c r="H585" s="1"/>
      <c r="I585" s="1"/>
      <c r="J585" s="67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0.25" customHeight="1" x14ac:dyDescent="0.8">
      <c r="A586" s="1"/>
      <c r="B586" s="1"/>
      <c r="C586" s="13"/>
      <c r="D586" s="1"/>
      <c r="E586" s="13"/>
      <c r="F586" s="1"/>
      <c r="G586" s="13"/>
      <c r="H586" s="1"/>
      <c r="I586" s="1"/>
      <c r="J586" s="67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0.25" customHeight="1" x14ac:dyDescent="0.8">
      <c r="A587" s="1"/>
      <c r="B587" s="1"/>
      <c r="C587" s="13"/>
      <c r="D587" s="1"/>
      <c r="E587" s="13"/>
      <c r="F587" s="1"/>
      <c r="G587" s="13"/>
      <c r="H587" s="1"/>
      <c r="I587" s="1"/>
      <c r="J587" s="67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0.25" customHeight="1" x14ac:dyDescent="0.8">
      <c r="A588" s="1"/>
      <c r="B588" s="1"/>
      <c r="C588" s="13"/>
      <c r="D588" s="1"/>
      <c r="E588" s="13"/>
      <c r="F588" s="1"/>
      <c r="G588" s="13"/>
      <c r="H588" s="1"/>
      <c r="I588" s="1"/>
      <c r="J588" s="67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0.25" customHeight="1" x14ac:dyDescent="0.8">
      <c r="A589" s="1"/>
      <c r="B589" s="1"/>
      <c r="C589" s="13"/>
      <c r="D589" s="1"/>
      <c r="E589" s="13"/>
      <c r="F589" s="1"/>
      <c r="G589" s="13"/>
      <c r="H589" s="1"/>
      <c r="I589" s="1"/>
      <c r="J589" s="67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0.25" customHeight="1" x14ac:dyDescent="0.8">
      <c r="A590" s="1"/>
      <c r="B590" s="1"/>
      <c r="C590" s="13"/>
      <c r="D590" s="1"/>
      <c r="E590" s="13"/>
      <c r="F590" s="1"/>
      <c r="G590" s="13"/>
      <c r="H590" s="1"/>
      <c r="I590" s="1"/>
      <c r="J590" s="67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0.25" customHeight="1" x14ac:dyDescent="0.8">
      <c r="A591" s="1"/>
      <c r="B591" s="1"/>
      <c r="C591" s="13"/>
      <c r="D591" s="1"/>
      <c r="E591" s="13"/>
      <c r="F591" s="1"/>
      <c r="G591" s="13"/>
      <c r="H591" s="1"/>
      <c r="I591" s="1"/>
      <c r="J591" s="67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0.25" customHeight="1" x14ac:dyDescent="0.8">
      <c r="A592" s="1"/>
      <c r="B592" s="1"/>
      <c r="C592" s="13"/>
      <c r="D592" s="1"/>
      <c r="E592" s="13"/>
      <c r="F592" s="1"/>
      <c r="G592" s="13"/>
      <c r="H592" s="1"/>
      <c r="I592" s="1"/>
      <c r="J592" s="67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0.25" customHeight="1" x14ac:dyDescent="0.8">
      <c r="A593" s="1"/>
      <c r="B593" s="1"/>
      <c r="C593" s="13"/>
      <c r="D593" s="1"/>
      <c r="E593" s="13"/>
      <c r="F593" s="1"/>
      <c r="G593" s="13"/>
      <c r="H593" s="1"/>
      <c r="I593" s="1"/>
      <c r="J593" s="67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0.25" customHeight="1" x14ac:dyDescent="0.8">
      <c r="A594" s="1"/>
      <c r="B594" s="1"/>
      <c r="C594" s="13"/>
      <c r="D594" s="1"/>
      <c r="E594" s="13"/>
      <c r="F594" s="1"/>
      <c r="G594" s="13"/>
      <c r="H594" s="1"/>
      <c r="I594" s="1"/>
      <c r="J594" s="67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0.25" customHeight="1" x14ac:dyDescent="0.8">
      <c r="A595" s="1"/>
      <c r="B595" s="1"/>
      <c r="C595" s="13"/>
      <c r="D595" s="1"/>
      <c r="E595" s="13"/>
      <c r="F595" s="1"/>
      <c r="G595" s="13"/>
      <c r="H595" s="1"/>
      <c r="I595" s="1"/>
      <c r="J595" s="67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0.25" customHeight="1" x14ac:dyDescent="0.8">
      <c r="A596" s="1"/>
      <c r="B596" s="1"/>
      <c r="C596" s="13"/>
      <c r="D596" s="1"/>
      <c r="E596" s="13"/>
      <c r="F596" s="1"/>
      <c r="G596" s="13"/>
      <c r="H596" s="1"/>
      <c r="I596" s="1"/>
      <c r="J596" s="67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0.25" customHeight="1" x14ac:dyDescent="0.8">
      <c r="A597" s="1"/>
      <c r="B597" s="1"/>
      <c r="C597" s="13"/>
      <c r="D597" s="1"/>
      <c r="E597" s="13"/>
      <c r="F597" s="1"/>
      <c r="G597" s="13"/>
      <c r="H597" s="1"/>
      <c r="I597" s="1"/>
      <c r="J597" s="67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0.25" customHeight="1" x14ac:dyDescent="0.8">
      <c r="A598" s="1"/>
      <c r="B598" s="1"/>
      <c r="C598" s="13"/>
      <c r="D598" s="1"/>
      <c r="E598" s="13"/>
      <c r="F598" s="1"/>
      <c r="G598" s="13"/>
      <c r="H598" s="1"/>
      <c r="I598" s="1"/>
      <c r="J598" s="67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0.25" customHeight="1" x14ac:dyDescent="0.8">
      <c r="A599" s="1"/>
      <c r="B599" s="1"/>
      <c r="C599" s="13"/>
      <c r="D599" s="1"/>
      <c r="E599" s="13"/>
      <c r="F599" s="1"/>
      <c r="G599" s="13"/>
      <c r="H599" s="1"/>
      <c r="I599" s="1"/>
      <c r="J599" s="67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0.25" customHeight="1" x14ac:dyDescent="0.8">
      <c r="A600" s="1"/>
      <c r="B600" s="1"/>
      <c r="C600" s="13"/>
      <c r="D600" s="1"/>
      <c r="E600" s="13"/>
      <c r="F600" s="1"/>
      <c r="G600" s="13"/>
      <c r="H600" s="1"/>
      <c r="I600" s="1"/>
      <c r="J600" s="67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0.25" customHeight="1" x14ac:dyDescent="0.8">
      <c r="A601" s="1"/>
      <c r="B601" s="1"/>
      <c r="C601" s="13"/>
      <c r="D601" s="1"/>
      <c r="E601" s="13"/>
      <c r="F601" s="1"/>
      <c r="G601" s="13"/>
      <c r="H601" s="1"/>
      <c r="I601" s="1"/>
      <c r="J601" s="67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0.25" customHeight="1" x14ac:dyDescent="0.8">
      <c r="A602" s="1"/>
      <c r="B602" s="1"/>
      <c r="C602" s="13"/>
      <c r="D602" s="1"/>
      <c r="E602" s="13"/>
      <c r="F602" s="1"/>
      <c r="G602" s="13"/>
      <c r="H602" s="1"/>
      <c r="I602" s="1"/>
      <c r="J602" s="67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0.25" customHeight="1" x14ac:dyDescent="0.8">
      <c r="A603" s="1"/>
      <c r="B603" s="1"/>
      <c r="C603" s="13"/>
      <c r="D603" s="1"/>
      <c r="E603" s="13"/>
      <c r="F603" s="1"/>
      <c r="G603" s="13"/>
      <c r="H603" s="1"/>
      <c r="I603" s="1"/>
      <c r="J603" s="67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0.25" customHeight="1" x14ac:dyDescent="0.8">
      <c r="A604" s="1"/>
      <c r="B604" s="1"/>
      <c r="C604" s="13"/>
      <c r="D604" s="1"/>
      <c r="E604" s="13"/>
      <c r="F604" s="1"/>
      <c r="G604" s="13"/>
      <c r="H604" s="1"/>
      <c r="I604" s="1"/>
      <c r="J604" s="67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0.25" customHeight="1" x14ac:dyDescent="0.8">
      <c r="A605" s="1"/>
      <c r="B605" s="1"/>
      <c r="C605" s="13"/>
      <c r="D605" s="1"/>
      <c r="E605" s="13"/>
      <c r="F605" s="1"/>
      <c r="G605" s="13"/>
      <c r="H605" s="1"/>
      <c r="I605" s="1"/>
      <c r="J605" s="67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0.25" customHeight="1" x14ac:dyDescent="0.8">
      <c r="A606" s="1"/>
      <c r="B606" s="1"/>
      <c r="C606" s="13"/>
      <c r="D606" s="1"/>
      <c r="E606" s="13"/>
      <c r="F606" s="1"/>
      <c r="G606" s="13"/>
      <c r="H606" s="1"/>
      <c r="I606" s="1"/>
      <c r="J606" s="67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0.25" customHeight="1" x14ac:dyDescent="0.8">
      <c r="A607" s="1"/>
      <c r="B607" s="1"/>
      <c r="C607" s="13"/>
      <c r="D607" s="1"/>
      <c r="E607" s="13"/>
      <c r="F607" s="1"/>
      <c r="G607" s="13"/>
      <c r="H607" s="1"/>
      <c r="I607" s="1"/>
      <c r="J607" s="67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0.25" customHeight="1" x14ac:dyDescent="0.8">
      <c r="A608" s="1"/>
      <c r="B608" s="1"/>
      <c r="C608" s="13"/>
      <c r="D608" s="1"/>
      <c r="E608" s="13"/>
      <c r="F608" s="1"/>
      <c r="G608" s="13"/>
      <c r="H608" s="1"/>
      <c r="I608" s="1"/>
      <c r="J608" s="67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0.25" customHeight="1" x14ac:dyDescent="0.8">
      <c r="A609" s="1"/>
      <c r="B609" s="1"/>
      <c r="C609" s="13"/>
      <c r="D609" s="1"/>
      <c r="E609" s="13"/>
      <c r="F609" s="1"/>
      <c r="G609" s="13"/>
      <c r="H609" s="1"/>
      <c r="I609" s="1"/>
      <c r="J609" s="67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0.25" customHeight="1" x14ac:dyDescent="0.8">
      <c r="A610" s="1"/>
      <c r="B610" s="1"/>
      <c r="C610" s="13"/>
      <c r="D610" s="1"/>
      <c r="E610" s="13"/>
      <c r="F610" s="1"/>
      <c r="G610" s="13"/>
      <c r="H610" s="1"/>
      <c r="I610" s="1"/>
      <c r="J610" s="67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0.25" customHeight="1" x14ac:dyDescent="0.8">
      <c r="A611" s="1"/>
      <c r="B611" s="1"/>
      <c r="C611" s="13"/>
      <c r="D611" s="1"/>
      <c r="E611" s="13"/>
      <c r="F611" s="1"/>
      <c r="G611" s="13"/>
      <c r="H611" s="1"/>
      <c r="I611" s="1"/>
      <c r="J611" s="67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0.25" customHeight="1" x14ac:dyDescent="0.8">
      <c r="A612" s="1"/>
      <c r="B612" s="1"/>
      <c r="C612" s="13"/>
      <c r="D612" s="1"/>
      <c r="E612" s="13"/>
      <c r="F612" s="1"/>
      <c r="G612" s="13"/>
      <c r="H612" s="1"/>
      <c r="I612" s="1"/>
      <c r="J612" s="67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0.25" customHeight="1" x14ac:dyDescent="0.8">
      <c r="A613" s="1"/>
      <c r="B613" s="1"/>
      <c r="C613" s="13"/>
      <c r="D613" s="1"/>
      <c r="E613" s="13"/>
      <c r="F613" s="1"/>
      <c r="G613" s="13"/>
      <c r="H613" s="1"/>
      <c r="I613" s="1"/>
      <c r="J613" s="67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0.25" customHeight="1" x14ac:dyDescent="0.8">
      <c r="A614" s="1"/>
      <c r="B614" s="1"/>
      <c r="C614" s="13"/>
      <c r="D614" s="1"/>
      <c r="E614" s="13"/>
      <c r="F614" s="1"/>
      <c r="G614" s="13"/>
      <c r="H614" s="1"/>
      <c r="I614" s="1"/>
      <c r="J614" s="67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0.25" customHeight="1" x14ac:dyDescent="0.8">
      <c r="A615" s="1"/>
      <c r="B615" s="1"/>
      <c r="C615" s="13"/>
      <c r="D615" s="1"/>
      <c r="E615" s="13"/>
      <c r="F615" s="1"/>
      <c r="G615" s="13"/>
      <c r="H615" s="1"/>
      <c r="I615" s="1"/>
      <c r="J615" s="67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0.25" customHeight="1" x14ac:dyDescent="0.8">
      <c r="A616" s="1"/>
      <c r="B616" s="1"/>
      <c r="C616" s="13"/>
      <c r="D616" s="1"/>
      <c r="E616" s="13"/>
      <c r="F616" s="1"/>
      <c r="G616" s="13"/>
      <c r="H616" s="1"/>
      <c r="I616" s="1"/>
      <c r="J616" s="67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0.25" customHeight="1" x14ac:dyDescent="0.8">
      <c r="A617" s="1"/>
      <c r="B617" s="1"/>
      <c r="C617" s="13"/>
      <c r="D617" s="1"/>
      <c r="E617" s="13"/>
      <c r="F617" s="1"/>
      <c r="G617" s="13"/>
      <c r="H617" s="1"/>
      <c r="I617" s="1"/>
      <c r="J617" s="67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0.25" customHeight="1" x14ac:dyDescent="0.8">
      <c r="A618" s="1"/>
      <c r="B618" s="1"/>
      <c r="C618" s="13"/>
      <c r="D618" s="1"/>
      <c r="E618" s="13"/>
      <c r="F618" s="1"/>
      <c r="G618" s="13"/>
      <c r="H618" s="1"/>
      <c r="I618" s="1"/>
      <c r="J618" s="67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0.25" customHeight="1" x14ac:dyDescent="0.8">
      <c r="A619" s="1"/>
      <c r="B619" s="1"/>
      <c r="C619" s="13"/>
      <c r="D619" s="1"/>
      <c r="E619" s="13"/>
      <c r="F619" s="1"/>
      <c r="G619" s="13"/>
      <c r="H619" s="1"/>
      <c r="I619" s="1"/>
      <c r="J619" s="67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0.25" customHeight="1" x14ac:dyDescent="0.8">
      <c r="A620" s="1"/>
      <c r="B620" s="1"/>
      <c r="C620" s="13"/>
      <c r="D620" s="1"/>
      <c r="E620" s="13"/>
      <c r="F620" s="1"/>
      <c r="G620" s="13"/>
      <c r="H620" s="1"/>
      <c r="I620" s="1"/>
      <c r="J620" s="67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0.25" customHeight="1" x14ac:dyDescent="0.8">
      <c r="A621" s="1"/>
      <c r="B621" s="1"/>
      <c r="C621" s="13"/>
      <c r="D621" s="1"/>
      <c r="E621" s="13"/>
      <c r="F621" s="1"/>
      <c r="G621" s="13"/>
      <c r="H621" s="1"/>
      <c r="I621" s="1"/>
      <c r="J621" s="67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0.25" customHeight="1" x14ac:dyDescent="0.8">
      <c r="A622" s="1"/>
      <c r="B622" s="1"/>
      <c r="C622" s="13"/>
      <c r="D622" s="1"/>
      <c r="E622" s="13"/>
      <c r="F622" s="1"/>
      <c r="G622" s="13"/>
      <c r="H622" s="1"/>
      <c r="I622" s="1"/>
      <c r="J622" s="67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0.25" customHeight="1" x14ac:dyDescent="0.8">
      <c r="A623" s="1"/>
      <c r="B623" s="1"/>
      <c r="C623" s="13"/>
      <c r="D623" s="1"/>
      <c r="E623" s="13"/>
      <c r="F623" s="1"/>
      <c r="G623" s="13"/>
      <c r="H623" s="1"/>
      <c r="I623" s="1"/>
      <c r="J623" s="67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0.25" customHeight="1" x14ac:dyDescent="0.8">
      <c r="A624" s="1"/>
      <c r="B624" s="1"/>
      <c r="C624" s="13"/>
      <c r="D624" s="1"/>
      <c r="E624" s="13"/>
      <c r="F624" s="1"/>
      <c r="G624" s="13"/>
      <c r="H624" s="1"/>
      <c r="I624" s="1"/>
      <c r="J624" s="67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0.25" customHeight="1" x14ac:dyDescent="0.8">
      <c r="A625" s="1"/>
      <c r="B625" s="1"/>
      <c r="C625" s="13"/>
      <c r="D625" s="1"/>
      <c r="E625" s="13"/>
      <c r="F625" s="1"/>
      <c r="G625" s="13"/>
      <c r="H625" s="1"/>
      <c r="I625" s="1"/>
      <c r="J625" s="67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0.25" customHeight="1" x14ac:dyDescent="0.8">
      <c r="A626" s="1"/>
      <c r="B626" s="1"/>
      <c r="C626" s="13"/>
      <c r="D626" s="1"/>
      <c r="E626" s="13"/>
      <c r="F626" s="1"/>
      <c r="G626" s="13"/>
      <c r="H626" s="1"/>
      <c r="I626" s="1"/>
      <c r="J626" s="67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0.25" customHeight="1" x14ac:dyDescent="0.8">
      <c r="A627" s="1"/>
      <c r="B627" s="1"/>
      <c r="C627" s="13"/>
      <c r="D627" s="1"/>
      <c r="E627" s="13"/>
      <c r="F627" s="1"/>
      <c r="G627" s="13"/>
      <c r="H627" s="1"/>
      <c r="I627" s="1"/>
      <c r="J627" s="67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0.25" customHeight="1" x14ac:dyDescent="0.8">
      <c r="A628" s="1"/>
      <c r="B628" s="1"/>
      <c r="C628" s="13"/>
      <c r="D628" s="1"/>
      <c r="E628" s="13"/>
      <c r="F628" s="1"/>
      <c r="G628" s="13"/>
      <c r="H628" s="1"/>
      <c r="I628" s="1"/>
      <c r="J628" s="67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0.25" customHeight="1" x14ac:dyDescent="0.8">
      <c r="A629" s="1"/>
      <c r="B629" s="1"/>
      <c r="C629" s="13"/>
      <c r="D629" s="1"/>
      <c r="E629" s="13"/>
      <c r="F629" s="1"/>
      <c r="G629" s="13"/>
      <c r="H629" s="1"/>
      <c r="I629" s="1"/>
      <c r="J629" s="67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0.25" customHeight="1" x14ac:dyDescent="0.8">
      <c r="A630" s="1"/>
      <c r="B630" s="1"/>
      <c r="C630" s="13"/>
      <c r="D630" s="1"/>
      <c r="E630" s="13"/>
      <c r="F630" s="1"/>
      <c r="G630" s="13"/>
      <c r="H630" s="1"/>
      <c r="I630" s="1"/>
      <c r="J630" s="67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0.25" customHeight="1" x14ac:dyDescent="0.8">
      <c r="A631" s="1"/>
      <c r="B631" s="1"/>
      <c r="C631" s="13"/>
      <c r="D631" s="1"/>
      <c r="E631" s="13"/>
      <c r="F631" s="1"/>
      <c r="G631" s="13"/>
      <c r="H631" s="1"/>
      <c r="I631" s="1"/>
      <c r="J631" s="67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0.25" customHeight="1" x14ac:dyDescent="0.8">
      <c r="A632" s="1"/>
      <c r="B632" s="1"/>
      <c r="C632" s="13"/>
      <c r="D632" s="1"/>
      <c r="E632" s="13"/>
      <c r="F632" s="1"/>
      <c r="G632" s="13"/>
      <c r="H632" s="1"/>
      <c r="I632" s="1"/>
      <c r="J632" s="67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0.25" customHeight="1" x14ac:dyDescent="0.8">
      <c r="A633" s="1"/>
      <c r="B633" s="1"/>
      <c r="C633" s="13"/>
      <c r="D633" s="1"/>
      <c r="E633" s="13"/>
      <c r="F633" s="1"/>
      <c r="G633" s="13"/>
      <c r="H633" s="1"/>
      <c r="I633" s="1"/>
      <c r="J633" s="67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0.25" customHeight="1" x14ac:dyDescent="0.8">
      <c r="A634" s="1"/>
      <c r="B634" s="1"/>
      <c r="C634" s="13"/>
      <c r="D634" s="1"/>
      <c r="E634" s="13"/>
      <c r="F634" s="1"/>
      <c r="G634" s="13"/>
      <c r="H634" s="1"/>
      <c r="I634" s="1"/>
      <c r="J634" s="67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0.25" customHeight="1" x14ac:dyDescent="0.8">
      <c r="A635" s="1"/>
      <c r="B635" s="1"/>
      <c r="C635" s="13"/>
      <c r="D635" s="1"/>
      <c r="E635" s="13"/>
      <c r="F635" s="1"/>
      <c r="G635" s="13"/>
      <c r="H635" s="1"/>
      <c r="I635" s="1"/>
      <c r="J635" s="67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0.25" customHeight="1" x14ac:dyDescent="0.8">
      <c r="A636" s="1"/>
      <c r="B636" s="1"/>
      <c r="C636" s="13"/>
      <c r="D636" s="1"/>
      <c r="E636" s="13"/>
      <c r="F636" s="1"/>
      <c r="G636" s="13"/>
      <c r="H636" s="1"/>
      <c r="I636" s="1"/>
      <c r="J636" s="67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0.25" customHeight="1" x14ac:dyDescent="0.8">
      <c r="A637" s="1"/>
      <c r="B637" s="1"/>
      <c r="C637" s="13"/>
      <c r="D637" s="1"/>
      <c r="E637" s="13"/>
      <c r="F637" s="1"/>
      <c r="G637" s="13"/>
      <c r="H637" s="1"/>
      <c r="I637" s="1"/>
      <c r="J637" s="67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0.25" customHeight="1" x14ac:dyDescent="0.8">
      <c r="A638" s="1"/>
      <c r="B638" s="1"/>
      <c r="C638" s="13"/>
      <c r="D638" s="1"/>
      <c r="E638" s="13"/>
      <c r="F638" s="1"/>
      <c r="G638" s="13"/>
      <c r="H638" s="1"/>
      <c r="I638" s="1"/>
      <c r="J638" s="67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0.25" customHeight="1" x14ac:dyDescent="0.8">
      <c r="A639" s="1"/>
      <c r="B639" s="1"/>
      <c r="C639" s="13"/>
      <c r="D639" s="1"/>
      <c r="E639" s="13"/>
      <c r="F639" s="1"/>
      <c r="G639" s="13"/>
      <c r="H639" s="1"/>
      <c r="I639" s="1"/>
      <c r="J639" s="67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0.25" customHeight="1" x14ac:dyDescent="0.8">
      <c r="A640" s="1"/>
      <c r="B640" s="1"/>
      <c r="C640" s="13"/>
      <c r="D640" s="1"/>
      <c r="E640" s="13"/>
      <c r="F640" s="1"/>
      <c r="G640" s="13"/>
      <c r="H640" s="1"/>
      <c r="I640" s="1"/>
      <c r="J640" s="67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0.25" customHeight="1" x14ac:dyDescent="0.8">
      <c r="A641" s="1"/>
      <c r="B641" s="1"/>
      <c r="C641" s="13"/>
      <c r="D641" s="1"/>
      <c r="E641" s="13"/>
      <c r="F641" s="1"/>
      <c r="G641" s="13"/>
      <c r="H641" s="1"/>
      <c r="I641" s="1"/>
      <c r="J641" s="67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0.25" customHeight="1" x14ac:dyDescent="0.8">
      <c r="A642" s="1"/>
      <c r="B642" s="1"/>
      <c r="C642" s="13"/>
      <c r="D642" s="1"/>
      <c r="E642" s="13"/>
      <c r="F642" s="1"/>
      <c r="G642" s="13"/>
      <c r="H642" s="1"/>
      <c r="I642" s="1"/>
      <c r="J642" s="67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0.25" customHeight="1" x14ac:dyDescent="0.8">
      <c r="A643" s="1"/>
      <c r="B643" s="1"/>
      <c r="C643" s="13"/>
      <c r="D643" s="1"/>
      <c r="E643" s="13"/>
      <c r="F643" s="1"/>
      <c r="G643" s="13"/>
      <c r="H643" s="1"/>
      <c r="I643" s="1"/>
      <c r="J643" s="67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0.25" customHeight="1" x14ac:dyDescent="0.8">
      <c r="A644" s="1"/>
      <c r="B644" s="1"/>
      <c r="C644" s="13"/>
      <c r="D644" s="1"/>
      <c r="E644" s="13"/>
      <c r="F644" s="1"/>
      <c r="G644" s="13"/>
      <c r="H644" s="1"/>
      <c r="I644" s="1"/>
      <c r="J644" s="67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0.25" customHeight="1" x14ac:dyDescent="0.8">
      <c r="A645" s="1"/>
      <c r="B645" s="1"/>
      <c r="C645" s="13"/>
      <c r="D645" s="1"/>
      <c r="E645" s="13"/>
      <c r="F645" s="1"/>
      <c r="G645" s="13"/>
      <c r="H645" s="1"/>
      <c r="I645" s="1"/>
      <c r="J645" s="67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0.25" customHeight="1" x14ac:dyDescent="0.8">
      <c r="A646" s="1"/>
      <c r="B646" s="1"/>
      <c r="C646" s="13"/>
      <c r="D646" s="1"/>
      <c r="E646" s="13"/>
      <c r="F646" s="1"/>
      <c r="G646" s="13"/>
      <c r="H646" s="1"/>
      <c r="I646" s="1"/>
      <c r="J646" s="67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0.25" customHeight="1" x14ac:dyDescent="0.8">
      <c r="A647" s="1"/>
      <c r="B647" s="1"/>
      <c r="C647" s="13"/>
      <c r="D647" s="1"/>
      <c r="E647" s="13"/>
      <c r="F647" s="1"/>
      <c r="G647" s="13"/>
      <c r="H647" s="1"/>
      <c r="I647" s="1"/>
      <c r="J647" s="67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0.25" customHeight="1" x14ac:dyDescent="0.8">
      <c r="A648" s="1"/>
      <c r="B648" s="1"/>
      <c r="C648" s="13"/>
      <c r="D648" s="1"/>
      <c r="E648" s="13"/>
      <c r="F648" s="1"/>
      <c r="G648" s="13"/>
      <c r="H648" s="1"/>
      <c r="I648" s="1"/>
      <c r="J648" s="67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0.25" customHeight="1" x14ac:dyDescent="0.8">
      <c r="A649" s="1"/>
      <c r="B649" s="1"/>
      <c r="C649" s="13"/>
      <c r="D649" s="1"/>
      <c r="E649" s="13"/>
      <c r="F649" s="1"/>
      <c r="G649" s="13"/>
      <c r="H649" s="1"/>
      <c r="I649" s="1"/>
      <c r="J649" s="67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0.25" customHeight="1" x14ac:dyDescent="0.8">
      <c r="A650" s="1"/>
      <c r="B650" s="1"/>
      <c r="C650" s="13"/>
      <c r="D650" s="1"/>
      <c r="E650" s="13"/>
      <c r="F650" s="1"/>
      <c r="G650" s="13"/>
      <c r="H650" s="1"/>
      <c r="I650" s="1"/>
      <c r="J650" s="67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0.25" customHeight="1" x14ac:dyDescent="0.8">
      <c r="A651" s="1"/>
      <c r="B651" s="1"/>
      <c r="C651" s="13"/>
      <c r="D651" s="1"/>
      <c r="E651" s="13"/>
      <c r="F651" s="1"/>
      <c r="G651" s="13"/>
      <c r="H651" s="1"/>
      <c r="I651" s="1"/>
      <c r="J651" s="67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0.25" customHeight="1" x14ac:dyDescent="0.8">
      <c r="A652" s="1"/>
      <c r="B652" s="1"/>
      <c r="C652" s="13"/>
      <c r="D652" s="1"/>
      <c r="E652" s="13"/>
      <c r="F652" s="1"/>
      <c r="G652" s="13"/>
      <c r="H652" s="1"/>
      <c r="I652" s="1"/>
      <c r="J652" s="67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0.25" customHeight="1" x14ac:dyDescent="0.8">
      <c r="A653" s="1"/>
      <c r="B653" s="1"/>
      <c r="C653" s="13"/>
      <c r="D653" s="1"/>
      <c r="E653" s="13"/>
      <c r="F653" s="1"/>
      <c r="G653" s="13"/>
      <c r="H653" s="1"/>
      <c r="I653" s="1"/>
      <c r="J653" s="67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0.25" customHeight="1" x14ac:dyDescent="0.8">
      <c r="A654" s="1"/>
      <c r="B654" s="1"/>
      <c r="C654" s="13"/>
      <c r="D654" s="1"/>
      <c r="E654" s="13"/>
      <c r="F654" s="1"/>
      <c r="G654" s="13"/>
      <c r="H654" s="1"/>
      <c r="I654" s="1"/>
      <c r="J654" s="67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0.25" customHeight="1" x14ac:dyDescent="0.8">
      <c r="A655" s="1"/>
      <c r="B655" s="1"/>
      <c r="C655" s="13"/>
      <c r="D655" s="1"/>
      <c r="E655" s="13"/>
      <c r="F655" s="1"/>
      <c r="G655" s="13"/>
      <c r="H655" s="1"/>
      <c r="I655" s="1"/>
      <c r="J655" s="67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0.25" customHeight="1" x14ac:dyDescent="0.8">
      <c r="A656" s="1"/>
      <c r="B656" s="1"/>
      <c r="C656" s="13"/>
      <c r="D656" s="1"/>
      <c r="E656" s="13"/>
      <c r="F656" s="1"/>
      <c r="G656" s="13"/>
      <c r="H656" s="1"/>
      <c r="I656" s="1"/>
      <c r="J656" s="67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0.25" customHeight="1" x14ac:dyDescent="0.8">
      <c r="A657" s="1"/>
      <c r="B657" s="1"/>
      <c r="C657" s="13"/>
      <c r="D657" s="1"/>
      <c r="E657" s="13"/>
      <c r="F657" s="1"/>
      <c r="G657" s="13"/>
      <c r="H657" s="1"/>
      <c r="I657" s="1"/>
      <c r="J657" s="67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0.25" customHeight="1" x14ac:dyDescent="0.8">
      <c r="A658" s="1"/>
      <c r="B658" s="1"/>
      <c r="C658" s="13"/>
      <c r="D658" s="1"/>
      <c r="E658" s="13"/>
      <c r="F658" s="1"/>
      <c r="G658" s="13"/>
      <c r="H658" s="1"/>
      <c r="I658" s="1"/>
      <c r="J658" s="67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0.25" customHeight="1" x14ac:dyDescent="0.8">
      <c r="A659" s="1"/>
      <c r="B659" s="1"/>
      <c r="C659" s="13"/>
      <c r="D659" s="1"/>
      <c r="E659" s="13"/>
      <c r="F659" s="1"/>
      <c r="G659" s="13"/>
      <c r="H659" s="1"/>
      <c r="I659" s="1"/>
      <c r="J659" s="67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0.25" customHeight="1" x14ac:dyDescent="0.8">
      <c r="A660" s="1"/>
      <c r="B660" s="1"/>
      <c r="C660" s="13"/>
      <c r="D660" s="1"/>
      <c r="E660" s="13"/>
      <c r="F660" s="1"/>
      <c r="G660" s="13"/>
      <c r="H660" s="1"/>
      <c r="I660" s="1"/>
      <c r="J660" s="67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0.25" customHeight="1" x14ac:dyDescent="0.8">
      <c r="A661" s="1"/>
      <c r="B661" s="1"/>
      <c r="C661" s="13"/>
      <c r="D661" s="1"/>
      <c r="E661" s="13"/>
      <c r="F661" s="1"/>
      <c r="G661" s="13"/>
      <c r="H661" s="1"/>
      <c r="I661" s="1"/>
      <c r="J661" s="67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0.25" customHeight="1" x14ac:dyDescent="0.8">
      <c r="A662" s="1"/>
      <c r="B662" s="1"/>
      <c r="C662" s="13"/>
      <c r="D662" s="1"/>
      <c r="E662" s="13"/>
      <c r="F662" s="1"/>
      <c r="G662" s="13"/>
      <c r="H662" s="1"/>
      <c r="I662" s="1"/>
      <c r="J662" s="67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0.25" customHeight="1" x14ac:dyDescent="0.8">
      <c r="A663" s="1"/>
      <c r="B663" s="1"/>
      <c r="C663" s="13"/>
      <c r="D663" s="1"/>
      <c r="E663" s="13"/>
      <c r="F663" s="1"/>
      <c r="G663" s="13"/>
      <c r="H663" s="1"/>
      <c r="I663" s="1"/>
      <c r="J663" s="67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0.25" customHeight="1" x14ac:dyDescent="0.8">
      <c r="A664" s="1"/>
      <c r="B664" s="1"/>
      <c r="C664" s="13"/>
      <c r="D664" s="1"/>
      <c r="E664" s="13"/>
      <c r="F664" s="1"/>
      <c r="G664" s="13"/>
      <c r="H664" s="1"/>
      <c r="I664" s="1"/>
      <c r="J664" s="67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0.25" customHeight="1" x14ac:dyDescent="0.8">
      <c r="A665" s="1"/>
      <c r="B665" s="1"/>
      <c r="C665" s="13"/>
      <c r="D665" s="1"/>
      <c r="E665" s="13"/>
      <c r="F665" s="1"/>
      <c r="G665" s="13"/>
      <c r="H665" s="1"/>
      <c r="I665" s="1"/>
      <c r="J665" s="67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0.25" customHeight="1" x14ac:dyDescent="0.8">
      <c r="A666" s="1"/>
      <c r="B666" s="1"/>
      <c r="C666" s="13"/>
      <c r="D666" s="1"/>
      <c r="E666" s="13"/>
      <c r="F666" s="1"/>
      <c r="G666" s="13"/>
      <c r="H666" s="1"/>
      <c r="I666" s="1"/>
      <c r="J666" s="67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0.25" customHeight="1" x14ac:dyDescent="0.8">
      <c r="A667" s="1"/>
      <c r="B667" s="1"/>
      <c r="C667" s="13"/>
      <c r="D667" s="1"/>
      <c r="E667" s="13"/>
      <c r="F667" s="1"/>
      <c r="G667" s="13"/>
      <c r="H667" s="1"/>
      <c r="I667" s="1"/>
      <c r="J667" s="67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0.25" customHeight="1" x14ac:dyDescent="0.8">
      <c r="A668" s="1"/>
      <c r="B668" s="1"/>
      <c r="C668" s="13"/>
      <c r="D668" s="1"/>
      <c r="E668" s="13"/>
      <c r="F668" s="1"/>
      <c r="G668" s="13"/>
      <c r="H668" s="1"/>
      <c r="I668" s="1"/>
      <c r="J668" s="67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0.25" customHeight="1" x14ac:dyDescent="0.8">
      <c r="A669" s="1"/>
      <c r="B669" s="1"/>
      <c r="C669" s="13"/>
      <c r="D669" s="1"/>
      <c r="E669" s="13"/>
      <c r="F669" s="1"/>
      <c r="G669" s="13"/>
      <c r="H669" s="1"/>
      <c r="I669" s="1"/>
      <c r="J669" s="67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0.25" customHeight="1" x14ac:dyDescent="0.8">
      <c r="A670" s="1"/>
      <c r="B670" s="1"/>
      <c r="C670" s="13"/>
      <c r="D670" s="1"/>
      <c r="E670" s="13"/>
      <c r="F670" s="1"/>
      <c r="G670" s="13"/>
      <c r="H670" s="1"/>
      <c r="I670" s="1"/>
      <c r="J670" s="67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0.25" customHeight="1" x14ac:dyDescent="0.8">
      <c r="A671" s="1"/>
      <c r="B671" s="1"/>
      <c r="C671" s="13"/>
      <c r="D671" s="1"/>
      <c r="E671" s="13"/>
      <c r="F671" s="1"/>
      <c r="G671" s="13"/>
      <c r="H671" s="1"/>
      <c r="I671" s="1"/>
      <c r="J671" s="67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0.25" customHeight="1" x14ac:dyDescent="0.8">
      <c r="A672" s="1"/>
      <c r="B672" s="1"/>
      <c r="C672" s="13"/>
      <c r="D672" s="1"/>
      <c r="E672" s="13"/>
      <c r="F672" s="1"/>
      <c r="G672" s="13"/>
      <c r="H672" s="1"/>
      <c r="I672" s="1"/>
      <c r="J672" s="67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0.25" customHeight="1" x14ac:dyDescent="0.8">
      <c r="A673" s="1"/>
      <c r="B673" s="1"/>
      <c r="C673" s="13"/>
      <c r="D673" s="1"/>
      <c r="E673" s="13"/>
      <c r="F673" s="1"/>
      <c r="G673" s="13"/>
      <c r="H673" s="1"/>
      <c r="I673" s="1"/>
      <c r="J673" s="67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0.25" customHeight="1" x14ac:dyDescent="0.8">
      <c r="A674" s="1"/>
      <c r="B674" s="1"/>
      <c r="C674" s="13"/>
      <c r="D674" s="1"/>
      <c r="E674" s="13"/>
      <c r="F674" s="1"/>
      <c r="G674" s="13"/>
      <c r="H674" s="1"/>
      <c r="I674" s="1"/>
      <c r="J674" s="67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0.25" customHeight="1" x14ac:dyDescent="0.8">
      <c r="A675" s="1"/>
      <c r="B675" s="1"/>
      <c r="C675" s="13"/>
      <c r="D675" s="1"/>
      <c r="E675" s="13"/>
      <c r="F675" s="1"/>
      <c r="G675" s="13"/>
      <c r="H675" s="1"/>
      <c r="I675" s="1"/>
      <c r="J675" s="67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0.25" customHeight="1" x14ac:dyDescent="0.8">
      <c r="A676" s="1"/>
      <c r="B676" s="1"/>
      <c r="C676" s="13"/>
      <c r="D676" s="1"/>
      <c r="E676" s="13"/>
      <c r="F676" s="1"/>
      <c r="G676" s="13"/>
      <c r="H676" s="1"/>
      <c r="I676" s="1"/>
      <c r="J676" s="67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0.25" customHeight="1" x14ac:dyDescent="0.8">
      <c r="A677" s="1"/>
      <c r="B677" s="1"/>
      <c r="C677" s="13"/>
      <c r="D677" s="1"/>
      <c r="E677" s="13"/>
      <c r="F677" s="1"/>
      <c r="G677" s="13"/>
      <c r="H677" s="1"/>
      <c r="I677" s="1"/>
      <c r="J677" s="67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0.25" customHeight="1" x14ac:dyDescent="0.8">
      <c r="A678" s="1"/>
      <c r="B678" s="1"/>
      <c r="C678" s="13"/>
      <c r="D678" s="1"/>
      <c r="E678" s="13"/>
      <c r="F678" s="1"/>
      <c r="G678" s="13"/>
      <c r="H678" s="1"/>
      <c r="I678" s="1"/>
      <c r="J678" s="67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0.25" customHeight="1" x14ac:dyDescent="0.8">
      <c r="A679" s="1"/>
      <c r="B679" s="1"/>
      <c r="C679" s="13"/>
      <c r="D679" s="1"/>
      <c r="E679" s="13"/>
      <c r="F679" s="1"/>
      <c r="G679" s="13"/>
      <c r="H679" s="1"/>
      <c r="I679" s="1"/>
      <c r="J679" s="67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0.25" customHeight="1" x14ac:dyDescent="0.8">
      <c r="A680" s="1"/>
      <c r="B680" s="1"/>
      <c r="C680" s="13"/>
      <c r="D680" s="1"/>
      <c r="E680" s="13"/>
      <c r="F680" s="1"/>
      <c r="G680" s="13"/>
      <c r="H680" s="1"/>
      <c r="I680" s="1"/>
      <c r="J680" s="67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0.25" customHeight="1" x14ac:dyDescent="0.8">
      <c r="A681" s="1"/>
      <c r="B681" s="1"/>
      <c r="C681" s="13"/>
      <c r="D681" s="1"/>
      <c r="E681" s="13"/>
      <c r="F681" s="1"/>
      <c r="G681" s="13"/>
      <c r="H681" s="1"/>
      <c r="I681" s="1"/>
      <c r="J681" s="67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0.25" customHeight="1" x14ac:dyDescent="0.8">
      <c r="A682" s="1"/>
      <c r="B682" s="1"/>
      <c r="C682" s="13"/>
      <c r="D682" s="1"/>
      <c r="E682" s="13"/>
      <c r="F682" s="1"/>
      <c r="G682" s="13"/>
      <c r="H682" s="1"/>
      <c r="I682" s="1"/>
      <c r="J682" s="67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0.25" customHeight="1" x14ac:dyDescent="0.8">
      <c r="A683" s="1"/>
      <c r="B683" s="1"/>
      <c r="C683" s="13"/>
      <c r="D683" s="1"/>
      <c r="E683" s="13"/>
      <c r="F683" s="1"/>
      <c r="G683" s="13"/>
      <c r="H683" s="1"/>
      <c r="I683" s="1"/>
      <c r="J683" s="67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0.25" customHeight="1" x14ac:dyDescent="0.8">
      <c r="A684" s="1"/>
      <c r="B684" s="1"/>
      <c r="C684" s="13"/>
      <c r="D684" s="1"/>
      <c r="E684" s="13"/>
      <c r="F684" s="1"/>
      <c r="G684" s="13"/>
      <c r="H684" s="1"/>
      <c r="I684" s="1"/>
      <c r="J684" s="67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0.25" customHeight="1" x14ac:dyDescent="0.8">
      <c r="A685" s="1"/>
      <c r="B685" s="1"/>
      <c r="C685" s="13"/>
      <c r="D685" s="1"/>
      <c r="E685" s="13"/>
      <c r="F685" s="1"/>
      <c r="G685" s="13"/>
      <c r="H685" s="1"/>
      <c r="I685" s="1"/>
      <c r="J685" s="67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0.25" customHeight="1" x14ac:dyDescent="0.8">
      <c r="A686" s="1"/>
      <c r="B686" s="1"/>
      <c r="C686" s="13"/>
      <c r="D686" s="1"/>
      <c r="E686" s="13"/>
      <c r="F686" s="1"/>
      <c r="G686" s="13"/>
      <c r="H686" s="1"/>
      <c r="I686" s="1"/>
      <c r="J686" s="67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0.25" customHeight="1" x14ac:dyDescent="0.8">
      <c r="A687" s="1"/>
      <c r="B687" s="1"/>
      <c r="C687" s="13"/>
      <c r="D687" s="1"/>
      <c r="E687" s="13"/>
      <c r="F687" s="1"/>
      <c r="G687" s="13"/>
      <c r="H687" s="1"/>
      <c r="I687" s="1"/>
      <c r="J687" s="67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0.25" customHeight="1" x14ac:dyDescent="0.8">
      <c r="A688" s="1"/>
      <c r="B688" s="1"/>
      <c r="C688" s="13"/>
      <c r="D688" s="1"/>
      <c r="E688" s="13"/>
      <c r="F688" s="1"/>
      <c r="G688" s="13"/>
      <c r="H688" s="1"/>
      <c r="I688" s="1"/>
      <c r="J688" s="67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0.25" customHeight="1" x14ac:dyDescent="0.8">
      <c r="A689" s="1"/>
      <c r="B689" s="1"/>
      <c r="C689" s="13"/>
      <c r="D689" s="1"/>
      <c r="E689" s="13"/>
      <c r="F689" s="1"/>
      <c r="G689" s="13"/>
      <c r="H689" s="1"/>
      <c r="I689" s="1"/>
      <c r="J689" s="67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0.25" customHeight="1" x14ac:dyDescent="0.8">
      <c r="A690" s="1"/>
      <c r="B690" s="1"/>
      <c r="C690" s="13"/>
      <c r="D690" s="1"/>
      <c r="E690" s="13"/>
      <c r="F690" s="1"/>
      <c r="G690" s="13"/>
      <c r="H690" s="1"/>
      <c r="I690" s="1"/>
      <c r="J690" s="67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0.25" customHeight="1" x14ac:dyDescent="0.8">
      <c r="A691" s="1"/>
      <c r="B691" s="1"/>
      <c r="C691" s="13"/>
      <c r="D691" s="1"/>
      <c r="E691" s="13"/>
      <c r="F691" s="1"/>
      <c r="G691" s="13"/>
      <c r="H691" s="1"/>
      <c r="I691" s="1"/>
      <c r="J691" s="67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0.25" customHeight="1" x14ac:dyDescent="0.8">
      <c r="A692" s="1"/>
      <c r="B692" s="1"/>
      <c r="C692" s="13"/>
      <c r="D692" s="1"/>
      <c r="E692" s="13"/>
      <c r="F692" s="1"/>
      <c r="G692" s="13"/>
      <c r="H692" s="1"/>
      <c r="I692" s="1"/>
      <c r="J692" s="67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0.25" customHeight="1" x14ac:dyDescent="0.8">
      <c r="A693" s="1"/>
      <c r="B693" s="1"/>
      <c r="C693" s="13"/>
      <c r="D693" s="1"/>
      <c r="E693" s="13"/>
      <c r="F693" s="1"/>
      <c r="G693" s="13"/>
      <c r="H693" s="1"/>
      <c r="I693" s="1"/>
      <c r="J693" s="67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0.25" customHeight="1" x14ac:dyDescent="0.8">
      <c r="A694" s="1"/>
      <c r="B694" s="1"/>
      <c r="C694" s="13"/>
      <c r="D694" s="1"/>
      <c r="E694" s="13"/>
      <c r="F694" s="1"/>
      <c r="G694" s="13"/>
      <c r="H694" s="1"/>
      <c r="I694" s="1"/>
      <c r="J694" s="67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0.25" customHeight="1" x14ac:dyDescent="0.8">
      <c r="A695" s="1"/>
      <c r="B695" s="1"/>
      <c r="C695" s="13"/>
      <c r="D695" s="1"/>
      <c r="E695" s="13"/>
      <c r="F695" s="1"/>
      <c r="G695" s="13"/>
      <c r="H695" s="1"/>
      <c r="I695" s="1"/>
      <c r="J695" s="67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0.25" customHeight="1" x14ac:dyDescent="0.8">
      <c r="A696" s="1"/>
      <c r="B696" s="1"/>
      <c r="C696" s="13"/>
      <c r="D696" s="1"/>
      <c r="E696" s="13"/>
      <c r="F696" s="1"/>
      <c r="G696" s="13"/>
      <c r="H696" s="1"/>
      <c r="I696" s="1"/>
      <c r="J696" s="67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0.25" customHeight="1" x14ac:dyDescent="0.8">
      <c r="A697" s="1"/>
      <c r="B697" s="1"/>
      <c r="C697" s="13"/>
      <c r="D697" s="1"/>
      <c r="E697" s="13"/>
      <c r="F697" s="1"/>
      <c r="G697" s="13"/>
      <c r="H697" s="1"/>
      <c r="I697" s="1"/>
      <c r="J697" s="67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0.25" customHeight="1" x14ac:dyDescent="0.8">
      <c r="A698" s="1"/>
      <c r="B698" s="1"/>
      <c r="C698" s="13"/>
      <c r="D698" s="1"/>
      <c r="E698" s="13"/>
      <c r="F698" s="1"/>
      <c r="G698" s="13"/>
      <c r="H698" s="1"/>
      <c r="I698" s="1"/>
      <c r="J698" s="67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0.25" customHeight="1" x14ac:dyDescent="0.8">
      <c r="A699" s="1"/>
      <c r="B699" s="1"/>
      <c r="C699" s="13"/>
      <c r="D699" s="1"/>
      <c r="E699" s="13"/>
      <c r="F699" s="1"/>
      <c r="G699" s="13"/>
      <c r="H699" s="1"/>
      <c r="I699" s="1"/>
      <c r="J699" s="67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0.25" customHeight="1" x14ac:dyDescent="0.8">
      <c r="A700" s="1"/>
      <c r="B700" s="1"/>
      <c r="C700" s="13"/>
      <c r="D700" s="1"/>
      <c r="E700" s="13"/>
      <c r="F700" s="1"/>
      <c r="G700" s="13"/>
      <c r="H700" s="1"/>
      <c r="I700" s="1"/>
      <c r="J700" s="67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0.25" customHeight="1" x14ac:dyDescent="0.8">
      <c r="A701" s="1"/>
      <c r="B701" s="1"/>
      <c r="C701" s="13"/>
      <c r="D701" s="1"/>
      <c r="E701" s="13"/>
      <c r="F701" s="1"/>
      <c r="G701" s="13"/>
      <c r="H701" s="1"/>
      <c r="I701" s="1"/>
      <c r="J701" s="67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0.25" customHeight="1" x14ac:dyDescent="0.8">
      <c r="A702" s="1"/>
      <c r="B702" s="1"/>
      <c r="C702" s="13"/>
      <c r="D702" s="1"/>
      <c r="E702" s="13"/>
      <c r="F702" s="1"/>
      <c r="G702" s="13"/>
      <c r="H702" s="1"/>
      <c r="I702" s="1"/>
      <c r="J702" s="67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0.25" customHeight="1" x14ac:dyDescent="0.8">
      <c r="A703" s="1"/>
      <c r="B703" s="1"/>
      <c r="C703" s="13"/>
      <c r="D703" s="1"/>
      <c r="E703" s="13"/>
      <c r="F703" s="1"/>
      <c r="G703" s="13"/>
      <c r="H703" s="1"/>
      <c r="I703" s="1"/>
      <c r="J703" s="67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0.25" customHeight="1" x14ac:dyDescent="0.8">
      <c r="A704" s="1"/>
      <c r="B704" s="1"/>
      <c r="C704" s="13"/>
      <c r="D704" s="1"/>
      <c r="E704" s="13"/>
      <c r="F704" s="1"/>
      <c r="G704" s="13"/>
      <c r="H704" s="1"/>
      <c r="I704" s="1"/>
      <c r="J704" s="67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0.25" customHeight="1" x14ac:dyDescent="0.8">
      <c r="A705" s="1"/>
      <c r="B705" s="1"/>
      <c r="C705" s="13"/>
      <c r="D705" s="1"/>
      <c r="E705" s="13"/>
      <c r="F705" s="1"/>
      <c r="G705" s="13"/>
      <c r="H705" s="1"/>
      <c r="I705" s="1"/>
      <c r="J705" s="67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0.25" customHeight="1" x14ac:dyDescent="0.8">
      <c r="A706" s="1"/>
      <c r="B706" s="1"/>
      <c r="C706" s="13"/>
      <c r="D706" s="1"/>
      <c r="E706" s="13"/>
      <c r="F706" s="1"/>
      <c r="G706" s="13"/>
      <c r="H706" s="1"/>
      <c r="I706" s="1"/>
      <c r="J706" s="67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0.25" customHeight="1" x14ac:dyDescent="0.8">
      <c r="A707" s="1"/>
      <c r="B707" s="1"/>
      <c r="C707" s="13"/>
      <c r="D707" s="1"/>
      <c r="E707" s="13"/>
      <c r="F707" s="1"/>
      <c r="G707" s="13"/>
      <c r="H707" s="1"/>
      <c r="I707" s="1"/>
      <c r="J707" s="67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0.25" customHeight="1" x14ac:dyDescent="0.8">
      <c r="A708" s="1"/>
      <c r="B708" s="1"/>
      <c r="C708" s="13"/>
      <c r="D708" s="1"/>
      <c r="E708" s="13"/>
      <c r="F708" s="1"/>
      <c r="G708" s="13"/>
      <c r="H708" s="1"/>
      <c r="I708" s="1"/>
      <c r="J708" s="67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0.25" customHeight="1" x14ac:dyDescent="0.8">
      <c r="A709" s="1"/>
      <c r="B709" s="1"/>
      <c r="C709" s="13"/>
      <c r="D709" s="1"/>
      <c r="E709" s="13"/>
      <c r="F709" s="1"/>
      <c r="G709" s="13"/>
      <c r="H709" s="1"/>
      <c r="I709" s="1"/>
      <c r="J709" s="67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0.25" customHeight="1" x14ac:dyDescent="0.8">
      <c r="A710" s="1"/>
      <c r="B710" s="1"/>
      <c r="C710" s="13"/>
      <c r="D710" s="1"/>
      <c r="E710" s="13"/>
      <c r="F710" s="1"/>
      <c r="G710" s="13"/>
      <c r="H710" s="1"/>
      <c r="I710" s="1"/>
      <c r="J710" s="67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0.25" customHeight="1" x14ac:dyDescent="0.8">
      <c r="A711" s="1"/>
      <c r="B711" s="1"/>
      <c r="C711" s="13"/>
      <c r="D711" s="1"/>
      <c r="E711" s="13"/>
      <c r="F711" s="1"/>
      <c r="G711" s="13"/>
      <c r="H711" s="1"/>
      <c r="I711" s="1"/>
      <c r="J711" s="67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0.25" customHeight="1" x14ac:dyDescent="0.8">
      <c r="A712" s="1"/>
      <c r="B712" s="1"/>
      <c r="C712" s="13"/>
      <c r="D712" s="1"/>
      <c r="E712" s="13"/>
      <c r="F712" s="1"/>
      <c r="G712" s="13"/>
      <c r="H712" s="1"/>
      <c r="I712" s="1"/>
      <c r="J712" s="67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0.25" customHeight="1" x14ac:dyDescent="0.8">
      <c r="A713" s="1"/>
      <c r="B713" s="1"/>
      <c r="C713" s="13"/>
      <c r="D713" s="1"/>
      <c r="E713" s="13"/>
      <c r="F713" s="1"/>
      <c r="G713" s="13"/>
      <c r="H713" s="1"/>
      <c r="I713" s="1"/>
      <c r="J713" s="67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0.25" customHeight="1" x14ac:dyDescent="0.8">
      <c r="A714" s="1"/>
      <c r="B714" s="1"/>
      <c r="C714" s="13"/>
      <c r="D714" s="1"/>
      <c r="E714" s="13"/>
      <c r="F714" s="1"/>
      <c r="G714" s="13"/>
      <c r="H714" s="1"/>
      <c r="I714" s="1"/>
      <c r="J714" s="67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0.25" customHeight="1" x14ac:dyDescent="0.8">
      <c r="A715" s="1"/>
      <c r="B715" s="1"/>
      <c r="C715" s="13"/>
      <c r="D715" s="1"/>
      <c r="E715" s="13"/>
      <c r="F715" s="1"/>
      <c r="G715" s="13"/>
      <c r="H715" s="1"/>
      <c r="I715" s="1"/>
      <c r="J715" s="67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0.25" customHeight="1" x14ac:dyDescent="0.8">
      <c r="A716" s="1"/>
      <c r="B716" s="1"/>
      <c r="C716" s="13"/>
      <c r="D716" s="1"/>
      <c r="E716" s="13"/>
      <c r="F716" s="1"/>
      <c r="G716" s="13"/>
      <c r="H716" s="1"/>
      <c r="I716" s="1"/>
      <c r="J716" s="67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0.25" customHeight="1" x14ac:dyDescent="0.8">
      <c r="A717" s="1"/>
      <c r="B717" s="1"/>
      <c r="C717" s="13"/>
      <c r="D717" s="1"/>
      <c r="E717" s="13"/>
      <c r="F717" s="1"/>
      <c r="G717" s="13"/>
      <c r="H717" s="1"/>
      <c r="I717" s="1"/>
      <c r="J717" s="67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0.25" customHeight="1" x14ac:dyDescent="0.8">
      <c r="A718" s="1"/>
      <c r="B718" s="1"/>
      <c r="C718" s="13"/>
      <c r="D718" s="1"/>
      <c r="E718" s="13"/>
      <c r="F718" s="1"/>
      <c r="G718" s="13"/>
      <c r="H718" s="1"/>
      <c r="I718" s="1"/>
      <c r="J718" s="67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0.25" customHeight="1" x14ac:dyDescent="0.8">
      <c r="A719" s="1"/>
      <c r="B719" s="1"/>
      <c r="C719" s="13"/>
      <c r="D719" s="1"/>
      <c r="E719" s="13"/>
      <c r="F719" s="1"/>
      <c r="G719" s="13"/>
      <c r="H719" s="1"/>
      <c r="I719" s="1"/>
      <c r="J719" s="67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0.25" customHeight="1" x14ac:dyDescent="0.8">
      <c r="A720" s="1"/>
      <c r="B720" s="1"/>
      <c r="C720" s="13"/>
      <c r="D720" s="1"/>
      <c r="E720" s="13"/>
      <c r="F720" s="1"/>
      <c r="G720" s="13"/>
      <c r="H720" s="1"/>
      <c r="I720" s="1"/>
      <c r="J720" s="67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0.25" customHeight="1" x14ac:dyDescent="0.8">
      <c r="A721" s="1"/>
      <c r="B721" s="1"/>
      <c r="C721" s="13"/>
      <c r="D721" s="1"/>
      <c r="E721" s="13"/>
      <c r="F721" s="1"/>
      <c r="G721" s="13"/>
      <c r="H721" s="1"/>
      <c r="I721" s="1"/>
      <c r="J721" s="67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0.25" customHeight="1" x14ac:dyDescent="0.8">
      <c r="A722" s="1"/>
      <c r="B722" s="1"/>
      <c r="C722" s="13"/>
      <c r="D722" s="1"/>
      <c r="E722" s="13"/>
      <c r="F722" s="1"/>
      <c r="G722" s="13"/>
      <c r="H722" s="1"/>
      <c r="I722" s="1"/>
      <c r="J722" s="67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0.25" customHeight="1" x14ac:dyDescent="0.8">
      <c r="A723" s="1"/>
      <c r="B723" s="1"/>
      <c r="C723" s="13"/>
      <c r="D723" s="1"/>
      <c r="E723" s="13"/>
      <c r="F723" s="1"/>
      <c r="G723" s="13"/>
      <c r="H723" s="1"/>
      <c r="I723" s="1"/>
      <c r="J723" s="67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0.25" customHeight="1" x14ac:dyDescent="0.8">
      <c r="A724" s="1"/>
      <c r="B724" s="1"/>
      <c r="C724" s="13"/>
      <c r="D724" s="1"/>
      <c r="E724" s="13"/>
      <c r="F724" s="1"/>
      <c r="G724" s="13"/>
      <c r="H724" s="1"/>
      <c r="I724" s="1"/>
      <c r="J724" s="67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0.25" customHeight="1" x14ac:dyDescent="0.8">
      <c r="A725" s="1"/>
      <c r="B725" s="1"/>
      <c r="C725" s="13"/>
      <c r="D725" s="1"/>
      <c r="E725" s="13"/>
      <c r="F725" s="1"/>
      <c r="G725" s="13"/>
      <c r="H725" s="1"/>
      <c r="I725" s="1"/>
      <c r="J725" s="67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0.25" customHeight="1" x14ac:dyDescent="0.8">
      <c r="A726" s="1"/>
      <c r="B726" s="1"/>
      <c r="C726" s="13"/>
      <c r="D726" s="1"/>
      <c r="E726" s="13"/>
      <c r="F726" s="1"/>
      <c r="G726" s="13"/>
      <c r="H726" s="1"/>
      <c r="I726" s="1"/>
      <c r="J726" s="67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0.25" customHeight="1" x14ac:dyDescent="0.8">
      <c r="A727" s="1"/>
      <c r="B727" s="1"/>
      <c r="C727" s="13"/>
      <c r="D727" s="1"/>
      <c r="E727" s="13"/>
      <c r="F727" s="1"/>
      <c r="G727" s="13"/>
      <c r="H727" s="1"/>
      <c r="I727" s="1"/>
      <c r="J727" s="67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0.25" customHeight="1" x14ac:dyDescent="0.8">
      <c r="A728" s="1"/>
      <c r="B728" s="1"/>
      <c r="C728" s="13"/>
      <c r="D728" s="1"/>
      <c r="E728" s="13"/>
      <c r="F728" s="1"/>
      <c r="G728" s="13"/>
      <c r="H728" s="1"/>
      <c r="I728" s="1"/>
      <c r="J728" s="67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0.25" customHeight="1" x14ac:dyDescent="0.8">
      <c r="A729" s="1"/>
      <c r="B729" s="1"/>
      <c r="C729" s="13"/>
      <c r="D729" s="1"/>
      <c r="E729" s="13"/>
      <c r="F729" s="1"/>
      <c r="G729" s="13"/>
      <c r="H729" s="1"/>
      <c r="I729" s="1"/>
      <c r="J729" s="67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0.25" customHeight="1" x14ac:dyDescent="0.8">
      <c r="A730" s="1"/>
      <c r="B730" s="1"/>
      <c r="C730" s="13"/>
      <c r="D730" s="1"/>
      <c r="E730" s="13"/>
      <c r="F730" s="1"/>
      <c r="G730" s="13"/>
      <c r="H730" s="1"/>
      <c r="I730" s="1"/>
      <c r="J730" s="67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0.25" customHeight="1" x14ac:dyDescent="0.8">
      <c r="A731" s="1"/>
      <c r="B731" s="1"/>
      <c r="C731" s="13"/>
      <c r="D731" s="1"/>
      <c r="E731" s="13"/>
      <c r="F731" s="1"/>
      <c r="G731" s="13"/>
      <c r="H731" s="1"/>
      <c r="I731" s="1"/>
      <c r="J731" s="67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0.25" customHeight="1" x14ac:dyDescent="0.8">
      <c r="A732" s="1"/>
      <c r="B732" s="1"/>
      <c r="C732" s="13"/>
      <c r="D732" s="1"/>
      <c r="E732" s="13"/>
      <c r="F732" s="1"/>
      <c r="G732" s="13"/>
      <c r="H732" s="1"/>
      <c r="I732" s="1"/>
      <c r="J732" s="67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0.25" customHeight="1" x14ac:dyDescent="0.8">
      <c r="A733" s="1"/>
      <c r="B733" s="1"/>
      <c r="C733" s="13"/>
      <c r="D733" s="1"/>
      <c r="E733" s="13"/>
      <c r="F733" s="1"/>
      <c r="G733" s="13"/>
      <c r="H733" s="1"/>
      <c r="I733" s="1"/>
      <c r="J733" s="67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0.25" customHeight="1" x14ac:dyDescent="0.8">
      <c r="A734" s="1"/>
      <c r="B734" s="1"/>
      <c r="C734" s="13"/>
      <c r="D734" s="1"/>
      <c r="E734" s="13"/>
      <c r="F734" s="1"/>
      <c r="G734" s="13"/>
      <c r="H734" s="1"/>
      <c r="I734" s="1"/>
      <c r="J734" s="67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0.25" customHeight="1" x14ac:dyDescent="0.8">
      <c r="A735" s="1"/>
      <c r="B735" s="1"/>
      <c r="C735" s="13"/>
      <c r="D735" s="1"/>
      <c r="E735" s="13"/>
      <c r="F735" s="1"/>
      <c r="G735" s="13"/>
      <c r="H735" s="1"/>
      <c r="I735" s="1"/>
      <c r="J735" s="67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0.25" customHeight="1" x14ac:dyDescent="0.8">
      <c r="A736" s="1"/>
      <c r="B736" s="1"/>
      <c r="C736" s="13"/>
      <c r="D736" s="1"/>
      <c r="E736" s="13"/>
      <c r="F736" s="1"/>
      <c r="G736" s="13"/>
      <c r="H736" s="1"/>
      <c r="I736" s="1"/>
      <c r="J736" s="67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0.25" customHeight="1" x14ac:dyDescent="0.8">
      <c r="A737" s="1"/>
      <c r="B737" s="1"/>
      <c r="C737" s="13"/>
      <c r="D737" s="1"/>
      <c r="E737" s="13"/>
      <c r="F737" s="1"/>
      <c r="G737" s="13"/>
      <c r="H737" s="1"/>
      <c r="I737" s="1"/>
      <c r="J737" s="67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0.25" customHeight="1" x14ac:dyDescent="0.8">
      <c r="A738" s="1"/>
      <c r="B738" s="1"/>
      <c r="C738" s="13"/>
      <c r="D738" s="1"/>
      <c r="E738" s="13"/>
      <c r="F738" s="1"/>
      <c r="G738" s="13"/>
      <c r="H738" s="1"/>
      <c r="I738" s="1"/>
      <c r="J738" s="67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0.25" customHeight="1" x14ac:dyDescent="0.8">
      <c r="A739" s="1"/>
      <c r="B739" s="1"/>
      <c r="C739" s="13"/>
      <c r="D739" s="1"/>
      <c r="E739" s="13"/>
      <c r="F739" s="1"/>
      <c r="G739" s="13"/>
      <c r="H739" s="1"/>
      <c r="I739" s="1"/>
      <c r="J739" s="67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0.25" customHeight="1" x14ac:dyDescent="0.8">
      <c r="A740" s="1"/>
      <c r="B740" s="1"/>
      <c r="C740" s="13"/>
      <c r="D740" s="1"/>
      <c r="E740" s="13"/>
      <c r="F740" s="1"/>
      <c r="G740" s="13"/>
      <c r="H740" s="1"/>
      <c r="I740" s="1"/>
      <c r="J740" s="67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0.25" customHeight="1" x14ac:dyDescent="0.8">
      <c r="A741" s="1"/>
      <c r="B741" s="1"/>
      <c r="C741" s="13"/>
      <c r="D741" s="1"/>
      <c r="E741" s="13"/>
      <c r="F741" s="1"/>
      <c r="G741" s="13"/>
      <c r="H741" s="1"/>
      <c r="I741" s="1"/>
      <c r="J741" s="67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0.25" customHeight="1" x14ac:dyDescent="0.8">
      <c r="A742" s="1"/>
      <c r="B742" s="1"/>
      <c r="C742" s="13"/>
      <c r="D742" s="1"/>
      <c r="E742" s="13"/>
      <c r="F742" s="1"/>
      <c r="G742" s="13"/>
      <c r="H742" s="1"/>
      <c r="I742" s="1"/>
      <c r="J742" s="67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0.25" customHeight="1" x14ac:dyDescent="0.8">
      <c r="A743" s="1"/>
      <c r="B743" s="1"/>
      <c r="C743" s="13"/>
      <c r="D743" s="1"/>
      <c r="E743" s="13"/>
      <c r="F743" s="1"/>
      <c r="G743" s="13"/>
      <c r="H743" s="1"/>
      <c r="I743" s="1"/>
      <c r="J743" s="67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0.25" customHeight="1" x14ac:dyDescent="0.8">
      <c r="A744" s="1"/>
      <c r="B744" s="1"/>
      <c r="C744" s="13"/>
      <c r="D744" s="1"/>
      <c r="E744" s="13"/>
      <c r="F744" s="1"/>
      <c r="G744" s="13"/>
      <c r="H744" s="1"/>
      <c r="I744" s="1"/>
      <c r="J744" s="67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0.25" customHeight="1" x14ac:dyDescent="0.8">
      <c r="A745" s="1"/>
      <c r="B745" s="1"/>
      <c r="C745" s="13"/>
      <c r="D745" s="1"/>
      <c r="E745" s="13"/>
      <c r="F745" s="1"/>
      <c r="G745" s="13"/>
      <c r="H745" s="1"/>
      <c r="I745" s="1"/>
      <c r="J745" s="67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0.25" customHeight="1" x14ac:dyDescent="0.8">
      <c r="A746" s="1"/>
      <c r="B746" s="1"/>
      <c r="C746" s="13"/>
      <c r="D746" s="1"/>
      <c r="E746" s="13"/>
      <c r="F746" s="1"/>
      <c r="G746" s="13"/>
      <c r="H746" s="1"/>
      <c r="I746" s="1"/>
      <c r="J746" s="67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0.25" customHeight="1" x14ac:dyDescent="0.8">
      <c r="A747" s="1"/>
      <c r="B747" s="1"/>
      <c r="C747" s="13"/>
      <c r="D747" s="1"/>
      <c r="E747" s="13"/>
      <c r="F747" s="1"/>
      <c r="G747" s="13"/>
      <c r="H747" s="1"/>
      <c r="I747" s="1"/>
      <c r="J747" s="67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0.25" customHeight="1" x14ac:dyDescent="0.8">
      <c r="A748" s="1"/>
      <c r="B748" s="1"/>
      <c r="C748" s="13"/>
      <c r="D748" s="1"/>
      <c r="E748" s="13"/>
      <c r="F748" s="1"/>
      <c r="G748" s="13"/>
      <c r="H748" s="1"/>
      <c r="I748" s="1"/>
      <c r="J748" s="67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0.25" customHeight="1" x14ac:dyDescent="0.8">
      <c r="A749" s="1"/>
      <c r="B749" s="1"/>
      <c r="C749" s="13"/>
      <c r="D749" s="1"/>
      <c r="E749" s="13"/>
      <c r="F749" s="1"/>
      <c r="G749" s="13"/>
      <c r="H749" s="1"/>
      <c r="I749" s="1"/>
      <c r="J749" s="67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0.25" customHeight="1" x14ac:dyDescent="0.8">
      <c r="A750" s="1"/>
      <c r="B750" s="1"/>
      <c r="C750" s="13"/>
      <c r="D750" s="1"/>
      <c r="E750" s="13"/>
      <c r="F750" s="1"/>
      <c r="G750" s="13"/>
      <c r="H750" s="1"/>
      <c r="I750" s="1"/>
      <c r="J750" s="67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0.25" customHeight="1" x14ac:dyDescent="0.8">
      <c r="A751" s="1"/>
      <c r="B751" s="1"/>
      <c r="C751" s="13"/>
      <c r="D751" s="1"/>
      <c r="E751" s="13"/>
      <c r="F751" s="1"/>
      <c r="G751" s="13"/>
      <c r="H751" s="1"/>
      <c r="I751" s="1"/>
      <c r="J751" s="67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0.25" customHeight="1" x14ac:dyDescent="0.8">
      <c r="A752" s="1"/>
      <c r="B752" s="1"/>
      <c r="C752" s="13"/>
      <c r="D752" s="1"/>
      <c r="E752" s="13"/>
      <c r="F752" s="1"/>
      <c r="G752" s="13"/>
      <c r="H752" s="1"/>
      <c r="I752" s="1"/>
      <c r="J752" s="67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0.25" customHeight="1" x14ac:dyDescent="0.8">
      <c r="A753" s="1"/>
      <c r="B753" s="1"/>
      <c r="C753" s="13"/>
      <c r="D753" s="1"/>
      <c r="E753" s="13"/>
      <c r="F753" s="1"/>
      <c r="G753" s="13"/>
      <c r="H753" s="1"/>
      <c r="I753" s="1"/>
      <c r="J753" s="67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0.25" customHeight="1" x14ac:dyDescent="0.8">
      <c r="A754" s="1"/>
      <c r="B754" s="1"/>
      <c r="C754" s="13"/>
      <c r="D754" s="1"/>
      <c r="E754" s="13"/>
      <c r="F754" s="1"/>
      <c r="G754" s="13"/>
      <c r="H754" s="1"/>
      <c r="I754" s="1"/>
      <c r="J754" s="67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0.25" customHeight="1" x14ac:dyDescent="0.8">
      <c r="A755" s="1"/>
      <c r="B755" s="1"/>
      <c r="C755" s="13"/>
      <c r="D755" s="1"/>
      <c r="E755" s="13"/>
      <c r="F755" s="1"/>
      <c r="G755" s="13"/>
      <c r="H755" s="1"/>
      <c r="I755" s="1"/>
      <c r="J755" s="67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0.25" customHeight="1" x14ac:dyDescent="0.8">
      <c r="A756" s="1"/>
      <c r="B756" s="1"/>
      <c r="C756" s="13"/>
      <c r="D756" s="1"/>
      <c r="E756" s="13"/>
      <c r="F756" s="1"/>
      <c r="G756" s="13"/>
      <c r="H756" s="1"/>
      <c r="I756" s="1"/>
      <c r="J756" s="67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0.25" customHeight="1" x14ac:dyDescent="0.8">
      <c r="A757" s="1"/>
      <c r="B757" s="1"/>
      <c r="C757" s="13"/>
      <c r="D757" s="1"/>
      <c r="E757" s="13"/>
      <c r="F757" s="1"/>
      <c r="G757" s="13"/>
      <c r="H757" s="1"/>
      <c r="I757" s="1"/>
      <c r="J757" s="67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0.25" customHeight="1" x14ac:dyDescent="0.8">
      <c r="A758" s="1"/>
      <c r="B758" s="1"/>
      <c r="C758" s="13"/>
      <c r="D758" s="1"/>
      <c r="E758" s="13"/>
      <c r="F758" s="1"/>
      <c r="G758" s="13"/>
      <c r="H758" s="1"/>
      <c r="I758" s="1"/>
      <c r="J758" s="67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0.25" customHeight="1" x14ac:dyDescent="0.8">
      <c r="A759" s="1"/>
      <c r="B759" s="1"/>
      <c r="C759" s="13"/>
      <c r="D759" s="1"/>
      <c r="E759" s="13"/>
      <c r="F759" s="1"/>
      <c r="G759" s="13"/>
      <c r="H759" s="1"/>
      <c r="I759" s="1"/>
      <c r="J759" s="67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0.25" customHeight="1" x14ac:dyDescent="0.8">
      <c r="A760" s="1"/>
      <c r="B760" s="1"/>
      <c r="C760" s="13"/>
      <c r="D760" s="1"/>
      <c r="E760" s="13"/>
      <c r="F760" s="1"/>
      <c r="G760" s="13"/>
      <c r="H760" s="1"/>
      <c r="I760" s="1"/>
      <c r="J760" s="67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0.25" customHeight="1" x14ac:dyDescent="0.8">
      <c r="A761" s="1"/>
      <c r="B761" s="1"/>
      <c r="C761" s="13"/>
      <c r="D761" s="1"/>
      <c r="E761" s="13"/>
      <c r="F761" s="1"/>
      <c r="G761" s="13"/>
      <c r="H761" s="1"/>
      <c r="I761" s="1"/>
      <c r="J761" s="67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0.25" customHeight="1" x14ac:dyDescent="0.8">
      <c r="A762" s="1"/>
      <c r="B762" s="1"/>
      <c r="C762" s="13"/>
      <c r="D762" s="1"/>
      <c r="E762" s="13"/>
      <c r="F762" s="1"/>
      <c r="G762" s="13"/>
      <c r="H762" s="1"/>
      <c r="I762" s="1"/>
      <c r="J762" s="67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0.25" customHeight="1" x14ac:dyDescent="0.8">
      <c r="A763" s="1"/>
      <c r="B763" s="1"/>
      <c r="C763" s="13"/>
      <c r="D763" s="1"/>
      <c r="E763" s="13"/>
      <c r="F763" s="1"/>
      <c r="G763" s="13"/>
      <c r="H763" s="1"/>
      <c r="I763" s="1"/>
      <c r="J763" s="67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0.25" customHeight="1" x14ac:dyDescent="0.8">
      <c r="A764" s="1"/>
      <c r="B764" s="1"/>
      <c r="C764" s="13"/>
      <c r="D764" s="1"/>
      <c r="E764" s="13"/>
      <c r="F764" s="1"/>
      <c r="G764" s="13"/>
      <c r="H764" s="1"/>
      <c r="I764" s="1"/>
      <c r="J764" s="67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0.25" customHeight="1" x14ac:dyDescent="0.8">
      <c r="A765" s="1"/>
      <c r="B765" s="1"/>
      <c r="C765" s="13"/>
      <c r="D765" s="1"/>
      <c r="E765" s="13"/>
      <c r="F765" s="1"/>
      <c r="G765" s="13"/>
      <c r="H765" s="1"/>
      <c r="I765" s="1"/>
      <c r="J765" s="67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0.25" customHeight="1" x14ac:dyDescent="0.8">
      <c r="A766" s="1"/>
      <c r="B766" s="1"/>
      <c r="C766" s="13"/>
      <c r="D766" s="1"/>
      <c r="E766" s="13"/>
      <c r="F766" s="1"/>
      <c r="G766" s="13"/>
      <c r="H766" s="1"/>
      <c r="I766" s="1"/>
      <c r="J766" s="67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0.25" customHeight="1" x14ac:dyDescent="0.8">
      <c r="A767" s="1"/>
      <c r="B767" s="1"/>
      <c r="C767" s="13"/>
      <c r="D767" s="1"/>
      <c r="E767" s="13"/>
      <c r="F767" s="1"/>
      <c r="G767" s="13"/>
      <c r="H767" s="1"/>
      <c r="I767" s="1"/>
      <c r="J767" s="67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0.25" customHeight="1" x14ac:dyDescent="0.8">
      <c r="A768" s="1"/>
      <c r="B768" s="1"/>
      <c r="C768" s="13"/>
      <c r="D768" s="1"/>
      <c r="E768" s="13"/>
      <c r="F768" s="1"/>
      <c r="G768" s="13"/>
      <c r="H768" s="1"/>
      <c r="I768" s="1"/>
      <c r="J768" s="67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0.25" customHeight="1" x14ac:dyDescent="0.8">
      <c r="A769" s="1"/>
      <c r="B769" s="1"/>
      <c r="C769" s="13"/>
      <c r="D769" s="1"/>
      <c r="E769" s="13"/>
      <c r="F769" s="1"/>
      <c r="G769" s="13"/>
      <c r="H769" s="1"/>
      <c r="I769" s="1"/>
      <c r="J769" s="67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0.25" customHeight="1" x14ac:dyDescent="0.8">
      <c r="A770" s="1"/>
      <c r="B770" s="1"/>
      <c r="C770" s="13"/>
      <c r="D770" s="1"/>
      <c r="E770" s="13"/>
      <c r="F770" s="1"/>
      <c r="G770" s="13"/>
      <c r="H770" s="1"/>
      <c r="I770" s="1"/>
      <c r="J770" s="67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0.25" customHeight="1" x14ac:dyDescent="0.8">
      <c r="A771" s="1"/>
      <c r="B771" s="1"/>
      <c r="C771" s="13"/>
      <c r="D771" s="1"/>
      <c r="E771" s="13"/>
      <c r="F771" s="1"/>
      <c r="G771" s="13"/>
      <c r="H771" s="1"/>
      <c r="I771" s="1"/>
      <c r="J771" s="67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0.25" customHeight="1" x14ac:dyDescent="0.8">
      <c r="A772" s="1"/>
      <c r="B772" s="1"/>
      <c r="C772" s="13"/>
      <c r="D772" s="1"/>
      <c r="E772" s="13"/>
      <c r="F772" s="1"/>
      <c r="G772" s="13"/>
      <c r="H772" s="1"/>
      <c r="I772" s="1"/>
      <c r="J772" s="67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0.25" customHeight="1" x14ac:dyDescent="0.8">
      <c r="A773" s="1"/>
      <c r="B773" s="1"/>
      <c r="C773" s="13"/>
      <c r="D773" s="1"/>
      <c r="E773" s="13"/>
      <c r="F773" s="1"/>
      <c r="G773" s="13"/>
      <c r="H773" s="1"/>
      <c r="I773" s="1"/>
      <c r="J773" s="67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0.25" customHeight="1" x14ac:dyDescent="0.8">
      <c r="A774" s="1"/>
      <c r="B774" s="1"/>
      <c r="C774" s="13"/>
      <c r="D774" s="1"/>
      <c r="E774" s="13"/>
      <c r="F774" s="1"/>
      <c r="G774" s="13"/>
      <c r="H774" s="1"/>
      <c r="I774" s="1"/>
      <c r="J774" s="67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0.25" customHeight="1" x14ac:dyDescent="0.8">
      <c r="A775" s="1"/>
      <c r="B775" s="1"/>
      <c r="C775" s="13"/>
      <c r="D775" s="1"/>
      <c r="E775" s="13"/>
      <c r="F775" s="1"/>
      <c r="G775" s="13"/>
      <c r="H775" s="1"/>
      <c r="I775" s="1"/>
      <c r="J775" s="67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0.25" customHeight="1" x14ac:dyDescent="0.8">
      <c r="A776" s="1"/>
      <c r="B776" s="1"/>
      <c r="C776" s="13"/>
      <c r="D776" s="1"/>
      <c r="E776" s="13"/>
      <c r="F776" s="1"/>
      <c r="G776" s="13"/>
      <c r="H776" s="1"/>
      <c r="I776" s="1"/>
      <c r="J776" s="67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0.25" customHeight="1" x14ac:dyDescent="0.8">
      <c r="A777" s="1"/>
      <c r="B777" s="1"/>
      <c r="C777" s="13"/>
      <c r="D777" s="1"/>
      <c r="E777" s="13"/>
      <c r="F777" s="1"/>
      <c r="G777" s="13"/>
      <c r="H777" s="1"/>
      <c r="I777" s="1"/>
      <c r="J777" s="67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0.25" customHeight="1" x14ac:dyDescent="0.8">
      <c r="A778" s="1"/>
      <c r="B778" s="1"/>
      <c r="C778" s="13"/>
      <c r="D778" s="1"/>
      <c r="E778" s="13"/>
      <c r="F778" s="1"/>
      <c r="G778" s="13"/>
      <c r="H778" s="1"/>
      <c r="I778" s="1"/>
      <c r="J778" s="67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0.25" customHeight="1" x14ac:dyDescent="0.8">
      <c r="A779" s="1"/>
      <c r="B779" s="1"/>
      <c r="C779" s="13"/>
      <c r="D779" s="1"/>
      <c r="E779" s="13"/>
      <c r="F779" s="1"/>
      <c r="G779" s="13"/>
      <c r="H779" s="1"/>
      <c r="I779" s="1"/>
      <c r="J779" s="67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0.25" customHeight="1" x14ac:dyDescent="0.8">
      <c r="A780" s="1"/>
      <c r="B780" s="1"/>
      <c r="C780" s="13"/>
      <c r="D780" s="1"/>
      <c r="E780" s="13"/>
      <c r="F780" s="1"/>
      <c r="G780" s="13"/>
      <c r="H780" s="1"/>
      <c r="I780" s="1"/>
      <c r="J780" s="67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0.25" customHeight="1" x14ac:dyDescent="0.8">
      <c r="A781" s="1"/>
      <c r="B781" s="1"/>
      <c r="C781" s="13"/>
      <c r="D781" s="1"/>
      <c r="E781" s="13"/>
      <c r="F781" s="1"/>
      <c r="G781" s="13"/>
      <c r="H781" s="1"/>
      <c r="I781" s="1"/>
      <c r="J781" s="67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0.25" customHeight="1" x14ac:dyDescent="0.8">
      <c r="A782" s="1"/>
      <c r="B782" s="1"/>
      <c r="C782" s="13"/>
      <c r="D782" s="1"/>
      <c r="E782" s="13"/>
      <c r="F782" s="1"/>
      <c r="G782" s="13"/>
      <c r="H782" s="1"/>
      <c r="I782" s="1"/>
      <c r="J782" s="67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0.25" customHeight="1" x14ac:dyDescent="0.8">
      <c r="A783" s="1"/>
      <c r="B783" s="1"/>
      <c r="C783" s="13"/>
      <c r="D783" s="1"/>
      <c r="E783" s="13"/>
      <c r="F783" s="1"/>
      <c r="G783" s="13"/>
      <c r="H783" s="1"/>
      <c r="I783" s="1"/>
      <c r="J783" s="67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0.25" customHeight="1" x14ac:dyDescent="0.8">
      <c r="A784" s="1"/>
      <c r="B784" s="1"/>
      <c r="C784" s="13"/>
      <c r="D784" s="1"/>
      <c r="E784" s="13"/>
      <c r="F784" s="1"/>
      <c r="G784" s="13"/>
      <c r="H784" s="1"/>
      <c r="I784" s="1"/>
      <c r="J784" s="67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0.25" customHeight="1" x14ac:dyDescent="0.8">
      <c r="A785" s="1"/>
      <c r="B785" s="1"/>
      <c r="C785" s="13"/>
      <c r="D785" s="1"/>
      <c r="E785" s="13"/>
      <c r="F785" s="1"/>
      <c r="G785" s="13"/>
      <c r="H785" s="1"/>
      <c r="I785" s="1"/>
      <c r="J785" s="67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0.25" customHeight="1" x14ac:dyDescent="0.8">
      <c r="A786" s="1"/>
      <c r="B786" s="1"/>
      <c r="C786" s="13"/>
      <c r="D786" s="1"/>
      <c r="E786" s="13"/>
      <c r="F786" s="1"/>
      <c r="G786" s="13"/>
      <c r="H786" s="1"/>
      <c r="I786" s="1"/>
      <c r="J786" s="67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0.25" customHeight="1" x14ac:dyDescent="0.8">
      <c r="A787" s="1"/>
      <c r="B787" s="1"/>
      <c r="C787" s="13"/>
      <c r="D787" s="1"/>
      <c r="E787" s="13"/>
      <c r="F787" s="1"/>
      <c r="G787" s="13"/>
      <c r="H787" s="1"/>
      <c r="I787" s="1"/>
      <c r="J787" s="67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0.25" customHeight="1" x14ac:dyDescent="0.8">
      <c r="A788" s="1"/>
      <c r="B788" s="1"/>
      <c r="C788" s="13"/>
      <c r="D788" s="1"/>
      <c r="E788" s="13"/>
      <c r="F788" s="1"/>
      <c r="G788" s="13"/>
      <c r="H788" s="1"/>
      <c r="I788" s="1"/>
      <c r="J788" s="67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0.25" customHeight="1" x14ac:dyDescent="0.8">
      <c r="A789" s="1"/>
      <c r="B789" s="1"/>
      <c r="C789" s="13"/>
      <c r="D789" s="1"/>
      <c r="E789" s="13"/>
      <c r="F789" s="1"/>
      <c r="G789" s="13"/>
      <c r="H789" s="1"/>
      <c r="I789" s="1"/>
      <c r="J789" s="67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0.25" customHeight="1" x14ac:dyDescent="0.8">
      <c r="A790" s="1"/>
      <c r="B790" s="1"/>
      <c r="C790" s="13"/>
      <c r="D790" s="1"/>
      <c r="E790" s="13"/>
      <c r="F790" s="1"/>
      <c r="G790" s="13"/>
      <c r="H790" s="1"/>
      <c r="I790" s="1"/>
      <c r="J790" s="67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0.25" customHeight="1" x14ac:dyDescent="0.8">
      <c r="A791" s="1"/>
      <c r="B791" s="1"/>
      <c r="C791" s="13"/>
      <c r="D791" s="1"/>
      <c r="E791" s="13"/>
      <c r="F791" s="1"/>
      <c r="G791" s="13"/>
      <c r="H791" s="1"/>
      <c r="I791" s="1"/>
      <c r="J791" s="67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0.25" customHeight="1" x14ac:dyDescent="0.8">
      <c r="A792" s="1"/>
      <c r="B792" s="1"/>
      <c r="C792" s="13"/>
      <c r="D792" s="1"/>
      <c r="E792" s="13"/>
      <c r="F792" s="1"/>
      <c r="G792" s="13"/>
      <c r="H792" s="1"/>
      <c r="I792" s="1"/>
      <c r="J792" s="67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0.25" customHeight="1" x14ac:dyDescent="0.8">
      <c r="A793" s="1"/>
      <c r="B793" s="1"/>
      <c r="C793" s="13"/>
      <c r="D793" s="1"/>
      <c r="E793" s="13"/>
      <c r="F793" s="1"/>
      <c r="G793" s="13"/>
      <c r="H793" s="1"/>
      <c r="I793" s="1"/>
      <c r="J793" s="67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0.25" customHeight="1" x14ac:dyDescent="0.8">
      <c r="A794" s="1"/>
      <c r="B794" s="1"/>
      <c r="C794" s="13"/>
      <c r="D794" s="1"/>
      <c r="E794" s="13"/>
      <c r="F794" s="1"/>
      <c r="G794" s="13"/>
      <c r="H794" s="1"/>
      <c r="I794" s="1"/>
      <c r="J794" s="67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0.25" customHeight="1" x14ac:dyDescent="0.8">
      <c r="A795" s="1"/>
      <c r="B795" s="1"/>
      <c r="C795" s="13"/>
      <c r="D795" s="1"/>
      <c r="E795" s="13"/>
      <c r="F795" s="1"/>
      <c r="G795" s="13"/>
      <c r="H795" s="1"/>
      <c r="I795" s="1"/>
      <c r="J795" s="67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0.25" customHeight="1" x14ac:dyDescent="0.8">
      <c r="A796" s="1"/>
      <c r="B796" s="1"/>
      <c r="C796" s="13"/>
      <c r="D796" s="1"/>
      <c r="E796" s="13"/>
      <c r="F796" s="1"/>
      <c r="G796" s="13"/>
      <c r="H796" s="1"/>
      <c r="I796" s="1"/>
      <c r="J796" s="67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0.25" customHeight="1" x14ac:dyDescent="0.8">
      <c r="A797" s="1"/>
      <c r="B797" s="1"/>
      <c r="C797" s="13"/>
      <c r="D797" s="1"/>
      <c r="E797" s="13"/>
      <c r="F797" s="1"/>
      <c r="G797" s="13"/>
      <c r="H797" s="1"/>
      <c r="I797" s="1"/>
      <c r="J797" s="67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0.25" customHeight="1" x14ac:dyDescent="0.8">
      <c r="A798" s="1"/>
      <c r="B798" s="1"/>
      <c r="C798" s="13"/>
      <c r="D798" s="1"/>
      <c r="E798" s="13"/>
      <c r="F798" s="1"/>
      <c r="G798" s="13"/>
      <c r="H798" s="1"/>
      <c r="I798" s="1"/>
      <c r="J798" s="67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0.25" customHeight="1" x14ac:dyDescent="0.8">
      <c r="A799" s="1"/>
      <c r="B799" s="1"/>
      <c r="C799" s="13"/>
      <c r="D799" s="1"/>
      <c r="E799" s="13"/>
      <c r="F799" s="1"/>
      <c r="G799" s="13"/>
      <c r="H799" s="1"/>
      <c r="I799" s="1"/>
      <c r="J799" s="67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0.25" customHeight="1" x14ac:dyDescent="0.8">
      <c r="A800" s="1"/>
      <c r="B800" s="1"/>
      <c r="C800" s="13"/>
      <c r="D800" s="1"/>
      <c r="E800" s="13"/>
      <c r="F800" s="1"/>
      <c r="G800" s="13"/>
      <c r="H800" s="1"/>
      <c r="I800" s="1"/>
      <c r="J800" s="67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0.25" customHeight="1" x14ac:dyDescent="0.8">
      <c r="A801" s="1"/>
      <c r="B801" s="1"/>
      <c r="C801" s="13"/>
      <c r="D801" s="1"/>
      <c r="E801" s="13"/>
      <c r="F801" s="1"/>
      <c r="G801" s="13"/>
      <c r="H801" s="1"/>
      <c r="I801" s="1"/>
      <c r="J801" s="67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0.25" customHeight="1" x14ac:dyDescent="0.8">
      <c r="A802" s="1"/>
      <c r="B802" s="1"/>
      <c r="C802" s="13"/>
      <c r="D802" s="1"/>
      <c r="E802" s="13"/>
      <c r="F802" s="1"/>
      <c r="G802" s="13"/>
      <c r="H802" s="1"/>
      <c r="I802" s="1"/>
      <c r="J802" s="67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0.25" customHeight="1" x14ac:dyDescent="0.8">
      <c r="A803" s="1"/>
      <c r="B803" s="1"/>
      <c r="C803" s="13"/>
      <c r="D803" s="1"/>
      <c r="E803" s="13"/>
      <c r="F803" s="1"/>
      <c r="G803" s="13"/>
      <c r="H803" s="1"/>
      <c r="I803" s="1"/>
      <c r="J803" s="67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0.25" customHeight="1" x14ac:dyDescent="0.8">
      <c r="A804" s="1"/>
      <c r="B804" s="1"/>
      <c r="C804" s="13"/>
      <c r="D804" s="1"/>
      <c r="E804" s="13"/>
      <c r="F804" s="1"/>
      <c r="G804" s="13"/>
      <c r="H804" s="1"/>
      <c r="I804" s="1"/>
      <c r="J804" s="67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0.25" customHeight="1" x14ac:dyDescent="0.8">
      <c r="A805" s="1"/>
      <c r="B805" s="1"/>
      <c r="C805" s="13"/>
      <c r="D805" s="1"/>
      <c r="E805" s="13"/>
      <c r="F805" s="1"/>
      <c r="G805" s="13"/>
      <c r="H805" s="1"/>
      <c r="I805" s="1"/>
      <c r="J805" s="67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0.25" customHeight="1" x14ac:dyDescent="0.8">
      <c r="A806" s="1"/>
      <c r="B806" s="1"/>
      <c r="C806" s="13"/>
      <c r="D806" s="1"/>
      <c r="E806" s="13"/>
      <c r="F806" s="1"/>
      <c r="G806" s="13"/>
      <c r="H806" s="1"/>
      <c r="I806" s="1"/>
      <c r="J806" s="67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0.25" customHeight="1" x14ac:dyDescent="0.8">
      <c r="A807" s="1"/>
      <c r="B807" s="1"/>
      <c r="C807" s="13"/>
      <c r="D807" s="1"/>
      <c r="E807" s="13"/>
      <c r="F807" s="1"/>
      <c r="G807" s="13"/>
      <c r="H807" s="1"/>
      <c r="I807" s="1"/>
      <c r="J807" s="67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0.25" customHeight="1" x14ac:dyDescent="0.8">
      <c r="A808" s="1"/>
      <c r="B808" s="1"/>
      <c r="C808" s="13"/>
      <c r="D808" s="1"/>
      <c r="E808" s="13"/>
      <c r="F808" s="1"/>
      <c r="G808" s="13"/>
      <c r="H808" s="1"/>
      <c r="I808" s="1"/>
      <c r="J808" s="67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0.25" customHeight="1" x14ac:dyDescent="0.8">
      <c r="A809" s="1"/>
      <c r="B809" s="1"/>
      <c r="C809" s="13"/>
      <c r="D809" s="1"/>
      <c r="E809" s="13"/>
      <c r="F809" s="1"/>
      <c r="G809" s="13"/>
      <c r="H809" s="1"/>
      <c r="I809" s="1"/>
      <c r="J809" s="67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0.25" customHeight="1" x14ac:dyDescent="0.8">
      <c r="A810" s="1"/>
      <c r="B810" s="1"/>
      <c r="C810" s="13"/>
      <c r="D810" s="1"/>
      <c r="E810" s="13"/>
      <c r="F810" s="1"/>
      <c r="G810" s="13"/>
      <c r="H810" s="1"/>
      <c r="I810" s="1"/>
      <c r="J810" s="67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0.25" customHeight="1" x14ac:dyDescent="0.8">
      <c r="A811" s="1"/>
      <c r="B811" s="1"/>
      <c r="C811" s="13"/>
      <c r="D811" s="1"/>
      <c r="E811" s="13"/>
      <c r="F811" s="1"/>
      <c r="G811" s="13"/>
      <c r="H811" s="1"/>
      <c r="I811" s="1"/>
      <c r="J811" s="67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0.25" customHeight="1" x14ac:dyDescent="0.8">
      <c r="A812" s="1"/>
      <c r="B812" s="1"/>
      <c r="C812" s="13"/>
      <c r="D812" s="1"/>
      <c r="E812" s="13"/>
      <c r="F812" s="1"/>
      <c r="G812" s="13"/>
      <c r="H812" s="1"/>
      <c r="I812" s="1"/>
      <c r="J812" s="67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0.25" customHeight="1" x14ac:dyDescent="0.8">
      <c r="A813" s="1"/>
      <c r="B813" s="1"/>
      <c r="C813" s="13"/>
      <c r="D813" s="1"/>
      <c r="E813" s="13"/>
      <c r="F813" s="1"/>
      <c r="G813" s="13"/>
      <c r="H813" s="1"/>
      <c r="I813" s="1"/>
      <c r="J813" s="67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0.25" customHeight="1" x14ac:dyDescent="0.8">
      <c r="A814" s="1"/>
      <c r="B814" s="1"/>
      <c r="C814" s="13"/>
      <c r="D814" s="1"/>
      <c r="E814" s="13"/>
      <c r="F814" s="1"/>
      <c r="G814" s="13"/>
      <c r="H814" s="1"/>
      <c r="I814" s="1"/>
      <c r="J814" s="67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0.25" customHeight="1" x14ac:dyDescent="0.8">
      <c r="A815" s="1"/>
      <c r="B815" s="1"/>
      <c r="C815" s="13"/>
      <c r="D815" s="1"/>
      <c r="E815" s="13"/>
      <c r="F815" s="1"/>
      <c r="G815" s="13"/>
      <c r="H815" s="1"/>
      <c r="I815" s="1"/>
      <c r="J815" s="67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0.25" customHeight="1" x14ac:dyDescent="0.8">
      <c r="A816" s="1"/>
      <c r="B816" s="1"/>
      <c r="C816" s="13"/>
      <c r="D816" s="1"/>
      <c r="E816" s="13"/>
      <c r="F816" s="1"/>
      <c r="G816" s="13"/>
      <c r="H816" s="1"/>
      <c r="I816" s="1"/>
      <c r="J816" s="67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0.25" customHeight="1" x14ac:dyDescent="0.8">
      <c r="A817" s="1"/>
      <c r="B817" s="1"/>
      <c r="C817" s="13"/>
      <c r="D817" s="1"/>
      <c r="E817" s="13"/>
      <c r="F817" s="1"/>
      <c r="G817" s="13"/>
      <c r="H817" s="1"/>
      <c r="I817" s="1"/>
      <c r="J817" s="67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0.25" customHeight="1" x14ac:dyDescent="0.8">
      <c r="A818" s="1"/>
      <c r="B818" s="1"/>
      <c r="C818" s="13"/>
      <c r="D818" s="1"/>
      <c r="E818" s="13"/>
      <c r="F818" s="1"/>
      <c r="G818" s="13"/>
      <c r="H818" s="1"/>
      <c r="I818" s="1"/>
      <c r="J818" s="67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0.25" customHeight="1" x14ac:dyDescent="0.8">
      <c r="A819" s="1"/>
      <c r="B819" s="1"/>
      <c r="C819" s="13"/>
      <c r="D819" s="1"/>
      <c r="E819" s="13"/>
      <c r="F819" s="1"/>
      <c r="G819" s="13"/>
      <c r="H819" s="1"/>
      <c r="I819" s="1"/>
      <c r="J819" s="67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0.25" customHeight="1" x14ac:dyDescent="0.8">
      <c r="A820" s="1"/>
      <c r="B820" s="1"/>
      <c r="C820" s="13"/>
      <c r="D820" s="1"/>
      <c r="E820" s="13"/>
      <c r="F820" s="1"/>
      <c r="G820" s="13"/>
      <c r="H820" s="1"/>
      <c r="I820" s="1"/>
      <c r="J820" s="67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0.25" customHeight="1" x14ac:dyDescent="0.8">
      <c r="A821" s="1"/>
      <c r="B821" s="1"/>
      <c r="C821" s="13"/>
      <c r="D821" s="1"/>
      <c r="E821" s="13"/>
      <c r="F821" s="1"/>
      <c r="G821" s="13"/>
      <c r="H821" s="1"/>
      <c r="I821" s="1"/>
      <c r="J821" s="67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0.25" customHeight="1" x14ac:dyDescent="0.8">
      <c r="A822" s="1"/>
      <c r="B822" s="1"/>
      <c r="C822" s="13"/>
      <c r="D822" s="1"/>
      <c r="E822" s="13"/>
      <c r="F822" s="1"/>
      <c r="G822" s="13"/>
      <c r="H822" s="1"/>
      <c r="I822" s="1"/>
      <c r="J822" s="67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0.25" customHeight="1" x14ac:dyDescent="0.8">
      <c r="A823" s="1"/>
      <c r="B823" s="1"/>
      <c r="C823" s="13"/>
      <c r="D823" s="1"/>
      <c r="E823" s="13"/>
      <c r="F823" s="1"/>
      <c r="G823" s="13"/>
      <c r="H823" s="1"/>
      <c r="I823" s="1"/>
      <c r="J823" s="67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0.25" customHeight="1" x14ac:dyDescent="0.8">
      <c r="A824" s="1"/>
      <c r="B824" s="1"/>
      <c r="C824" s="13"/>
      <c r="D824" s="1"/>
      <c r="E824" s="13"/>
      <c r="F824" s="1"/>
      <c r="G824" s="13"/>
      <c r="H824" s="1"/>
      <c r="I824" s="1"/>
      <c r="J824" s="67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0.25" customHeight="1" x14ac:dyDescent="0.8">
      <c r="A825" s="1"/>
      <c r="B825" s="1"/>
      <c r="C825" s="13"/>
      <c r="D825" s="1"/>
      <c r="E825" s="13"/>
      <c r="F825" s="1"/>
      <c r="G825" s="13"/>
      <c r="H825" s="1"/>
      <c r="I825" s="1"/>
      <c r="J825" s="67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0.25" customHeight="1" x14ac:dyDescent="0.8">
      <c r="A826" s="1"/>
      <c r="B826" s="1"/>
      <c r="C826" s="13"/>
      <c r="D826" s="1"/>
      <c r="E826" s="13"/>
      <c r="F826" s="1"/>
      <c r="G826" s="13"/>
      <c r="H826" s="1"/>
      <c r="I826" s="1"/>
      <c r="J826" s="67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0.25" customHeight="1" x14ac:dyDescent="0.8">
      <c r="A827" s="1"/>
      <c r="B827" s="1"/>
      <c r="C827" s="13"/>
      <c r="D827" s="1"/>
      <c r="E827" s="13"/>
      <c r="F827" s="1"/>
      <c r="G827" s="13"/>
      <c r="H827" s="1"/>
      <c r="I827" s="1"/>
      <c r="J827" s="67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0.25" customHeight="1" x14ac:dyDescent="0.8">
      <c r="A828" s="1"/>
      <c r="B828" s="1"/>
      <c r="C828" s="13"/>
      <c r="D828" s="1"/>
      <c r="E828" s="13"/>
      <c r="F828" s="1"/>
      <c r="G828" s="13"/>
      <c r="H828" s="1"/>
      <c r="I828" s="1"/>
      <c r="J828" s="67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0.25" customHeight="1" x14ac:dyDescent="0.8">
      <c r="A829" s="1"/>
      <c r="B829" s="1"/>
      <c r="C829" s="13"/>
      <c r="D829" s="1"/>
      <c r="E829" s="13"/>
      <c r="F829" s="1"/>
      <c r="G829" s="13"/>
      <c r="H829" s="1"/>
      <c r="I829" s="1"/>
      <c r="J829" s="67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0.25" customHeight="1" x14ac:dyDescent="0.8">
      <c r="A830" s="1"/>
      <c r="B830" s="1"/>
      <c r="C830" s="13"/>
      <c r="D830" s="1"/>
      <c r="E830" s="13"/>
      <c r="F830" s="1"/>
      <c r="G830" s="13"/>
      <c r="H830" s="1"/>
      <c r="I830" s="1"/>
      <c r="J830" s="67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0.25" customHeight="1" x14ac:dyDescent="0.8">
      <c r="A831" s="1"/>
      <c r="B831" s="1"/>
      <c r="C831" s="13"/>
      <c r="D831" s="1"/>
      <c r="E831" s="13"/>
      <c r="F831" s="1"/>
      <c r="G831" s="13"/>
      <c r="H831" s="1"/>
      <c r="I831" s="1"/>
      <c r="J831" s="67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0.25" customHeight="1" x14ac:dyDescent="0.8">
      <c r="A832" s="1"/>
      <c r="B832" s="1"/>
      <c r="C832" s="13"/>
      <c r="D832" s="1"/>
      <c r="E832" s="13"/>
      <c r="F832" s="1"/>
      <c r="G832" s="13"/>
      <c r="H832" s="1"/>
      <c r="I832" s="1"/>
      <c r="J832" s="67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0.25" customHeight="1" x14ac:dyDescent="0.8">
      <c r="A833" s="1"/>
      <c r="B833" s="1"/>
      <c r="C833" s="13"/>
      <c r="D833" s="1"/>
      <c r="E833" s="13"/>
      <c r="F833" s="1"/>
      <c r="G833" s="13"/>
      <c r="H833" s="1"/>
      <c r="I833" s="1"/>
      <c r="J833" s="67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0.25" customHeight="1" x14ac:dyDescent="0.8">
      <c r="A834" s="1"/>
      <c r="B834" s="1"/>
      <c r="C834" s="13"/>
      <c r="D834" s="1"/>
      <c r="E834" s="13"/>
      <c r="F834" s="1"/>
      <c r="G834" s="13"/>
      <c r="H834" s="1"/>
      <c r="I834" s="1"/>
      <c r="J834" s="67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0.25" customHeight="1" x14ac:dyDescent="0.8">
      <c r="A835" s="1"/>
      <c r="B835" s="1"/>
      <c r="C835" s="13"/>
      <c r="D835" s="1"/>
      <c r="E835" s="13"/>
      <c r="F835" s="1"/>
      <c r="G835" s="13"/>
      <c r="H835" s="1"/>
      <c r="I835" s="1"/>
      <c r="J835" s="67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0.25" customHeight="1" x14ac:dyDescent="0.8">
      <c r="A836" s="1"/>
      <c r="B836" s="1"/>
      <c r="C836" s="13"/>
      <c r="D836" s="1"/>
      <c r="E836" s="13"/>
      <c r="F836" s="1"/>
      <c r="G836" s="13"/>
      <c r="H836" s="1"/>
      <c r="I836" s="1"/>
      <c r="J836" s="67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0.25" customHeight="1" x14ac:dyDescent="0.8">
      <c r="A837" s="1"/>
      <c r="B837" s="1"/>
      <c r="C837" s="13"/>
      <c r="D837" s="1"/>
      <c r="E837" s="13"/>
      <c r="F837" s="1"/>
      <c r="G837" s="13"/>
      <c r="H837" s="1"/>
      <c r="I837" s="1"/>
      <c r="J837" s="67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0.25" customHeight="1" x14ac:dyDescent="0.8">
      <c r="A838" s="1"/>
      <c r="B838" s="1"/>
      <c r="C838" s="13"/>
      <c r="D838" s="1"/>
      <c r="E838" s="13"/>
      <c r="F838" s="1"/>
      <c r="G838" s="13"/>
      <c r="H838" s="1"/>
      <c r="I838" s="1"/>
      <c r="J838" s="67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0.25" customHeight="1" x14ac:dyDescent="0.8">
      <c r="A839" s="1"/>
      <c r="B839" s="1"/>
      <c r="C839" s="13"/>
      <c r="D839" s="1"/>
      <c r="E839" s="13"/>
      <c r="F839" s="1"/>
      <c r="G839" s="13"/>
      <c r="H839" s="1"/>
      <c r="I839" s="1"/>
      <c r="J839" s="67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0.25" customHeight="1" x14ac:dyDescent="0.8">
      <c r="A840" s="1"/>
      <c r="B840" s="1"/>
      <c r="C840" s="13"/>
      <c r="D840" s="1"/>
      <c r="E840" s="13"/>
      <c r="F840" s="1"/>
      <c r="G840" s="13"/>
      <c r="H840" s="1"/>
      <c r="I840" s="1"/>
      <c r="J840" s="67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0.25" customHeight="1" x14ac:dyDescent="0.8">
      <c r="A841" s="1"/>
      <c r="B841" s="1"/>
      <c r="C841" s="13"/>
      <c r="D841" s="1"/>
      <c r="E841" s="13"/>
      <c r="F841" s="1"/>
      <c r="G841" s="13"/>
      <c r="H841" s="1"/>
      <c r="I841" s="1"/>
      <c r="J841" s="67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0.25" customHeight="1" x14ac:dyDescent="0.8">
      <c r="A842" s="1"/>
      <c r="B842" s="1"/>
      <c r="C842" s="13"/>
      <c r="D842" s="1"/>
      <c r="E842" s="13"/>
      <c r="F842" s="1"/>
      <c r="G842" s="13"/>
      <c r="H842" s="1"/>
      <c r="I842" s="1"/>
      <c r="J842" s="67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0.25" customHeight="1" x14ac:dyDescent="0.8">
      <c r="A843" s="1"/>
      <c r="B843" s="1"/>
      <c r="C843" s="13"/>
      <c r="D843" s="1"/>
      <c r="E843" s="13"/>
      <c r="F843" s="1"/>
      <c r="G843" s="13"/>
      <c r="H843" s="1"/>
      <c r="I843" s="1"/>
      <c r="J843" s="67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0.25" customHeight="1" x14ac:dyDescent="0.8">
      <c r="A844" s="1"/>
      <c r="B844" s="1"/>
      <c r="C844" s="13"/>
      <c r="D844" s="1"/>
      <c r="E844" s="13"/>
      <c r="F844" s="1"/>
      <c r="G844" s="13"/>
      <c r="H844" s="1"/>
      <c r="I844" s="1"/>
      <c r="J844" s="67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0.25" customHeight="1" x14ac:dyDescent="0.8">
      <c r="A845" s="1"/>
      <c r="B845" s="1"/>
      <c r="C845" s="13"/>
      <c r="D845" s="1"/>
      <c r="E845" s="13"/>
      <c r="F845" s="1"/>
      <c r="G845" s="13"/>
      <c r="H845" s="1"/>
      <c r="I845" s="1"/>
      <c r="J845" s="67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0.25" customHeight="1" x14ac:dyDescent="0.8">
      <c r="A846" s="1"/>
      <c r="B846" s="1"/>
      <c r="C846" s="13"/>
      <c r="D846" s="1"/>
      <c r="E846" s="13"/>
      <c r="F846" s="1"/>
      <c r="G846" s="13"/>
      <c r="H846" s="1"/>
      <c r="I846" s="1"/>
      <c r="J846" s="67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0.25" customHeight="1" x14ac:dyDescent="0.8">
      <c r="A847" s="1"/>
      <c r="B847" s="1"/>
      <c r="C847" s="13"/>
      <c r="D847" s="1"/>
      <c r="E847" s="13"/>
      <c r="F847" s="1"/>
      <c r="G847" s="13"/>
      <c r="H847" s="1"/>
      <c r="I847" s="1"/>
      <c r="J847" s="67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0.25" customHeight="1" x14ac:dyDescent="0.8">
      <c r="A848" s="1"/>
      <c r="B848" s="1"/>
      <c r="C848" s="13"/>
      <c r="D848" s="1"/>
      <c r="E848" s="13"/>
      <c r="F848" s="1"/>
      <c r="G848" s="13"/>
      <c r="H848" s="1"/>
      <c r="I848" s="1"/>
      <c r="J848" s="67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0.25" customHeight="1" x14ac:dyDescent="0.8">
      <c r="A849" s="1"/>
      <c r="B849" s="1"/>
      <c r="C849" s="13"/>
      <c r="D849" s="1"/>
      <c r="E849" s="13"/>
      <c r="F849" s="1"/>
      <c r="G849" s="13"/>
      <c r="H849" s="1"/>
      <c r="I849" s="1"/>
      <c r="J849" s="67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0.25" customHeight="1" x14ac:dyDescent="0.8">
      <c r="A850" s="1"/>
      <c r="B850" s="1"/>
      <c r="C850" s="13"/>
      <c r="D850" s="1"/>
      <c r="E850" s="13"/>
      <c r="F850" s="1"/>
      <c r="G850" s="13"/>
      <c r="H850" s="1"/>
      <c r="I850" s="1"/>
      <c r="J850" s="67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0.25" customHeight="1" x14ac:dyDescent="0.8">
      <c r="A851" s="1"/>
      <c r="B851" s="1"/>
      <c r="C851" s="13"/>
      <c r="D851" s="1"/>
      <c r="E851" s="13"/>
      <c r="F851" s="1"/>
      <c r="G851" s="13"/>
      <c r="H851" s="1"/>
      <c r="I851" s="1"/>
      <c r="J851" s="67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0.25" customHeight="1" x14ac:dyDescent="0.8">
      <c r="A852" s="1"/>
      <c r="B852" s="1"/>
      <c r="C852" s="13"/>
      <c r="D852" s="1"/>
      <c r="E852" s="13"/>
      <c r="F852" s="1"/>
      <c r="G852" s="13"/>
      <c r="H852" s="1"/>
      <c r="I852" s="1"/>
      <c r="J852" s="67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0.25" customHeight="1" x14ac:dyDescent="0.8">
      <c r="A853" s="1"/>
      <c r="B853" s="1"/>
      <c r="C853" s="13"/>
      <c r="D853" s="1"/>
      <c r="E853" s="13"/>
      <c r="F853" s="1"/>
      <c r="G853" s="13"/>
      <c r="H853" s="1"/>
      <c r="I853" s="1"/>
      <c r="J853" s="67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0.25" customHeight="1" x14ac:dyDescent="0.8">
      <c r="A854" s="1"/>
      <c r="B854" s="1"/>
      <c r="C854" s="13"/>
      <c r="D854" s="1"/>
      <c r="E854" s="13"/>
      <c r="F854" s="1"/>
      <c r="G854" s="13"/>
      <c r="H854" s="1"/>
      <c r="I854" s="1"/>
      <c r="J854" s="67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0.25" customHeight="1" x14ac:dyDescent="0.8">
      <c r="A855" s="1"/>
      <c r="B855" s="1"/>
      <c r="C855" s="13"/>
      <c r="D855" s="1"/>
      <c r="E855" s="13"/>
      <c r="F855" s="1"/>
      <c r="G855" s="13"/>
      <c r="H855" s="1"/>
      <c r="I855" s="1"/>
      <c r="J855" s="67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0.25" customHeight="1" x14ac:dyDescent="0.8">
      <c r="A856" s="1"/>
      <c r="B856" s="1"/>
      <c r="C856" s="13"/>
      <c r="D856" s="1"/>
      <c r="E856" s="13"/>
      <c r="F856" s="1"/>
      <c r="G856" s="13"/>
      <c r="H856" s="1"/>
      <c r="I856" s="1"/>
      <c r="J856" s="67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0.25" customHeight="1" x14ac:dyDescent="0.8">
      <c r="A857" s="1"/>
      <c r="B857" s="1"/>
      <c r="C857" s="13"/>
      <c r="D857" s="1"/>
      <c r="E857" s="13"/>
      <c r="F857" s="1"/>
      <c r="G857" s="13"/>
      <c r="H857" s="1"/>
      <c r="I857" s="1"/>
      <c r="J857" s="67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0.25" customHeight="1" x14ac:dyDescent="0.8">
      <c r="A858" s="1"/>
      <c r="B858" s="1"/>
      <c r="C858" s="13"/>
      <c r="D858" s="1"/>
      <c r="E858" s="13"/>
      <c r="F858" s="1"/>
      <c r="G858" s="13"/>
      <c r="H858" s="1"/>
      <c r="I858" s="1"/>
      <c r="J858" s="67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0.25" customHeight="1" x14ac:dyDescent="0.8">
      <c r="A859" s="1"/>
      <c r="B859" s="1"/>
      <c r="C859" s="13"/>
      <c r="D859" s="1"/>
      <c r="E859" s="13"/>
      <c r="F859" s="1"/>
      <c r="G859" s="13"/>
      <c r="H859" s="1"/>
      <c r="I859" s="1"/>
      <c r="J859" s="67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0.25" customHeight="1" x14ac:dyDescent="0.8">
      <c r="A860" s="1"/>
      <c r="B860" s="1"/>
      <c r="C860" s="13"/>
      <c r="D860" s="1"/>
      <c r="E860" s="13"/>
      <c r="F860" s="1"/>
      <c r="G860" s="13"/>
      <c r="H860" s="1"/>
      <c r="I860" s="1"/>
      <c r="J860" s="67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0.25" customHeight="1" x14ac:dyDescent="0.8">
      <c r="A861" s="1"/>
      <c r="B861" s="1"/>
      <c r="C861" s="13"/>
      <c r="D861" s="1"/>
      <c r="E861" s="13"/>
      <c r="F861" s="1"/>
      <c r="G861" s="13"/>
      <c r="H861" s="1"/>
      <c r="I861" s="1"/>
      <c r="J861" s="67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0.25" customHeight="1" x14ac:dyDescent="0.8">
      <c r="A862" s="1"/>
      <c r="B862" s="1"/>
      <c r="C862" s="13"/>
      <c r="D862" s="1"/>
      <c r="E862" s="13"/>
      <c r="F862" s="1"/>
      <c r="G862" s="13"/>
      <c r="H862" s="1"/>
      <c r="I862" s="1"/>
      <c r="J862" s="67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0.25" customHeight="1" x14ac:dyDescent="0.8">
      <c r="A863" s="1"/>
      <c r="B863" s="1"/>
      <c r="C863" s="13"/>
      <c r="D863" s="1"/>
      <c r="E863" s="13"/>
      <c r="F863" s="1"/>
      <c r="G863" s="13"/>
      <c r="H863" s="1"/>
      <c r="I863" s="1"/>
      <c r="J863" s="67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0.25" customHeight="1" x14ac:dyDescent="0.8">
      <c r="A864" s="1"/>
      <c r="B864" s="1"/>
      <c r="C864" s="13"/>
      <c r="D864" s="1"/>
      <c r="E864" s="13"/>
      <c r="F864" s="1"/>
      <c r="G864" s="13"/>
      <c r="H864" s="1"/>
      <c r="I864" s="1"/>
      <c r="J864" s="67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0.25" customHeight="1" x14ac:dyDescent="0.8">
      <c r="A865" s="1"/>
      <c r="B865" s="1"/>
      <c r="C865" s="13"/>
      <c r="D865" s="1"/>
      <c r="E865" s="13"/>
      <c r="F865" s="1"/>
      <c r="G865" s="13"/>
      <c r="H865" s="1"/>
      <c r="I865" s="1"/>
      <c r="J865" s="67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0.25" customHeight="1" x14ac:dyDescent="0.8">
      <c r="A866" s="1"/>
      <c r="B866" s="1"/>
      <c r="C866" s="13"/>
      <c r="D866" s="1"/>
      <c r="E866" s="13"/>
      <c r="F866" s="1"/>
      <c r="G866" s="13"/>
      <c r="H866" s="1"/>
      <c r="I866" s="1"/>
      <c r="J866" s="67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0.25" customHeight="1" x14ac:dyDescent="0.8">
      <c r="A867" s="1"/>
      <c r="B867" s="1"/>
      <c r="C867" s="13"/>
      <c r="D867" s="1"/>
      <c r="E867" s="13"/>
      <c r="F867" s="1"/>
      <c r="G867" s="13"/>
      <c r="H867" s="1"/>
      <c r="I867" s="1"/>
      <c r="J867" s="67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0.25" customHeight="1" x14ac:dyDescent="0.8">
      <c r="A868" s="1"/>
      <c r="B868" s="1"/>
      <c r="C868" s="13"/>
      <c r="D868" s="1"/>
      <c r="E868" s="13"/>
      <c r="F868" s="1"/>
      <c r="G868" s="13"/>
      <c r="H868" s="1"/>
      <c r="I868" s="1"/>
      <c r="J868" s="67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0.25" customHeight="1" x14ac:dyDescent="0.8">
      <c r="A869" s="1"/>
      <c r="B869" s="1"/>
      <c r="C869" s="13"/>
      <c r="D869" s="1"/>
      <c r="E869" s="13"/>
      <c r="F869" s="1"/>
      <c r="G869" s="13"/>
      <c r="H869" s="1"/>
      <c r="I869" s="1"/>
      <c r="J869" s="67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0.25" customHeight="1" x14ac:dyDescent="0.8">
      <c r="A870" s="1"/>
      <c r="B870" s="1"/>
      <c r="C870" s="13"/>
      <c r="D870" s="1"/>
      <c r="E870" s="13"/>
      <c r="F870" s="1"/>
      <c r="G870" s="13"/>
      <c r="H870" s="1"/>
      <c r="I870" s="1"/>
      <c r="J870" s="67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0.25" customHeight="1" x14ac:dyDescent="0.8">
      <c r="A871" s="1"/>
      <c r="B871" s="1"/>
      <c r="C871" s="13"/>
      <c r="D871" s="1"/>
      <c r="E871" s="13"/>
      <c r="F871" s="1"/>
      <c r="G871" s="13"/>
      <c r="H871" s="1"/>
      <c r="I871" s="1"/>
      <c r="J871" s="67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0.25" customHeight="1" x14ac:dyDescent="0.8">
      <c r="A872" s="1"/>
      <c r="B872" s="1"/>
      <c r="C872" s="13"/>
      <c r="D872" s="1"/>
      <c r="E872" s="13"/>
      <c r="F872" s="1"/>
      <c r="G872" s="13"/>
      <c r="H872" s="1"/>
      <c r="I872" s="1"/>
      <c r="J872" s="67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0.25" customHeight="1" x14ac:dyDescent="0.8">
      <c r="A873" s="1"/>
      <c r="B873" s="1"/>
      <c r="C873" s="13"/>
      <c r="D873" s="1"/>
      <c r="E873" s="13"/>
      <c r="F873" s="1"/>
      <c r="G873" s="13"/>
      <c r="H873" s="1"/>
      <c r="I873" s="1"/>
      <c r="J873" s="67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0.25" customHeight="1" x14ac:dyDescent="0.8">
      <c r="A874" s="1"/>
      <c r="B874" s="1"/>
      <c r="C874" s="13"/>
      <c r="D874" s="1"/>
      <c r="E874" s="13"/>
      <c r="F874" s="1"/>
      <c r="G874" s="13"/>
      <c r="H874" s="1"/>
      <c r="I874" s="1"/>
      <c r="J874" s="67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0.25" customHeight="1" x14ac:dyDescent="0.8">
      <c r="A875" s="1"/>
      <c r="B875" s="1"/>
      <c r="C875" s="13"/>
      <c r="D875" s="1"/>
      <c r="E875" s="13"/>
      <c r="F875" s="1"/>
      <c r="G875" s="13"/>
      <c r="H875" s="1"/>
      <c r="I875" s="1"/>
      <c r="J875" s="67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0.25" customHeight="1" x14ac:dyDescent="0.8">
      <c r="A876" s="1"/>
      <c r="B876" s="1"/>
      <c r="C876" s="13"/>
      <c r="D876" s="1"/>
      <c r="E876" s="13"/>
      <c r="F876" s="1"/>
      <c r="G876" s="13"/>
      <c r="H876" s="1"/>
      <c r="I876" s="1"/>
      <c r="J876" s="67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0.25" customHeight="1" x14ac:dyDescent="0.8">
      <c r="A877" s="1"/>
      <c r="B877" s="1"/>
      <c r="C877" s="13"/>
      <c r="D877" s="1"/>
      <c r="E877" s="13"/>
      <c r="F877" s="1"/>
      <c r="G877" s="13"/>
      <c r="H877" s="1"/>
      <c r="I877" s="1"/>
      <c r="J877" s="67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0.25" customHeight="1" x14ac:dyDescent="0.8">
      <c r="A878" s="1"/>
      <c r="B878" s="1"/>
      <c r="C878" s="13"/>
      <c r="D878" s="1"/>
      <c r="E878" s="13"/>
      <c r="F878" s="1"/>
      <c r="G878" s="13"/>
      <c r="H878" s="1"/>
      <c r="I878" s="1"/>
      <c r="J878" s="67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0.25" customHeight="1" x14ac:dyDescent="0.8">
      <c r="A879" s="1"/>
      <c r="B879" s="1"/>
      <c r="C879" s="13"/>
      <c r="D879" s="1"/>
      <c r="E879" s="13"/>
      <c r="F879" s="1"/>
      <c r="G879" s="13"/>
      <c r="H879" s="1"/>
      <c r="I879" s="1"/>
      <c r="J879" s="67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0.25" customHeight="1" x14ac:dyDescent="0.8">
      <c r="A880" s="1"/>
      <c r="B880" s="1"/>
      <c r="C880" s="13"/>
      <c r="D880" s="1"/>
      <c r="E880" s="13"/>
      <c r="F880" s="1"/>
      <c r="G880" s="13"/>
      <c r="H880" s="1"/>
      <c r="I880" s="1"/>
      <c r="J880" s="67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0.25" customHeight="1" x14ac:dyDescent="0.8">
      <c r="A881" s="1"/>
      <c r="B881" s="1"/>
      <c r="C881" s="13"/>
      <c r="D881" s="1"/>
      <c r="E881" s="13"/>
      <c r="F881" s="1"/>
      <c r="G881" s="13"/>
      <c r="H881" s="1"/>
      <c r="I881" s="1"/>
      <c r="J881" s="67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0.25" customHeight="1" x14ac:dyDescent="0.8">
      <c r="A882" s="1"/>
      <c r="B882" s="1"/>
      <c r="C882" s="13"/>
      <c r="D882" s="1"/>
      <c r="E882" s="13"/>
      <c r="F882" s="1"/>
      <c r="G882" s="13"/>
      <c r="H882" s="1"/>
      <c r="I882" s="1"/>
      <c r="J882" s="67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0.25" customHeight="1" x14ac:dyDescent="0.8">
      <c r="A883" s="1"/>
      <c r="B883" s="1"/>
      <c r="C883" s="13"/>
      <c r="D883" s="1"/>
      <c r="E883" s="13"/>
      <c r="F883" s="1"/>
      <c r="G883" s="13"/>
      <c r="H883" s="1"/>
      <c r="I883" s="1"/>
      <c r="J883" s="67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0.25" customHeight="1" x14ac:dyDescent="0.8">
      <c r="A884" s="1"/>
      <c r="B884" s="1"/>
      <c r="C884" s="13"/>
      <c r="D884" s="1"/>
      <c r="E884" s="13"/>
      <c r="F884" s="1"/>
      <c r="G884" s="13"/>
      <c r="H884" s="1"/>
      <c r="I884" s="1"/>
      <c r="J884" s="67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0.25" customHeight="1" x14ac:dyDescent="0.8">
      <c r="A885" s="1"/>
      <c r="B885" s="1"/>
      <c r="C885" s="13"/>
      <c r="D885" s="1"/>
      <c r="E885" s="13"/>
      <c r="F885" s="1"/>
      <c r="G885" s="13"/>
      <c r="H885" s="1"/>
      <c r="I885" s="1"/>
      <c r="J885" s="67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0.25" customHeight="1" x14ac:dyDescent="0.8">
      <c r="A886" s="1"/>
      <c r="B886" s="1"/>
      <c r="C886" s="13"/>
      <c r="D886" s="1"/>
      <c r="E886" s="13"/>
      <c r="F886" s="1"/>
      <c r="G886" s="13"/>
      <c r="H886" s="1"/>
      <c r="I886" s="1"/>
      <c r="J886" s="67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0.25" customHeight="1" x14ac:dyDescent="0.8">
      <c r="A887" s="1"/>
      <c r="B887" s="1"/>
      <c r="C887" s="13"/>
      <c r="D887" s="1"/>
      <c r="E887" s="13"/>
      <c r="F887" s="1"/>
      <c r="G887" s="13"/>
      <c r="H887" s="1"/>
      <c r="I887" s="1"/>
      <c r="J887" s="67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0.25" customHeight="1" x14ac:dyDescent="0.8">
      <c r="A888" s="1"/>
      <c r="B888" s="1"/>
      <c r="C888" s="13"/>
      <c r="D888" s="1"/>
      <c r="E888" s="13"/>
      <c r="F888" s="1"/>
      <c r="G888" s="13"/>
      <c r="H888" s="1"/>
      <c r="I888" s="1"/>
      <c r="J888" s="67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0.25" customHeight="1" x14ac:dyDescent="0.8">
      <c r="A889" s="1"/>
      <c r="B889" s="1"/>
      <c r="C889" s="13"/>
      <c r="D889" s="1"/>
      <c r="E889" s="13"/>
      <c r="F889" s="1"/>
      <c r="G889" s="13"/>
      <c r="H889" s="1"/>
      <c r="I889" s="1"/>
      <c r="J889" s="67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0.25" customHeight="1" x14ac:dyDescent="0.8">
      <c r="A890" s="1"/>
      <c r="B890" s="1"/>
      <c r="C890" s="13"/>
      <c r="D890" s="1"/>
      <c r="E890" s="13"/>
      <c r="F890" s="1"/>
      <c r="G890" s="13"/>
      <c r="H890" s="1"/>
      <c r="I890" s="1"/>
      <c r="J890" s="67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0.25" customHeight="1" x14ac:dyDescent="0.8">
      <c r="A891" s="1"/>
      <c r="B891" s="1"/>
      <c r="C891" s="13"/>
      <c r="D891" s="1"/>
      <c r="E891" s="13"/>
      <c r="F891" s="1"/>
      <c r="G891" s="13"/>
      <c r="H891" s="1"/>
      <c r="I891" s="1"/>
      <c r="J891" s="67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0.25" customHeight="1" x14ac:dyDescent="0.8">
      <c r="A892" s="1"/>
      <c r="B892" s="1"/>
      <c r="C892" s="13"/>
      <c r="D892" s="1"/>
      <c r="E892" s="13"/>
      <c r="F892" s="1"/>
      <c r="G892" s="13"/>
      <c r="H892" s="1"/>
      <c r="I892" s="1"/>
      <c r="J892" s="67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0.25" customHeight="1" x14ac:dyDescent="0.8">
      <c r="A893" s="1"/>
      <c r="B893" s="1"/>
      <c r="C893" s="13"/>
      <c r="D893" s="1"/>
      <c r="E893" s="13"/>
      <c r="F893" s="1"/>
      <c r="G893" s="13"/>
      <c r="H893" s="1"/>
      <c r="I893" s="1"/>
      <c r="J893" s="67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0.25" customHeight="1" x14ac:dyDescent="0.8">
      <c r="A894" s="1"/>
      <c r="B894" s="1"/>
      <c r="C894" s="13"/>
      <c r="D894" s="1"/>
      <c r="E894" s="13"/>
      <c r="F894" s="1"/>
      <c r="G894" s="13"/>
      <c r="H894" s="1"/>
      <c r="I894" s="1"/>
      <c r="J894" s="67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0.25" customHeight="1" x14ac:dyDescent="0.8">
      <c r="A895" s="1"/>
      <c r="B895" s="1"/>
      <c r="C895" s="13"/>
      <c r="D895" s="1"/>
      <c r="E895" s="13"/>
      <c r="F895" s="1"/>
      <c r="G895" s="13"/>
      <c r="H895" s="1"/>
      <c r="I895" s="1"/>
      <c r="J895" s="67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0.25" customHeight="1" x14ac:dyDescent="0.8">
      <c r="A896" s="1"/>
      <c r="B896" s="1"/>
      <c r="C896" s="13"/>
      <c r="D896" s="1"/>
      <c r="E896" s="13"/>
      <c r="F896" s="1"/>
      <c r="G896" s="13"/>
      <c r="H896" s="1"/>
      <c r="I896" s="1"/>
      <c r="J896" s="67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0.25" customHeight="1" x14ac:dyDescent="0.8">
      <c r="A897" s="1"/>
      <c r="B897" s="1"/>
      <c r="C897" s="13"/>
      <c r="D897" s="1"/>
      <c r="E897" s="13"/>
      <c r="F897" s="1"/>
      <c r="G897" s="13"/>
      <c r="H897" s="1"/>
      <c r="I897" s="1"/>
      <c r="J897" s="67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0.25" customHeight="1" x14ac:dyDescent="0.8">
      <c r="A898" s="1"/>
      <c r="B898" s="1"/>
      <c r="C898" s="13"/>
      <c r="D898" s="1"/>
      <c r="E898" s="13"/>
      <c r="F898" s="1"/>
      <c r="G898" s="13"/>
      <c r="H898" s="1"/>
      <c r="I898" s="1"/>
      <c r="J898" s="67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0.25" customHeight="1" x14ac:dyDescent="0.8">
      <c r="A899" s="1"/>
      <c r="B899" s="1"/>
      <c r="C899" s="13"/>
      <c r="D899" s="1"/>
      <c r="E899" s="13"/>
      <c r="F899" s="1"/>
      <c r="G899" s="13"/>
      <c r="H899" s="1"/>
      <c r="I899" s="1"/>
      <c r="J899" s="67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0.25" customHeight="1" x14ac:dyDescent="0.8">
      <c r="A900" s="1"/>
      <c r="B900" s="1"/>
      <c r="C900" s="13"/>
      <c r="D900" s="1"/>
      <c r="E900" s="13"/>
      <c r="F900" s="1"/>
      <c r="G900" s="13"/>
      <c r="H900" s="1"/>
      <c r="I900" s="1"/>
      <c r="J900" s="67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0.25" customHeight="1" x14ac:dyDescent="0.8">
      <c r="A901" s="1"/>
      <c r="B901" s="1"/>
      <c r="C901" s="13"/>
      <c r="D901" s="1"/>
      <c r="E901" s="13"/>
      <c r="F901" s="1"/>
      <c r="G901" s="13"/>
      <c r="H901" s="1"/>
      <c r="I901" s="1"/>
      <c r="J901" s="67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0.25" customHeight="1" x14ac:dyDescent="0.8">
      <c r="A902" s="1"/>
      <c r="B902" s="1"/>
      <c r="C902" s="13"/>
      <c r="D902" s="1"/>
      <c r="E902" s="13"/>
      <c r="F902" s="1"/>
      <c r="G902" s="13"/>
      <c r="H902" s="1"/>
      <c r="I902" s="1"/>
      <c r="J902" s="67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0.25" customHeight="1" x14ac:dyDescent="0.8">
      <c r="A903" s="1"/>
      <c r="B903" s="1"/>
      <c r="C903" s="13"/>
      <c r="D903" s="1"/>
      <c r="E903" s="13"/>
      <c r="F903" s="1"/>
      <c r="G903" s="13"/>
      <c r="H903" s="1"/>
      <c r="I903" s="1"/>
      <c r="J903" s="67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0.25" customHeight="1" x14ac:dyDescent="0.8">
      <c r="A904" s="1"/>
      <c r="B904" s="1"/>
      <c r="C904" s="13"/>
      <c r="D904" s="1"/>
      <c r="E904" s="13"/>
      <c r="F904" s="1"/>
      <c r="G904" s="13"/>
      <c r="H904" s="1"/>
      <c r="I904" s="1"/>
      <c r="J904" s="67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0.25" customHeight="1" x14ac:dyDescent="0.8">
      <c r="A905" s="1"/>
      <c r="B905" s="1"/>
      <c r="C905" s="13"/>
      <c r="D905" s="1"/>
      <c r="E905" s="13"/>
      <c r="F905" s="1"/>
      <c r="G905" s="13"/>
      <c r="H905" s="1"/>
      <c r="I905" s="1"/>
      <c r="J905" s="67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0.25" customHeight="1" x14ac:dyDescent="0.8">
      <c r="A906" s="1"/>
      <c r="B906" s="1"/>
      <c r="C906" s="13"/>
      <c r="D906" s="1"/>
      <c r="E906" s="13"/>
      <c r="F906" s="1"/>
      <c r="G906" s="13"/>
      <c r="H906" s="1"/>
      <c r="I906" s="1"/>
      <c r="J906" s="67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0.25" customHeight="1" x14ac:dyDescent="0.8">
      <c r="A907" s="1"/>
      <c r="B907" s="1"/>
      <c r="C907" s="13"/>
      <c r="D907" s="1"/>
      <c r="E907" s="13"/>
      <c r="F907" s="1"/>
      <c r="G907" s="13"/>
      <c r="H907" s="1"/>
      <c r="I907" s="1"/>
      <c r="J907" s="67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0.25" customHeight="1" x14ac:dyDescent="0.8">
      <c r="A908" s="1"/>
      <c r="B908" s="1"/>
      <c r="C908" s="13"/>
      <c r="D908" s="1"/>
      <c r="E908" s="13"/>
      <c r="F908" s="1"/>
      <c r="G908" s="13"/>
      <c r="H908" s="1"/>
      <c r="I908" s="1"/>
      <c r="J908" s="67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0.25" customHeight="1" x14ac:dyDescent="0.8">
      <c r="A909" s="1"/>
      <c r="B909" s="1"/>
      <c r="C909" s="13"/>
      <c r="D909" s="1"/>
      <c r="E909" s="13"/>
      <c r="F909" s="1"/>
      <c r="G909" s="13"/>
      <c r="H909" s="1"/>
      <c r="I909" s="1"/>
      <c r="J909" s="67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0.25" customHeight="1" x14ac:dyDescent="0.8">
      <c r="A910" s="1"/>
      <c r="B910" s="1"/>
      <c r="C910" s="13"/>
      <c r="D910" s="1"/>
      <c r="E910" s="13"/>
      <c r="F910" s="1"/>
      <c r="G910" s="13"/>
      <c r="H910" s="1"/>
      <c r="I910" s="1"/>
      <c r="J910" s="67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0.25" customHeight="1" x14ac:dyDescent="0.8">
      <c r="A911" s="1"/>
      <c r="B911" s="1"/>
      <c r="C911" s="13"/>
      <c r="D911" s="1"/>
      <c r="E911" s="13"/>
      <c r="F911" s="1"/>
      <c r="G911" s="13"/>
      <c r="H911" s="1"/>
      <c r="I911" s="1"/>
      <c r="J911" s="67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0.25" customHeight="1" x14ac:dyDescent="0.8">
      <c r="A912" s="1"/>
      <c r="B912" s="1"/>
      <c r="C912" s="13"/>
      <c r="D912" s="1"/>
      <c r="E912" s="13"/>
      <c r="F912" s="1"/>
      <c r="G912" s="13"/>
      <c r="H912" s="1"/>
      <c r="I912" s="1"/>
      <c r="J912" s="67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0.25" customHeight="1" x14ac:dyDescent="0.8">
      <c r="A913" s="1"/>
      <c r="B913" s="1"/>
      <c r="C913" s="13"/>
      <c r="D913" s="1"/>
      <c r="E913" s="13"/>
      <c r="F913" s="1"/>
      <c r="G913" s="13"/>
      <c r="H913" s="1"/>
      <c r="I913" s="1"/>
      <c r="J913" s="67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0.25" customHeight="1" x14ac:dyDescent="0.8">
      <c r="A914" s="1"/>
      <c r="B914" s="1"/>
      <c r="C914" s="13"/>
      <c r="D914" s="1"/>
      <c r="E914" s="13"/>
      <c r="F914" s="1"/>
      <c r="G914" s="13"/>
      <c r="H914" s="1"/>
      <c r="I914" s="1"/>
      <c r="J914" s="67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0.25" customHeight="1" x14ac:dyDescent="0.8">
      <c r="A915" s="1"/>
      <c r="B915" s="1"/>
      <c r="C915" s="13"/>
      <c r="D915" s="1"/>
      <c r="E915" s="13"/>
      <c r="F915" s="1"/>
      <c r="G915" s="13"/>
      <c r="H915" s="1"/>
      <c r="I915" s="1"/>
      <c r="J915" s="67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0.25" customHeight="1" x14ac:dyDescent="0.8">
      <c r="A916" s="1"/>
      <c r="B916" s="1"/>
      <c r="C916" s="13"/>
      <c r="D916" s="1"/>
      <c r="E916" s="13"/>
      <c r="F916" s="1"/>
      <c r="G916" s="13"/>
      <c r="H916" s="1"/>
      <c r="I916" s="1"/>
      <c r="J916" s="67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0.25" customHeight="1" x14ac:dyDescent="0.8">
      <c r="A917" s="1"/>
      <c r="B917" s="1"/>
      <c r="C917" s="13"/>
      <c r="D917" s="1"/>
      <c r="E917" s="13"/>
      <c r="F917" s="1"/>
      <c r="G917" s="13"/>
      <c r="H917" s="1"/>
      <c r="I917" s="1"/>
      <c r="J917" s="67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0.25" customHeight="1" x14ac:dyDescent="0.8">
      <c r="A918" s="1"/>
      <c r="B918" s="1"/>
      <c r="C918" s="13"/>
      <c r="D918" s="1"/>
      <c r="E918" s="13"/>
      <c r="F918" s="1"/>
      <c r="G918" s="13"/>
      <c r="H918" s="1"/>
      <c r="I918" s="1"/>
      <c r="J918" s="67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0.25" customHeight="1" x14ac:dyDescent="0.8">
      <c r="A919" s="1"/>
      <c r="B919" s="1"/>
      <c r="C919" s="13"/>
      <c r="D919" s="1"/>
      <c r="E919" s="13"/>
      <c r="F919" s="1"/>
      <c r="G919" s="13"/>
      <c r="H919" s="1"/>
      <c r="I919" s="1"/>
      <c r="J919" s="67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0.25" customHeight="1" x14ac:dyDescent="0.8">
      <c r="A920" s="1"/>
      <c r="B920" s="1"/>
      <c r="C920" s="13"/>
      <c r="D920" s="1"/>
      <c r="E920" s="13"/>
      <c r="F920" s="1"/>
      <c r="G920" s="13"/>
      <c r="H920" s="1"/>
      <c r="I920" s="1"/>
      <c r="J920" s="67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0.25" customHeight="1" x14ac:dyDescent="0.8">
      <c r="A921" s="1"/>
      <c r="B921" s="1"/>
      <c r="C921" s="13"/>
      <c r="D921" s="1"/>
      <c r="E921" s="13"/>
      <c r="F921" s="1"/>
      <c r="G921" s="13"/>
      <c r="H921" s="1"/>
      <c r="I921" s="1"/>
      <c r="J921" s="67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0.25" customHeight="1" x14ac:dyDescent="0.8">
      <c r="A922" s="1"/>
      <c r="B922" s="1"/>
      <c r="C922" s="13"/>
      <c r="D922" s="1"/>
      <c r="E922" s="13"/>
      <c r="F922" s="1"/>
      <c r="G922" s="13"/>
      <c r="H922" s="1"/>
      <c r="I922" s="1"/>
      <c r="J922" s="67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0.25" customHeight="1" x14ac:dyDescent="0.8">
      <c r="A923" s="1"/>
      <c r="B923" s="1"/>
      <c r="C923" s="13"/>
      <c r="D923" s="1"/>
      <c r="E923" s="13"/>
      <c r="F923" s="1"/>
      <c r="G923" s="13"/>
      <c r="H923" s="1"/>
      <c r="I923" s="1"/>
      <c r="J923" s="67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0.25" customHeight="1" x14ac:dyDescent="0.8">
      <c r="A924" s="1"/>
      <c r="B924" s="1"/>
      <c r="C924" s="13"/>
      <c r="D924" s="1"/>
      <c r="E924" s="13"/>
      <c r="F924" s="1"/>
      <c r="G924" s="13"/>
      <c r="H924" s="1"/>
      <c r="I924" s="1"/>
      <c r="J924" s="67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0.25" customHeight="1" x14ac:dyDescent="0.8">
      <c r="A925" s="1"/>
      <c r="B925" s="1"/>
      <c r="C925" s="13"/>
      <c r="D925" s="1"/>
      <c r="E925" s="13"/>
      <c r="F925" s="1"/>
      <c r="G925" s="13"/>
      <c r="H925" s="1"/>
      <c r="I925" s="1"/>
      <c r="J925" s="67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0.25" customHeight="1" x14ac:dyDescent="0.8">
      <c r="A926" s="1"/>
      <c r="B926" s="1"/>
      <c r="C926" s="13"/>
      <c r="D926" s="1"/>
      <c r="E926" s="13"/>
      <c r="F926" s="1"/>
      <c r="G926" s="13"/>
      <c r="H926" s="1"/>
      <c r="I926" s="1"/>
      <c r="J926" s="67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0.25" customHeight="1" x14ac:dyDescent="0.8">
      <c r="A927" s="1"/>
      <c r="B927" s="1"/>
      <c r="C927" s="13"/>
      <c r="D927" s="1"/>
      <c r="E927" s="13"/>
      <c r="F927" s="1"/>
      <c r="G927" s="13"/>
      <c r="H927" s="1"/>
      <c r="I927" s="1"/>
      <c r="J927" s="67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0.25" customHeight="1" x14ac:dyDescent="0.8">
      <c r="A928" s="1"/>
      <c r="B928" s="1"/>
      <c r="C928" s="13"/>
      <c r="D928" s="1"/>
      <c r="E928" s="13"/>
      <c r="F928" s="1"/>
      <c r="G928" s="13"/>
      <c r="H928" s="1"/>
      <c r="I928" s="1"/>
      <c r="J928" s="67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0.25" customHeight="1" x14ac:dyDescent="0.8">
      <c r="A929" s="1"/>
      <c r="B929" s="1"/>
      <c r="C929" s="13"/>
      <c r="D929" s="1"/>
      <c r="E929" s="13"/>
      <c r="F929" s="1"/>
      <c r="G929" s="13"/>
      <c r="H929" s="1"/>
      <c r="I929" s="1"/>
      <c r="J929" s="67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0.25" customHeight="1" x14ac:dyDescent="0.8">
      <c r="A930" s="1"/>
      <c r="B930" s="1"/>
      <c r="C930" s="13"/>
      <c r="D930" s="1"/>
      <c r="E930" s="13"/>
      <c r="F930" s="1"/>
      <c r="G930" s="13"/>
      <c r="H930" s="1"/>
      <c r="I930" s="1"/>
      <c r="J930" s="67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0.25" customHeight="1" x14ac:dyDescent="0.8">
      <c r="A931" s="1"/>
      <c r="B931" s="1"/>
      <c r="C931" s="13"/>
      <c r="D931" s="1"/>
      <c r="E931" s="13"/>
      <c r="F931" s="1"/>
      <c r="G931" s="13"/>
      <c r="H931" s="1"/>
      <c r="I931" s="1"/>
      <c r="J931" s="67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0.25" customHeight="1" x14ac:dyDescent="0.8">
      <c r="A932" s="1"/>
      <c r="B932" s="1"/>
      <c r="C932" s="13"/>
      <c r="D932" s="1"/>
      <c r="E932" s="13"/>
      <c r="F932" s="1"/>
      <c r="G932" s="13"/>
      <c r="H932" s="1"/>
      <c r="I932" s="1"/>
      <c r="J932" s="67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0.25" customHeight="1" x14ac:dyDescent="0.8">
      <c r="A933" s="1"/>
      <c r="B933" s="1"/>
      <c r="C933" s="13"/>
      <c r="D933" s="1"/>
      <c r="E933" s="13"/>
      <c r="F933" s="1"/>
      <c r="G933" s="13"/>
      <c r="H933" s="1"/>
      <c r="I933" s="1"/>
      <c r="J933" s="67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0.25" customHeight="1" x14ac:dyDescent="0.8">
      <c r="A934" s="1"/>
      <c r="B934" s="1"/>
      <c r="C934" s="13"/>
      <c r="D934" s="1"/>
      <c r="E934" s="13"/>
      <c r="F934" s="1"/>
      <c r="G934" s="13"/>
      <c r="H934" s="1"/>
      <c r="I934" s="1"/>
      <c r="J934" s="67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0.25" customHeight="1" x14ac:dyDescent="0.8">
      <c r="A935" s="1"/>
      <c r="B935" s="1"/>
      <c r="C935" s="13"/>
      <c r="D935" s="1"/>
      <c r="E935" s="13"/>
      <c r="F935" s="1"/>
      <c r="G935" s="13"/>
      <c r="H935" s="1"/>
      <c r="I935" s="1"/>
      <c r="J935" s="67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0.25" customHeight="1" x14ac:dyDescent="0.8">
      <c r="A936" s="1"/>
      <c r="B936" s="1"/>
      <c r="C936" s="13"/>
      <c r="D936" s="1"/>
      <c r="E936" s="13"/>
      <c r="F936" s="1"/>
      <c r="G936" s="13"/>
      <c r="H936" s="1"/>
      <c r="I936" s="1"/>
      <c r="J936" s="67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0.25" customHeight="1" x14ac:dyDescent="0.8">
      <c r="A937" s="1"/>
      <c r="B937" s="1"/>
      <c r="C937" s="13"/>
      <c r="D937" s="1"/>
      <c r="E937" s="13"/>
      <c r="F937" s="1"/>
      <c r="G937" s="13"/>
      <c r="H937" s="1"/>
      <c r="I937" s="1"/>
      <c r="J937" s="67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0.25" customHeight="1" x14ac:dyDescent="0.8">
      <c r="A938" s="1"/>
      <c r="B938" s="1"/>
      <c r="C938" s="13"/>
      <c r="D938" s="1"/>
      <c r="E938" s="13"/>
      <c r="F938" s="1"/>
      <c r="G938" s="13"/>
      <c r="H938" s="1"/>
      <c r="I938" s="1"/>
      <c r="J938" s="67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0.25" customHeight="1" x14ac:dyDescent="0.8">
      <c r="A939" s="1"/>
      <c r="B939" s="1"/>
      <c r="C939" s="13"/>
      <c r="D939" s="1"/>
      <c r="E939" s="13"/>
      <c r="F939" s="1"/>
      <c r="G939" s="13"/>
      <c r="H939" s="1"/>
      <c r="I939" s="1"/>
      <c r="J939" s="67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0.25" customHeight="1" x14ac:dyDescent="0.8">
      <c r="A940" s="1"/>
      <c r="B940" s="1"/>
      <c r="C940" s="13"/>
      <c r="D940" s="1"/>
      <c r="E940" s="13"/>
      <c r="F940" s="1"/>
      <c r="G940" s="13"/>
      <c r="H940" s="1"/>
      <c r="I940" s="1"/>
      <c r="J940" s="67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0.25" customHeight="1" x14ac:dyDescent="0.8">
      <c r="A941" s="1"/>
      <c r="B941" s="1"/>
      <c r="C941" s="13"/>
      <c r="D941" s="1"/>
      <c r="E941" s="13"/>
      <c r="F941" s="1"/>
      <c r="G941" s="13"/>
      <c r="H941" s="1"/>
      <c r="I941" s="1"/>
      <c r="J941" s="67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0.25" customHeight="1" x14ac:dyDescent="0.8">
      <c r="A942" s="1"/>
      <c r="B942" s="1"/>
      <c r="C942" s="13"/>
      <c r="D942" s="1"/>
      <c r="E942" s="13"/>
      <c r="F942" s="1"/>
      <c r="G942" s="13"/>
      <c r="H942" s="1"/>
      <c r="I942" s="1"/>
      <c r="J942" s="67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0.25" customHeight="1" x14ac:dyDescent="0.8">
      <c r="A943" s="1"/>
      <c r="B943" s="1"/>
      <c r="C943" s="13"/>
      <c r="D943" s="1"/>
      <c r="E943" s="13"/>
      <c r="F943" s="1"/>
      <c r="G943" s="13"/>
      <c r="H943" s="1"/>
      <c r="I943" s="1"/>
      <c r="J943" s="67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0.25" customHeight="1" x14ac:dyDescent="0.8">
      <c r="A944" s="1"/>
      <c r="B944" s="1"/>
      <c r="C944" s="13"/>
      <c r="D944" s="1"/>
      <c r="E944" s="13"/>
      <c r="F944" s="1"/>
      <c r="G944" s="13"/>
      <c r="H944" s="1"/>
      <c r="I944" s="1"/>
      <c r="J944" s="67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0.25" customHeight="1" x14ac:dyDescent="0.8">
      <c r="A945" s="1"/>
      <c r="B945" s="1"/>
      <c r="C945" s="13"/>
      <c r="D945" s="1"/>
      <c r="E945" s="13"/>
      <c r="F945" s="1"/>
      <c r="G945" s="13"/>
      <c r="H945" s="1"/>
      <c r="I945" s="1"/>
      <c r="J945" s="67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0.25" customHeight="1" x14ac:dyDescent="0.8">
      <c r="A946" s="1"/>
      <c r="B946" s="1"/>
      <c r="C946" s="13"/>
      <c r="D946" s="1"/>
      <c r="E946" s="13"/>
      <c r="F946" s="1"/>
      <c r="G946" s="13"/>
      <c r="H946" s="1"/>
      <c r="I946" s="1"/>
      <c r="J946" s="67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0.25" customHeight="1" x14ac:dyDescent="0.8">
      <c r="A947" s="1"/>
      <c r="B947" s="1"/>
      <c r="C947" s="13"/>
      <c r="D947" s="1"/>
      <c r="E947" s="13"/>
      <c r="F947" s="1"/>
      <c r="G947" s="13"/>
      <c r="H947" s="1"/>
      <c r="I947" s="1"/>
      <c r="J947" s="67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0.25" customHeight="1" x14ac:dyDescent="0.8">
      <c r="A948" s="1"/>
      <c r="B948" s="1"/>
      <c r="C948" s="13"/>
      <c r="D948" s="1"/>
      <c r="E948" s="13"/>
      <c r="F948" s="1"/>
      <c r="G948" s="13"/>
      <c r="H948" s="1"/>
      <c r="I948" s="1"/>
      <c r="J948" s="67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0.25" customHeight="1" x14ac:dyDescent="0.8">
      <c r="A949" s="1"/>
      <c r="B949" s="1"/>
      <c r="C949" s="13"/>
      <c r="D949" s="1"/>
      <c r="E949" s="13"/>
      <c r="F949" s="1"/>
      <c r="G949" s="13"/>
      <c r="H949" s="1"/>
      <c r="I949" s="1"/>
      <c r="J949" s="67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0.25" customHeight="1" x14ac:dyDescent="0.8">
      <c r="A950" s="1"/>
      <c r="B950" s="1"/>
      <c r="C950" s="13"/>
      <c r="D950" s="1"/>
      <c r="E950" s="13"/>
      <c r="F950" s="1"/>
      <c r="G950" s="13"/>
      <c r="H950" s="1"/>
      <c r="I950" s="1"/>
      <c r="J950" s="67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0.25" customHeight="1" x14ac:dyDescent="0.8">
      <c r="A951" s="1"/>
      <c r="B951" s="1"/>
      <c r="C951" s="13"/>
      <c r="D951" s="1"/>
      <c r="E951" s="13"/>
      <c r="F951" s="1"/>
      <c r="G951" s="13"/>
      <c r="H951" s="1"/>
      <c r="I951" s="1"/>
      <c r="J951" s="67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0.25" customHeight="1" x14ac:dyDescent="0.8">
      <c r="A952" s="1"/>
      <c r="B952" s="1"/>
      <c r="C952" s="13"/>
      <c r="D952" s="1"/>
      <c r="E952" s="13"/>
      <c r="F952" s="1"/>
      <c r="G952" s="13"/>
      <c r="H952" s="1"/>
      <c r="I952" s="1"/>
      <c r="J952" s="67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0.25" customHeight="1" x14ac:dyDescent="0.8">
      <c r="A953" s="1"/>
      <c r="B953" s="1"/>
      <c r="C953" s="13"/>
      <c r="D953" s="1"/>
      <c r="E953" s="13"/>
      <c r="F953" s="1"/>
      <c r="G953" s="13"/>
      <c r="H953" s="1"/>
      <c r="I953" s="1"/>
      <c r="J953" s="67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0.25" customHeight="1" x14ac:dyDescent="0.8">
      <c r="A954" s="1"/>
      <c r="B954" s="1"/>
      <c r="C954" s="13"/>
      <c r="D954" s="1"/>
      <c r="E954" s="13"/>
      <c r="F954" s="1"/>
      <c r="G954" s="13"/>
      <c r="H954" s="1"/>
      <c r="I954" s="1"/>
      <c r="J954" s="67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0.25" customHeight="1" x14ac:dyDescent="0.8">
      <c r="A955" s="1"/>
      <c r="B955" s="1"/>
      <c r="C955" s="13"/>
      <c r="D955" s="1"/>
      <c r="E955" s="13"/>
      <c r="F955" s="1"/>
      <c r="G955" s="13"/>
      <c r="H955" s="1"/>
      <c r="I955" s="1"/>
      <c r="J955" s="67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0.25" customHeight="1" x14ac:dyDescent="0.8">
      <c r="A956" s="1"/>
      <c r="B956" s="1"/>
      <c r="C956" s="13"/>
      <c r="D956" s="1"/>
      <c r="E956" s="13"/>
      <c r="F956" s="1"/>
      <c r="G956" s="13"/>
      <c r="H956" s="1"/>
      <c r="I956" s="1"/>
      <c r="J956" s="67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0.25" customHeight="1" x14ac:dyDescent="0.8">
      <c r="A957" s="1"/>
      <c r="B957" s="1"/>
      <c r="C957" s="13"/>
      <c r="D957" s="1"/>
      <c r="E957" s="13"/>
      <c r="F957" s="1"/>
      <c r="G957" s="13"/>
      <c r="H957" s="1"/>
      <c r="I957" s="1"/>
      <c r="J957" s="67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0.25" customHeight="1" x14ac:dyDescent="0.8">
      <c r="A958" s="1"/>
      <c r="B958" s="1"/>
      <c r="C958" s="13"/>
      <c r="D958" s="1"/>
      <c r="E958" s="13"/>
      <c r="F958" s="1"/>
      <c r="G958" s="13"/>
      <c r="H958" s="1"/>
      <c r="I958" s="1"/>
      <c r="J958" s="67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0.25" customHeight="1" x14ac:dyDescent="0.8">
      <c r="A959" s="1"/>
      <c r="B959" s="1"/>
      <c r="C959" s="13"/>
      <c r="D959" s="1"/>
      <c r="E959" s="13"/>
      <c r="F959" s="1"/>
      <c r="G959" s="13"/>
      <c r="H959" s="1"/>
      <c r="I959" s="1"/>
      <c r="J959" s="67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0.25" customHeight="1" x14ac:dyDescent="0.8">
      <c r="A960" s="1"/>
      <c r="B960" s="1"/>
      <c r="C960" s="13"/>
      <c r="D960" s="1"/>
      <c r="E960" s="13"/>
      <c r="F960" s="1"/>
      <c r="G960" s="13"/>
      <c r="H960" s="1"/>
      <c r="I960" s="1"/>
      <c r="J960" s="67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0.25" customHeight="1" x14ac:dyDescent="0.8">
      <c r="A961" s="1"/>
      <c r="B961" s="1"/>
      <c r="C961" s="13"/>
      <c r="D961" s="1"/>
      <c r="E961" s="13"/>
      <c r="F961" s="1"/>
      <c r="G961" s="13"/>
      <c r="H961" s="1"/>
      <c r="I961" s="1"/>
      <c r="J961" s="67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0.25" customHeight="1" x14ac:dyDescent="0.8">
      <c r="A962" s="1"/>
      <c r="B962" s="1"/>
      <c r="C962" s="13"/>
      <c r="D962" s="1"/>
      <c r="E962" s="13"/>
      <c r="F962" s="1"/>
      <c r="G962" s="13"/>
      <c r="H962" s="1"/>
      <c r="I962" s="1"/>
      <c r="J962" s="67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0.25" customHeight="1" x14ac:dyDescent="0.8">
      <c r="A963" s="1"/>
      <c r="B963" s="1"/>
      <c r="C963" s="13"/>
      <c r="D963" s="1"/>
      <c r="E963" s="13"/>
      <c r="F963" s="1"/>
      <c r="G963" s="13"/>
      <c r="H963" s="1"/>
      <c r="I963" s="1"/>
      <c r="J963" s="67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0.25" customHeight="1" x14ac:dyDescent="0.8">
      <c r="A964" s="1"/>
      <c r="B964" s="1"/>
      <c r="C964" s="13"/>
      <c r="D964" s="1"/>
      <c r="E964" s="13"/>
      <c r="F964" s="1"/>
      <c r="G964" s="13"/>
      <c r="H964" s="1"/>
      <c r="I964" s="1"/>
      <c r="J964" s="67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0.25" customHeight="1" x14ac:dyDescent="0.8">
      <c r="A965" s="1"/>
      <c r="B965" s="1"/>
      <c r="C965" s="13"/>
      <c r="D965" s="1"/>
      <c r="E965" s="13"/>
      <c r="F965" s="1"/>
      <c r="G965" s="13"/>
      <c r="H965" s="1"/>
      <c r="I965" s="1"/>
      <c r="J965" s="67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0.25" customHeight="1" x14ac:dyDescent="0.8">
      <c r="A966" s="1"/>
      <c r="B966" s="1"/>
      <c r="C966" s="13"/>
      <c r="D966" s="1"/>
      <c r="E966" s="13"/>
      <c r="F966" s="1"/>
      <c r="G966" s="13"/>
      <c r="H966" s="1"/>
      <c r="I966" s="1"/>
      <c r="J966" s="67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0.25" customHeight="1" x14ac:dyDescent="0.8">
      <c r="A967" s="1"/>
      <c r="B967" s="1"/>
      <c r="C967" s="13"/>
      <c r="D967" s="1"/>
      <c r="E967" s="13"/>
      <c r="F967" s="1"/>
      <c r="G967" s="13"/>
      <c r="H967" s="1"/>
      <c r="I967" s="1"/>
      <c r="J967" s="67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0.25" customHeight="1" x14ac:dyDescent="0.8">
      <c r="A968" s="1"/>
      <c r="B968" s="1"/>
      <c r="C968" s="13"/>
      <c r="D968" s="1"/>
      <c r="E968" s="13"/>
      <c r="F968" s="1"/>
      <c r="G968" s="13"/>
      <c r="H968" s="1"/>
      <c r="I968" s="1"/>
      <c r="J968" s="67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0.25" customHeight="1" x14ac:dyDescent="0.8">
      <c r="A969" s="1"/>
      <c r="B969" s="1"/>
      <c r="C969" s="13"/>
      <c r="D969" s="1"/>
      <c r="E969" s="13"/>
      <c r="F969" s="1"/>
      <c r="G969" s="13"/>
      <c r="H969" s="1"/>
      <c r="I969" s="1"/>
      <c r="J969" s="67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0.25" customHeight="1" x14ac:dyDescent="0.8">
      <c r="A970" s="1"/>
      <c r="B970" s="1"/>
      <c r="C970" s="13"/>
      <c r="D970" s="1"/>
      <c r="E970" s="13"/>
      <c r="F970" s="1"/>
      <c r="G970" s="13"/>
      <c r="H970" s="1"/>
      <c r="I970" s="1"/>
      <c r="J970" s="67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0.25" customHeight="1" x14ac:dyDescent="0.8">
      <c r="A971" s="1"/>
      <c r="B971" s="1"/>
      <c r="C971" s="13"/>
      <c r="D971" s="1"/>
      <c r="E971" s="13"/>
      <c r="F971" s="1"/>
      <c r="G971" s="13"/>
      <c r="H971" s="1"/>
      <c r="I971" s="1"/>
      <c r="J971" s="67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0.25" customHeight="1" x14ac:dyDescent="0.8">
      <c r="A972" s="1"/>
      <c r="B972" s="1"/>
      <c r="C972" s="13"/>
      <c r="D972" s="1"/>
      <c r="E972" s="13"/>
      <c r="F972" s="1"/>
      <c r="G972" s="13"/>
      <c r="H972" s="1"/>
      <c r="I972" s="1"/>
      <c r="J972" s="67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0.25" customHeight="1" x14ac:dyDescent="0.8">
      <c r="A973" s="1"/>
      <c r="B973" s="1"/>
      <c r="C973" s="13"/>
      <c r="D973" s="1"/>
      <c r="E973" s="13"/>
      <c r="F973" s="1"/>
      <c r="G973" s="13"/>
      <c r="H973" s="1"/>
      <c r="I973" s="1"/>
      <c r="J973" s="67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0.25" customHeight="1" x14ac:dyDescent="0.8">
      <c r="A974" s="1"/>
      <c r="B974" s="1"/>
      <c r="C974" s="13"/>
      <c r="D974" s="1"/>
      <c r="E974" s="13"/>
      <c r="F974" s="1"/>
      <c r="G974" s="13"/>
      <c r="H974" s="1"/>
      <c r="I974" s="1"/>
      <c r="J974" s="67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0.25" customHeight="1" x14ac:dyDescent="0.8">
      <c r="A975" s="1"/>
      <c r="B975" s="1"/>
      <c r="C975" s="13"/>
      <c r="D975" s="1"/>
      <c r="E975" s="13"/>
      <c r="F975" s="1"/>
      <c r="G975" s="13"/>
      <c r="H975" s="1"/>
      <c r="I975" s="1"/>
      <c r="J975" s="67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0.25" customHeight="1" x14ac:dyDescent="0.8">
      <c r="A976" s="1"/>
      <c r="B976" s="1"/>
      <c r="C976" s="13"/>
      <c r="D976" s="1"/>
      <c r="E976" s="13"/>
      <c r="F976" s="1"/>
      <c r="G976" s="13"/>
      <c r="H976" s="1"/>
      <c r="I976" s="1"/>
      <c r="J976" s="67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0.25" customHeight="1" x14ac:dyDescent="0.8">
      <c r="A977" s="1"/>
      <c r="B977" s="1"/>
      <c r="C977" s="13"/>
      <c r="D977" s="1"/>
      <c r="E977" s="13"/>
      <c r="F977" s="1"/>
      <c r="G977" s="13"/>
      <c r="H977" s="1"/>
      <c r="I977" s="1"/>
      <c r="J977" s="67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0.25" customHeight="1" x14ac:dyDescent="0.8">
      <c r="A978" s="1"/>
      <c r="B978" s="1"/>
      <c r="C978" s="13"/>
      <c r="D978" s="1"/>
      <c r="E978" s="13"/>
      <c r="F978" s="1"/>
      <c r="G978" s="13"/>
      <c r="H978" s="1"/>
      <c r="I978" s="1"/>
      <c r="J978" s="67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0.25" customHeight="1" x14ac:dyDescent="0.8">
      <c r="A979" s="1"/>
      <c r="B979" s="1"/>
      <c r="C979" s="13"/>
      <c r="D979" s="1"/>
      <c r="E979" s="13"/>
      <c r="F979" s="1"/>
      <c r="G979" s="13"/>
      <c r="H979" s="1"/>
      <c r="I979" s="1"/>
      <c r="J979" s="67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0.25" customHeight="1" x14ac:dyDescent="0.8">
      <c r="A980" s="1"/>
      <c r="B980" s="1"/>
      <c r="C980" s="13"/>
      <c r="D980" s="1"/>
      <c r="E980" s="13"/>
      <c r="F980" s="1"/>
      <c r="G980" s="13"/>
      <c r="H980" s="1"/>
      <c r="I980" s="1"/>
      <c r="J980" s="67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0.25" customHeight="1" x14ac:dyDescent="0.8">
      <c r="A981" s="1"/>
      <c r="B981" s="1"/>
      <c r="C981" s="13"/>
      <c r="D981" s="1"/>
      <c r="E981" s="13"/>
      <c r="F981" s="1"/>
      <c r="G981" s="13"/>
      <c r="H981" s="1"/>
      <c r="I981" s="1"/>
      <c r="J981" s="67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0.25" customHeight="1" x14ac:dyDescent="0.8">
      <c r="A982" s="1"/>
      <c r="B982" s="1"/>
      <c r="C982" s="13"/>
      <c r="D982" s="1"/>
      <c r="E982" s="13"/>
      <c r="F982" s="1"/>
      <c r="G982" s="13"/>
      <c r="H982" s="1"/>
      <c r="I982" s="1"/>
      <c r="J982" s="67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0.25" customHeight="1" x14ac:dyDescent="0.8">
      <c r="A983" s="1"/>
      <c r="B983" s="1"/>
      <c r="C983" s="13"/>
      <c r="D983" s="1"/>
      <c r="E983" s="13"/>
      <c r="F983" s="1"/>
      <c r="G983" s="13"/>
      <c r="H983" s="1"/>
      <c r="I983" s="1"/>
      <c r="J983" s="67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0.25" customHeight="1" x14ac:dyDescent="0.8">
      <c r="A984" s="1"/>
      <c r="B984" s="1"/>
      <c r="C984" s="13"/>
      <c r="D984" s="1"/>
      <c r="E984" s="13"/>
      <c r="F984" s="1"/>
      <c r="G984" s="13"/>
      <c r="H984" s="1"/>
      <c r="I984" s="1"/>
      <c r="J984" s="67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0.25" customHeight="1" x14ac:dyDescent="0.8">
      <c r="A985" s="1"/>
      <c r="B985" s="1"/>
      <c r="C985" s="13"/>
      <c r="D985" s="1"/>
      <c r="E985" s="13"/>
      <c r="F985" s="1"/>
      <c r="G985" s="13"/>
      <c r="H985" s="1"/>
      <c r="I985" s="1"/>
      <c r="J985" s="67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0.25" customHeight="1" x14ac:dyDescent="0.8">
      <c r="A986" s="1"/>
      <c r="B986" s="1"/>
      <c r="C986" s="13"/>
      <c r="D986" s="1"/>
      <c r="E986" s="13"/>
      <c r="F986" s="1"/>
      <c r="G986" s="13"/>
      <c r="H986" s="1"/>
      <c r="I986" s="1"/>
      <c r="J986" s="67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0.25" customHeight="1" x14ac:dyDescent="0.8">
      <c r="A987" s="1"/>
      <c r="B987" s="1"/>
      <c r="C987" s="13"/>
      <c r="D987" s="1"/>
      <c r="E987" s="13"/>
      <c r="F987" s="1"/>
      <c r="G987" s="13"/>
      <c r="H987" s="1"/>
      <c r="I987" s="1"/>
      <c r="J987" s="67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0.25" customHeight="1" x14ac:dyDescent="0.8">
      <c r="A988" s="1"/>
      <c r="B988" s="1"/>
      <c r="C988" s="13"/>
      <c r="D988" s="1"/>
      <c r="E988" s="13"/>
      <c r="F988" s="1"/>
      <c r="G988" s="13"/>
      <c r="H988" s="1"/>
      <c r="I988" s="1"/>
      <c r="J988" s="67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0.25" customHeight="1" x14ac:dyDescent="0.8">
      <c r="A989" s="1"/>
      <c r="B989" s="1"/>
      <c r="C989" s="13"/>
      <c r="D989" s="1"/>
      <c r="E989" s="13"/>
      <c r="F989" s="1"/>
      <c r="G989" s="13"/>
      <c r="H989" s="1"/>
      <c r="I989" s="1"/>
      <c r="J989" s="67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0.25" customHeight="1" x14ac:dyDescent="0.8">
      <c r="A990" s="1"/>
      <c r="B990" s="1"/>
      <c r="C990" s="13"/>
      <c r="D990" s="1"/>
      <c r="E990" s="13"/>
      <c r="F990" s="1"/>
      <c r="G990" s="13"/>
      <c r="H990" s="1"/>
      <c r="I990" s="1"/>
      <c r="J990" s="67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0.25" customHeight="1" x14ac:dyDescent="0.8">
      <c r="A991" s="1"/>
      <c r="B991" s="1"/>
      <c r="C991" s="13"/>
      <c r="D991" s="1"/>
      <c r="E991" s="13"/>
      <c r="F991" s="1"/>
      <c r="G991" s="13"/>
      <c r="H991" s="1"/>
      <c r="I991" s="1"/>
      <c r="J991" s="67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0.25" customHeight="1" x14ac:dyDescent="0.8">
      <c r="A992" s="1"/>
      <c r="B992" s="1"/>
      <c r="C992" s="13"/>
      <c r="D992" s="1"/>
      <c r="E992" s="13"/>
      <c r="F992" s="1"/>
      <c r="G992" s="13"/>
      <c r="H992" s="1"/>
      <c r="I992" s="1"/>
      <c r="J992" s="67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0.25" customHeight="1" x14ac:dyDescent="0.8">
      <c r="A993" s="1"/>
      <c r="B993" s="1"/>
      <c r="C993" s="13"/>
      <c r="D993" s="1"/>
      <c r="E993" s="13"/>
      <c r="F993" s="1"/>
      <c r="G993" s="13"/>
      <c r="H993" s="1"/>
      <c r="I993" s="1"/>
      <c r="J993" s="67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0.25" customHeight="1" x14ac:dyDescent="0.8">
      <c r="A994" s="1"/>
      <c r="B994" s="1"/>
      <c r="C994" s="13"/>
      <c r="D994" s="1"/>
      <c r="E994" s="13"/>
      <c r="F994" s="1"/>
      <c r="G994" s="13"/>
      <c r="H994" s="1"/>
      <c r="I994" s="1"/>
      <c r="J994" s="67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0.25" customHeight="1" x14ac:dyDescent="0.8">
      <c r="A995" s="1"/>
      <c r="B995" s="1"/>
      <c r="C995" s="13"/>
      <c r="D995" s="1"/>
      <c r="E995" s="13"/>
      <c r="F995" s="1"/>
      <c r="G995" s="13"/>
      <c r="H995" s="1"/>
      <c r="I995" s="1"/>
      <c r="J995" s="67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0.25" customHeight="1" x14ac:dyDescent="0.8">
      <c r="A996" s="1"/>
      <c r="B996" s="1"/>
      <c r="C996" s="13"/>
      <c r="D996" s="1"/>
      <c r="E996" s="13"/>
      <c r="F996" s="1"/>
      <c r="G996" s="13"/>
      <c r="H996" s="1"/>
      <c r="I996" s="1"/>
      <c r="J996" s="67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0.25" customHeight="1" x14ac:dyDescent="0.8">
      <c r="A997" s="1"/>
      <c r="B997" s="1"/>
      <c r="C997" s="13"/>
      <c r="D997" s="1"/>
      <c r="E997" s="13"/>
      <c r="F997" s="1"/>
      <c r="G997" s="13"/>
      <c r="H997" s="1"/>
      <c r="I997" s="1"/>
      <c r="J997" s="67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0.25" customHeight="1" x14ac:dyDescent="0.8">
      <c r="A998" s="1"/>
      <c r="B998" s="1"/>
      <c r="C998" s="13"/>
      <c r="D998" s="1"/>
      <c r="E998" s="13"/>
      <c r="F998" s="1"/>
      <c r="G998" s="13"/>
      <c r="H998" s="1"/>
      <c r="I998" s="1"/>
      <c r="J998" s="67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8">
    <mergeCell ref="J7:J8"/>
    <mergeCell ref="A1:I1"/>
    <mergeCell ref="A7:A8"/>
    <mergeCell ref="B7:B8"/>
    <mergeCell ref="C7:C8"/>
    <mergeCell ref="D7:D8"/>
    <mergeCell ref="E7:F7"/>
    <mergeCell ref="G7:H7"/>
  </mergeCells>
  <pageMargins left="0.7" right="0.7" top="0.75" bottom="0.75" header="0" footer="0"/>
  <pageSetup paperSize="9" fitToHeight="0" orientation="portrait"/>
  <headerFooter>
    <oddFooter>&amp;C&amp;P of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  <pageSetUpPr fitToPage="1"/>
  </sheetPr>
  <dimension ref="A1:Z988"/>
  <sheetViews>
    <sheetView topLeftCell="A13" zoomScale="85" zoomScaleNormal="85" workbookViewId="0">
      <selection activeCell="B41" sqref="B41"/>
    </sheetView>
  </sheetViews>
  <sheetFormatPr defaultColWidth="12.58203125" defaultRowHeight="15" customHeight="1" x14ac:dyDescent="0.6"/>
  <cols>
    <col min="1" max="1" width="8" style="464" customWidth="1"/>
    <col min="2" max="2" width="73.5" style="464" customWidth="1"/>
    <col min="3" max="3" width="10" style="464" customWidth="1"/>
    <col min="4" max="4" width="7.5" style="464" customWidth="1"/>
    <col min="5" max="5" width="12.75" style="464" customWidth="1"/>
    <col min="6" max="6" width="15.5" style="464" customWidth="1"/>
    <col min="7" max="7" width="14.58203125" style="464" customWidth="1"/>
    <col min="8" max="8" width="16.33203125" style="464" customWidth="1"/>
    <col min="9" max="9" width="17.25" style="464" customWidth="1"/>
    <col min="10" max="10" width="18.75" style="464" customWidth="1"/>
    <col min="11" max="11" width="13.5" style="464" customWidth="1"/>
    <col min="12" max="26" width="9" style="464" customWidth="1"/>
    <col min="27" max="16384" width="12.58203125" style="464"/>
  </cols>
  <sheetData>
    <row r="1" spans="1:26" ht="20.25" customHeight="1" x14ac:dyDescent="0.8">
      <c r="A1" s="856" t="s">
        <v>102</v>
      </c>
      <c r="B1" s="857"/>
      <c r="C1" s="857"/>
      <c r="D1" s="857"/>
      <c r="E1" s="857"/>
      <c r="F1" s="857"/>
      <c r="G1" s="857"/>
      <c r="H1" s="857"/>
      <c r="I1" s="857"/>
      <c r="J1" s="462" t="s">
        <v>103</v>
      </c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</row>
    <row r="2" spans="1:26" ht="20.25" customHeight="1" x14ac:dyDescent="0.8">
      <c r="A2" s="465" t="s">
        <v>104</v>
      </c>
      <c r="B2" s="465"/>
      <c r="C2" s="466"/>
      <c r="D2" s="465"/>
      <c r="E2" s="466"/>
      <c r="F2" s="467"/>
      <c r="G2" s="466"/>
      <c r="H2" s="465"/>
      <c r="I2" s="465"/>
      <c r="J2" s="468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</row>
    <row r="3" spans="1:26" ht="20.25" customHeight="1" x14ac:dyDescent="0.8">
      <c r="A3" s="465" t="s">
        <v>105</v>
      </c>
      <c r="B3" s="465"/>
      <c r="C3" s="466"/>
      <c r="D3" s="465"/>
      <c r="E3" s="466"/>
      <c r="F3" s="467"/>
      <c r="G3" s="466"/>
      <c r="H3" s="465" t="s">
        <v>106</v>
      </c>
      <c r="I3" s="469"/>
      <c r="J3" s="468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</row>
    <row r="4" spans="1:26" ht="20.25" customHeight="1" x14ac:dyDescent="0.8">
      <c r="A4" s="465" t="s">
        <v>107</v>
      </c>
      <c r="B4" s="465"/>
      <c r="C4" s="466"/>
      <c r="D4" s="465"/>
      <c r="E4" s="466"/>
      <c r="F4" s="467"/>
      <c r="G4" s="466"/>
      <c r="H4" s="465"/>
      <c r="I4" s="465"/>
      <c r="J4" s="468"/>
      <c r="K4" s="463"/>
      <c r="L4" s="463"/>
      <c r="M4" s="463"/>
      <c r="N4" s="463"/>
      <c r="O4" s="463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</row>
    <row r="5" spans="1:26" ht="20.25" customHeight="1" x14ac:dyDescent="0.8">
      <c r="A5" s="465" t="s">
        <v>108</v>
      </c>
      <c r="B5" s="465"/>
      <c r="C5" s="470" t="s">
        <v>109</v>
      </c>
      <c r="D5" s="539" t="s">
        <v>588</v>
      </c>
      <c r="E5" s="471"/>
      <c r="F5" s="466"/>
      <c r="G5" s="472"/>
      <c r="H5" s="473"/>
      <c r="I5" s="473"/>
      <c r="J5" s="462"/>
      <c r="K5" s="463"/>
      <c r="L5" s="463"/>
      <c r="M5" s="463"/>
      <c r="N5" s="463"/>
      <c r="O5" s="463"/>
      <c r="P5" s="463"/>
      <c r="Q5" s="463"/>
      <c r="R5" s="463"/>
      <c r="S5" s="463"/>
      <c r="T5" s="463"/>
      <c r="U5" s="463"/>
      <c r="V5" s="463"/>
      <c r="W5" s="463"/>
      <c r="X5" s="463"/>
      <c r="Y5" s="463"/>
      <c r="Z5" s="463"/>
    </row>
    <row r="6" spans="1:26" ht="20.25" customHeight="1" x14ac:dyDescent="0.8">
      <c r="A6" s="474"/>
      <c r="B6" s="474"/>
      <c r="C6" s="475"/>
      <c r="D6" s="474"/>
      <c r="E6" s="475"/>
      <c r="F6" s="476"/>
      <c r="G6" s="475"/>
      <c r="H6" s="474"/>
      <c r="I6" s="477"/>
      <c r="J6" s="478" t="s">
        <v>13</v>
      </c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</row>
    <row r="7" spans="1:26" ht="20.25" customHeight="1" x14ac:dyDescent="0.8">
      <c r="A7" s="858" t="s">
        <v>110</v>
      </c>
      <c r="B7" s="860" t="s">
        <v>15</v>
      </c>
      <c r="C7" s="862" t="s">
        <v>111</v>
      </c>
      <c r="D7" s="863" t="s">
        <v>112</v>
      </c>
      <c r="E7" s="864" t="s">
        <v>113</v>
      </c>
      <c r="F7" s="865"/>
      <c r="G7" s="864" t="s">
        <v>114</v>
      </c>
      <c r="H7" s="865"/>
      <c r="I7" s="479" t="s">
        <v>115</v>
      </c>
      <c r="J7" s="854" t="s">
        <v>17</v>
      </c>
      <c r="K7" s="480"/>
      <c r="L7" s="480"/>
      <c r="M7" s="480"/>
      <c r="N7" s="480"/>
      <c r="O7" s="480"/>
      <c r="P7" s="480"/>
      <c r="Q7" s="480"/>
      <c r="R7" s="480"/>
      <c r="S7" s="480"/>
      <c r="T7" s="480"/>
      <c r="U7" s="480"/>
      <c r="V7" s="480"/>
      <c r="W7" s="480"/>
      <c r="X7" s="480"/>
      <c r="Y7" s="480"/>
      <c r="Z7" s="480"/>
    </row>
    <row r="8" spans="1:26" ht="20.25" customHeight="1" x14ac:dyDescent="0.8">
      <c r="A8" s="859"/>
      <c r="B8" s="861"/>
      <c r="C8" s="861"/>
      <c r="D8" s="861"/>
      <c r="E8" s="481" t="s">
        <v>116</v>
      </c>
      <c r="F8" s="482" t="s">
        <v>117</v>
      </c>
      <c r="G8" s="481" t="s">
        <v>116</v>
      </c>
      <c r="H8" s="482" t="s">
        <v>117</v>
      </c>
      <c r="I8" s="483" t="s">
        <v>118</v>
      </c>
      <c r="J8" s="855"/>
      <c r="K8" s="480"/>
      <c r="L8" s="480"/>
      <c r="M8" s="480"/>
      <c r="N8" s="480"/>
      <c r="O8" s="480"/>
      <c r="P8" s="480"/>
      <c r="Q8" s="480"/>
      <c r="R8" s="480"/>
      <c r="S8" s="480"/>
      <c r="T8" s="480"/>
      <c r="U8" s="480"/>
      <c r="V8" s="480"/>
      <c r="W8" s="480"/>
      <c r="X8" s="480"/>
      <c r="Y8" s="480"/>
      <c r="Z8" s="480"/>
    </row>
    <row r="9" spans="1:26" ht="20.25" customHeight="1" x14ac:dyDescent="0.8">
      <c r="A9" s="695">
        <v>1</v>
      </c>
      <c r="B9" s="696" t="s">
        <v>119</v>
      </c>
      <c r="C9" s="697"/>
      <c r="D9" s="511"/>
      <c r="E9" s="491"/>
      <c r="F9" s="501"/>
      <c r="G9" s="491"/>
      <c r="H9" s="501"/>
      <c r="I9" s="491"/>
      <c r="J9" s="551"/>
      <c r="K9" s="698"/>
      <c r="L9" s="495"/>
      <c r="M9" s="495"/>
      <c r="N9" s="495"/>
      <c r="O9" s="495"/>
      <c r="P9" s="495"/>
      <c r="Q9" s="495"/>
      <c r="R9" s="495"/>
      <c r="S9" s="495"/>
      <c r="T9" s="495"/>
      <c r="U9" s="495"/>
      <c r="V9" s="495"/>
      <c r="W9" s="495"/>
      <c r="X9" s="495"/>
      <c r="Y9" s="495"/>
      <c r="Z9" s="495"/>
    </row>
    <row r="10" spans="1:26" ht="19.5" customHeight="1" x14ac:dyDescent="0.8">
      <c r="A10" s="510">
        <v>1.1000000000000001</v>
      </c>
      <c r="B10" s="668" t="s">
        <v>120</v>
      </c>
      <c r="C10" s="498" t="s">
        <v>115</v>
      </c>
      <c r="D10" s="511"/>
      <c r="E10" s="503"/>
      <c r="F10" s="501"/>
      <c r="G10" s="503"/>
      <c r="H10" s="503"/>
      <c r="I10" s="503">
        <f t="shared" ref="H10:I10" si="0">I20</f>
        <v>0</v>
      </c>
      <c r="J10" s="504"/>
      <c r="K10" s="699">
        <f t="shared" ref="K10:K13" si="1">F10+H10</f>
        <v>0</v>
      </c>
      <c r="L10" s="495"/>
      <c r="M10" s="495"/>
      <c r="N10" s="495"/>
      <c r="O10" s="495"/>
      <c r="P10" s="495"/>
      <c r="Q10" s="495"/>
      <c r="R10" s="495"/>
      <c r="S10" s="495"/>
      <c r="T10" s="495"/>
      <c r="U10" s="495"/>
      <c r="V10" s="495"/>
      <c r="W10" s="495"/>
      <c r="X10" s="495"/>
      <c r="Y10" s="495"/>
      <c r="Z10" s="495"/>
    </row>
    <row r="11" spans="1:26" ht="19.5" customHeight="1" x14ac:dyDescent="0.8">
      <c r="A11" s="510">
        <v>1.2</v>
      </c>
      <c r="B11" s="668" t="s">
        <v>121</v>
      </c>
      <c r="C11" s="498" t="s">
        <v>115</v>
      </c>
      <c r="D11" s="511"/>
      <c r="E11" s="503"/>
      <c r="F11" s="501"/>
      <c r="G11" s="503"/>
      <c r="H11" s="503"/>
      <c r="I11" s="503">
        <f t="shared" ref="H11:I11" si="2">I39</f>
        <v>0</v>
      </c>
      <c r="J11" s="504"/>
      <c r="K11" s="699">
        <f t="shared" si="1"/>
        <v>0</v>
      </c>
      <c r="L11" s="495"/>
      <c r="M11" s="495"/>
      <c r="N11" s="495"/>
      <c r="O11" s="495"/>
      <c r="P11" s="495"/>
      <c r="Q11" s="495"/>
      <c r="R11" s="495"/>
      <c r="S11" s="495"/>
      <c r="T11" s="495"/>
      <c r="U11" s="495"/>
      <c r="V11" s="495"/>
      <c r="W11" s="495"/>
      <c r="X11" s="495"/>
      <c r="Y11" s="495"/>
      <c r="Z11" s="495"/>
    </row>
    <row r="12" spans="1:26" ht="19.5" customHeight="1" x14ac:dyDescent="0.8">
      <c r="A12" s="510">
        <v>1.4</v>
      </c>
      <c r="B12" s="668" t="s">
        <v>122</v>
      </c>
      <c r="C12" s="498" t="s">
        <v>115</v>
      </c>
      <c r="D12" s="511"/>
      <c r="E12" s="503"/>
      <c r="F12" s="501"/>
      <c r="G12" s="503"/>
      <c r="H12" s="503"/>
      <c r="I12" s="503">
        <f t="shared" ref="H12:I12" si="3">I77</f>
        <v>0</v>
      </c>
      <c r="J12" s="504"/>
      <c r="K12" s="699">
        <f t="shared" si="1"/>
        <v>0</v>
      </c>
      <c r="L12" s="495"/>
      <c r="M12" s="495"/>
      <c r="N12" s="495"/>
      <c r="O12" s="495"/>
      <c r="P12" s="495"/>
      <c r="Q12" s="495"/>
      <c r="R12" s="495"/>
      <c r="S12" s="495"/>
      <c r="T12" s="495"/>
      <c r="U12" s="495"/>
      <c r="V12" s="495"/>
      <c r="W12" s="495"/>
      <c r="X12" s="495"/>
      <c r="Y12" s="495"/>
      <c r="Z12" s="495"/>
    </row>
    <row r="13" spans="1:26" ht="19.5" customHeight="1" x14ac:dyDescent="0.8">
      <c r="A13" s="510">
        <v>1.5</v>
      </c>
      <c r="B13" s="668" t="s">
        <v>123</v>
      </c>
      <c r="C13" s="498" t="s">
        <v>115</v>
      </c>
      <c r="D13" s="511"/>
      <c r="E13" s="503"/>
      <c r="F13" s="501"/>
      <c r="G13" s="503"/>
      <c r="H13" s="503"/>
      <c r="I13" s="503"/>
      <c r="J13" s="504"/>
      <c r="K13" s="699">
        <f t="shared" si="1"/>
        <v>0</v>
      </c>
      <c r="L13" s="495"/>
      <c r="M13" s="495"/>
      <c r="N13" s="495"/>
      <c r="O13" s="495"/>
      <c r="P13" s="495"/>
      <c r="Q13" s="495"/>
      <c r="R13" s="495"/>
      <c r="S13" s="495"/>
      <c r="T13" s="495"/>
      <c r="U13" s="495"/>
      <c r="V13" s="495"/>
      <c r="W13" s="495"/>
      <c r="X13" s="495"/>
      <c r="Y13" s="495"/>
      <c r="Z13" s="495"/>
    </row>
    <row r="14" spans="1:26" ht="19.5" customHeight="1" x14ac:dyDescent="0.8">
      <c r="A14" s="510"/>
      <c r="B14" s="588"/>
      <c r="C14" s="498"/>
      <c r="D14" s="511"/>
      <c r="E14" s="503"/>
      <c r="F14" s="501"/>
      <c r="G14" s="503"/>
      <c r="H14" s="503"/>
      <c r="I14" s="503"/>
      <c r="J14" s="504"/>
      <c r="K14" s="699"/>
      <c r="L14" s="495"/>
      <c r="M14" s="495"/>
      <c r="N14" s="495"/>
      <c r="O14" s="495"/>
      <c r="P14" s="495"/>
      <c r="Q14" s="495"/>
      <c r="R14" s="495"/>
      <c r="S14" s="495"/>
      <c r="T14" s="495"/>
      <c r="U14" s="495"/>
      <c r="V14" s="495"/>
      <c r="W14" s="495"/>
      <c r="X14" s="495"/>
      <c r="Y14" s="495"/>
      <c r="Z14" s="495"/>
    </row>
    <row r="15" spans="1:26" ht="20.25" customHeight="1" x14ac:dyDescent="0.8">
      <c r="A15" s="510"/>
      <c r="B15" s="565" t="s">
        <v>124</v>
      </c>
      <c r="C15" s="700"/>
      <c r="D15" s="511"/>
      <c r="E15" s="564"/>
      <c r="F15" s="566"/>
      <c r="G15" s="562"/>
      <c r="H15" s="562"/>
      <c r="I15" s="562">
        <f>+SUM(I10:I14)</f>
        <v>0</v>
      </c>
      <c r="J15" s="504"/>
      <c r="K15" s="701">
        <f>SUM(K10:K13)</f>
        <v>0</v>
      </c>
      <c r="L15" s="463"/>
      <c r="M15" s="463"/>
      <c r="N15" s="463"/>
      <c r="O15" s="463"/>
      <c r="P15" s="463"/>
      <c r="Q15" s="463"/>
      <c r="R15" s="463"/>
      <c r="S15" s="463"/>
      <c r="T15" s="463"/>
      <c r="U15" s="463"/>
      <c r="V15" s="463"/>
      <c r="W15" s="463"/>
      <c r="X15" s="463"/>
      <c r="Y15" s="463"/>
      <c r="Z15" s="463"/>
    </row>
    <row r="16" spans="1:26" ht="20.25" customHeight="1" x14ac:dyDescent="0.8">
      <c r="A16" s="702">
        <v>1.1000000000000001</v>
      </c>
      <c r="B16" s="696" t="s">
        <v>120</v>
      </c>
      <c r="C16" s="703"/>
      <c r="D16" s="496"/>
      <c r="E16" s="671"/>
      <c r="F16" s="704"/>
      <c r="G16" s="705"/>
      <c r="H16" s="705"/>
      <c r="I16" s="705"/>
      <c r="J16" s="706"/>
      <c r="K16" s="557"/>
      <c r="L16" s="463"/>
      <c r="M16" s="463"/>
      <c r="N16" s="463"/>
      <c r="O16" s="463"/>
      <c r="P16" s="463"/>
      <c r="Q16" s="463"/>
      <c r="R16" s="463"/>
      <c r="S16" s="463"/>
      <c r="T16" s="463"/>
      <c r="U16" s="463"/>
      <c r="V16" s="463"/>
      <c r="W16" s="463"/>
      <c r="X16" s="463"/>
      <c r="Y16" s="463"/>
      <c r="Z16" s="463"/>
    </row>
    <row r="17" spans="1:26" ht="20.25" customHeight="1" x14ac:dyDescent="0.8">
      <c r="A17" s="707">
        <v>1.1000000000000001</v>
      </c>
      <c r="B17" s="708" t="s">
        <v>125</v>
      </c>
      <c r="C17" s="703">
        <v>5912.8</v>
      </c>
      <c r="D17" s="709" t="s">
        <v>126</v>
      </c>
      <c r="E17" s="592"/>
      <c r="F17" s="710"/>
      <c r="G17" s="711"/>
      <c r="H17" s="710"/>
      <c r="I17" s="711">
        <f>F17+H17</f>
        <v>0</v>
      </c>
      <c r="J17" s="712"/>
      <c r="K17" s="557"/>
      <c r="L17" s="463"/>
      <c r="M17" s="463"/>
      <c r="N17" s="463"/>
      <c r="O17" s="463"/>
      <c r="P17" s="463"/>
      <c r="Q17" s="463"/>
      <c r="R17" s="463"/>
      <c r="S17" s="463"/>
      <c r="T17" s="463"/>
      <c r="U17" s="463"/>
      <c r="V17" s="463"/>
      <c r="W17" s="463"/>
      <c r="X17" s="463"/>
      <c r="Y17" s="463"/>
      <c r="Z17" s="463"/>
    </row>
    <row r="18" spans="1:26" ht="20.25" customHeight="1" x14ac:dyDescent="0.8">
      <c r="A18" s="707"/>
      <c r="B18" s="708"/>
      <c r="C18" s="703"/>
      <c r="D18" s="709"/>
      <c r="E18" s="671"/>
      <c r="F18" s="704"/>
      <c r="G18" s="705"/>
      <c r="H18" s="705"/>
      <c r="I18" s="705"/>
      <c r="J18" s="712"/>
      <c r="K18" s="557"/>
      <c r="L18" s="463"/>
      <c r="M18" s="463"/>
      <c r="N18" s="463"/>
      <c r="O18" s="463"/>
      <c r="P18" s="463"/>
      <c r="Q18" s="463"/>
      <c r="R18" s="463"/>
      <c r="S18" s="463"/>
      <c r="T18" s="463"/>
      <c r="U18" s="463"/>
      <c r="V18" s="463"/>
      <c r="W18" s="463"/>
      <c r="X18" s="463"/>
      <c r="Y18" s="463"/>
      <c r="Z18" s="463"/>
    </row>
    <row r="19" spans="1:26" ht="20.25" customHeight="1" x14ac:dyDescent="0.8">
      <c r="A19" s="707"/>
      <c r="B19" s="708"/>
      <c r="C19" s="670"/>
      <c r="D19" s="499"/>
      <c r="E19" s="671"/>
      <c r="F19" s="704"/>
      <c r="G19" s="705"/>
      <c r="H19" s="705"/>
      <c r="I19" s="705"/>
      <c r="J19" s="510"/>
      <c r="K19" s="557"/>
      <c r="L19" s="463"/>
      <c r="M19" s="463"/>
      <c r="N19" s="463"/>
      <c r="O19" s="463"/>
      <c r="P19" s="463"/>
      <c r="Q19" s="463"/>
      <c r="R19" s="463"/>
      <c r="S19" s="463"/>
      <c r="T19" s="463"/>
      <c r="U19" s="463"/>
      <c r="V19" s="463"/>
      <c r="W19" s="463"/>
      <c r="X19" s="463"/>
      <c r="Y19" s="463"/>
      <c r="Z19" s="463"/>
    </row>
    <row r="20" spans="1:26" ht="20.25" customHeight="1" x14ac:dyDescent="0.8">
      <c r="A20" s="713"/>
      <c r="B20" s="714" t="s">
        <v>127</v>
      </c>
      <c r="C20" s="715"/>
      <c r="D20" s="565"/>
      <c r="E20" s="506"/>
      <c r="F20" s="716"/>
      <c r="G20" s="717"/>
      <c r="H20" s="717"/>
      <c r="I20" s="717">
        <f t="shared" ref="H20:I20" si="4">SUM(I17:I19)</f>
        <v>0</v>
      </c>
      <c r="J20" s="706"/>
      <c r="K20" s="557">
        <f>F20+H20</f>
        <v>0</v>
      </c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  <c r="Z20" s="463"/>
    </row>
    <row r="21" spans="1:26" ht="20.25" customHeight="1" x14ac:dyDescent="0.8">
      <c r="A21" s="718">
        <v>1.2</v>
      </c>
      <c r="B21" s="696" t="s">
        <v>121</v>
      </c>
      <c r="C21" s="703"/>
      <c r="D21" s="499"/>
      <c r="E21" s="671"/>
      <c r="F21" s="704"/>
      <c r="G21" s="705"/>
      <c r="H21" s="705"/>
      <c r="I21" s="705"/>
      <c r="J21" s="706"/>
      <c r="K21" s="719"/>
      <c r="L21" s="463"/>
      <c r="M21" s="463"/>
      <c r="N21" s="463"/>
      <c r="O21" s="463"/>
      <c r="P21" s="463"/>
      <c r="Q21" s="463"/>
      <c r="R21" s="463"/>
      <c r="S21" s="463"/>
      <c r="T21" s="463"/>
      <c r="U21" s="463"/>
      <c r="V21" s="463"/>
      <c r="W21" s="463"/>
      <c r="X21" s="463"/>
      <c r="Y21" s="463"/>
      <c r="Z21" s="463"/>
    </row>
    <row r="22" spans="1:26" ht="20.25" customHeight="1" x14ac:dyDescent="0.8">
      <c r="A22" s="720"/>
      <c r="B22" s="721"/>
      <c r="C22" s="703"/>
      <c r="D22" s="499"/>
      <c r="E22" s="671"/>
      <c r="F22" s="704"/>
      <c r="G22" s="705"/>
      <c r="H22" s="705"/>
      <c r="I22" s="705"/>
      <c r="J22" s="706"/>
      <c r="K22" s="557"/>
      <c r="L22" s="463"/>
      <c r="M22" s="463"/>
      <c r="N22" s="463"/>
      <c r="O22" s="463"/>
      <c r="P22" s="463"/>
      <c r="Q22" s="463"/>
      <c r="R22" s="463"/>
      <c r="S22" s="463"/>
      <c r="T22" s="463"/>
      <c r="U22" s="463"/>
      <c r="V22" s="463"/>
      <c r="W22" s="463"/>
      <c r="X22" s="463"/>
      <c r="Y22" s="463"/>
      <c r="Z22" s="463"/>
    </row>
    <row r="23" spans="1:26" ht="20.25" customHeight="1" x14ac:dyDescent="0.8">
      <c r="A23" s="722" t="s">
        <v>128</v>
      </c>
      <c r="B23" s="721" t="s">
        <v>129</v>
      </c>
      <c r="C23" s="703"/>
      <c r="D23" s="499"/>
      <c r="E23" s="671"/>
      <c r="F23" s="704"/>
      <c r="G23" s="705"/>
      <c r="H23" s="705"/>
      <c r="I23" s="705"/>
      <c r="J23" s="706"/>
      <c r="K23" s="557"/>
      <c r="L23" s="463"/>
      <c r="M23" s="463"/>
      <c r="N23" s="463"/>
      <c r="O23" s="463"/>
      <c r="P23" s="463"/>
      <c r="Q23" s="463"/>
      <c r="R23" s="463"/>
      <c r="S23" s="463"/>
      <c r="T23" s="463"/>
      <c r="U23" s="463"/>
      <c r="V23" s="463"/>
      <c r="W23" s="463"/>
      <c r="X23" s="463"/>
      <c r="Y23" s="463"/>
      <c r="Z23" s="463"/>
    </row>
    <row r="24" spans="1:26" ht="20.25" customHeight="1" x14ac:dyDescent="0.8">
      <c r="A24" s="723"/>
      <c r="B24" s="721" t="s">
        <v>130</v>
      </c>
      <c r="C24" s="703">
        <v>248</v>
      </c>
      <c r="D24" s="499" t="s">
        <v>126</v>
      </c>
      <c r="E24" s="671">
        <v>0</v>
      </c>
      <c r="F24" s="704"/>
      <c r="G24" s="705"/>
      <c r="H24" s="705"/>
      <c r="I24" s="705">
        <f t="shared" ref="I24:I36" si="5">F24+H24</f>
        <v>0</v>
      </c>
      <c r="J24" s="510" t="s">
        <v>131</v>
      </c>
      <c r="K24" s="557"/>
      <c r="L24" s="463"/>
      <c r="M24" s="463"/>
      <c r="N24" s="463"/>
      <c r="O24" s="463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</row>
    <row r="25" spans="1:26" ht="20.25" customHeight="1" x14ac:dyDescent="0.8">
      <c r="A25" s="723"/>
      <c r="B25" s="721" t="s">
        <v>132</v>
      </c>
      <c r="C25" s="703">
        <v>836</v>
      </c>
      <c r="D25" s="499" t="s">
        <v>133</v>
      </c>
      <c r="E25" s="671">
        <v>0</v>
      </c>
      <c r="F25" s="704"/>
      <c r="G25" s="705"/>
      <c r="H25" s="705"/>
      <c r="I25" s="705">
        <f t="shared" si="5"/>
        <v>0</v>
      </c>
      <c r="J25" s="510" t="s">
        <v>131</v>
      </c>
      <c r="K25" s="557"/>
      <c r="L25" s="463"/>
      <c r="M25" s="463"/>
      <c r="N25" s="463"/>
      <c r="O25" s="463"/>
      <c r="P25" s="463"/>
      <c r="Q25" s="463"/>
      <c r="R25" s="463"/>
      <c r="S25" s="463"/>
      <c r="T25" s="463"/>
      <c r="U25" s="463"/>
      <c r="V25" s="463"/>
      <c r="W25" s="463"/>
      <c r="X25" s="463"/>
      <c r="Y25" s="463"/>
      <c r="Z25" s="463"/>
    </row>
    <row r="26" spans="1:26" ht="20.25" customHeight="1" x14ac:dyDescent="0.8">
      <c r="A26" s="723"/>
      <c r="B26" s="721" t="s">
        <v>134</v>
      </c>
      <c r="C26" s="703">
        <v>1672</v>
      </c>
      <c r="D26" s="499" t="s">
        <v>133</v>
      </c>
      <c r="E26" s="671">
        <v>0</v>
      </c>
      <c r="F26" s="704"/>
      <c r="G26" s="705"/>
      <c r="H26" s="705"/>
      <c r="I26" s="705">
        <f t="shared" si="5"/>
        <v>0</v>
      </c>
      <c r="J26" s="510" t="s">
        <v>131</v>
      </c>
      <c r="K26" s="557"/>
      <c r="L26" s="463"/>
      <c r="M26" s="463"/>
      <c r="N26" s="463"/>
      <c r="O26" s="463"/>
      <c r="P26" s="463"/>
      <c r="Q26" s="463"/>
      <c r="R26" s="463"/>
      <c r="S26" s="463"/>
      <c r="T26" s="463"/>
      <c r="U26" s="463"/>
      <c r="V26" s="463"/>
      <c r="W26" s="463"/>
      <c r="X26" s="463"/>
      <c r="Y26" s="463"/>
      <c r="Z26" s="463"/>
    </row>
    <row r="27" spans="1:26" ht="20.25" customHeight="1" x14ac:dyDescent="0.8">
      <c r="A27" s="723"/>
      <c r="B27" s="721" t="s">
        <v>135</v>
      </c>
      <c r="C27" s="703">
        <v>2772</v>
      </c>
      <c r="D27" s="499" t="s">
        <v>133</v>
      </c>
      <c r="E27" s="671">
        <v>0</v>
      </c>
      <c r="F27" s="704"/>
      <c r="G27" s="705"/>
      <c r="H27" s="705"/>
      <c r="I27" s="705">
        <f t="shared" si="5"/>
        <v>0</v>
      </c>
      <c r="J27" s="510" t="s">
        <v>131</v>
      </c>
      <c r="K27" s="557"/>
      <c r="L27" s="463"/>
      <c r="M27" s="463"/>
      <c r="N27" s="463"/>
      <c r="O27" s="463"/>
      <c r="P27" s="463"/>
      <c r="Q27" s="463"/>
      <c r="R27" s="463"/>
      <c r="S27" s="463"/>
      <c r="T27" s="463"/>
      <c r="U27" s="463"/>
      <c r="V27" s="463"/>
      <c r="W27" s="463"/>
      <c r="X27" s="463"/>
      <c r="Y27" s="463"/>
      <c r="Z27" s="463"/>
    </row>
    <row r="28" spans="1:26" ht="20.25" customHeight="1" x14ac:dyDescent="0.8">
      <c r="A28" s="723"/>
      <c r="B28" s="721" t="s">
        <v>136</v>
      </c>
      <c r="C28" s="703">
        <v>1909</v>
      </c>
      <c r="D28" s="499" t="s">
        <v>133</v>
      </c>
      <c r="E28" s="671">
        <v>0</v>
      </c>
      <c r="F28" s="704"/>
      <c r="G28" s="705"/>
      <c r="H28" s="705"/>
      <c r="I28" s="705">
        <f t="shared" si="5"/>
        <v>0</v>
      </c>
      <c r="J28" s="510" t="s">
        <v>131</v>
      </c>
      <c r="K28" s="557"/>
      <c r="L28" s="463"/>
      <c r="M28" s="463"/>
      <c r="N28" s="463"/>
      <c r="O28" s="463"/>
      <c r="P28" s="463"/>
      <c r="Q28" s="463"/>
      <c r="R28" s="463"/>
      <c r="S28" s="463"/>
      <c r="T28" s="463"/>
      <c r="U28" s="463"/>
      <c r="V28" s="463"/>
      <c r="W28" s="463"/>
      <c r="X28" s="463"/>
      <c r="Y28" s="463"/>
      <c r="Z28" s="463"/>
    </row>
    <row r="29" spans="1:26" ht="20.25" customHeight="1" x14ac:dyDescent="0.8">
      <c r="A29" s="723"/>
      <c r="B29" s="721" t="s">
        <v>137</v>
      </c>
      <c r="C29" s="703">
        <v>1773</v>
      </c>
      <c r="D29" s="499" t="s">
        <v>133</v>
      </c>
      <c r="E29" s="671">
        <v>0</v>
      </c>
      <c r="F29" s="704"/>
      <c r="G29" s="705"/>
      <c r="H29" s="705"/>
      <c r="I29" s="705">
        <f t="shared" si="5"/>
        <v>0</v>
      </c>
      <c r="J29" s="510" t="s">
        <v>131</v>
      </c>
      <c r="K29" s="557"/>
      <c r="L29" s="463"/>
      <c r="M29" s="463"/>
      <c r="N29" s="463"/>
      <c r="O29" s="463"/>
      <c r="P29" s="463"/>
      <c r="Q29" s="463"/>
      <c r="R29" s="463"/>
      <c r="S29" s="463"/>
      <c r="T29" s="463"/>
      <c r="U29" s="463"/>
      <c r="V29" s="463"/>
      <c r="W29" s="463"/>
      <c r="X29" s="463"/>
      <c r="Y29" s="463"/>
      <c r="Z29" s="463"/>
    </row>
    <row r="30" spans="1:26" ht="20.25" customHeight="1" x14ac:dyDescent="0.8">
      <c r="A30" s="723"/>
      <c r="B30" s="721" t="s">
        <v>138</v>
      </c>
      <c r="C30" s="703">
        <v>1672</v>
      </c>
      <c r="D30" s="499" t="s">
        <v>133</v>
      </c>
      <c r="E30" s="671">
        <v>0</v>
      </c>
      <c r="F30" s="704"/>
      <c r="G30" s="705"/>
      <c r="H30" s="705"/>
      <c r="I30" s="705">
        <f t="shared" si="5"/>
        <v>0</v>
      </c>
      <c r="J30" s="510" t="s">
        <v>131</v>
      </c>
      <c r="K30" s="557"/>
      <c r="L30" s="463"/>
      <c r="M30" s="463"/>
      <c r="N30" s="463"/>
      <c r="O30" s="463"/>
      <c r="P30" s="463"/>
      <c r="Q30" s="463"/>
      <c r="R30" s="463"/>
      <c r="S30" s="463"/>
      <c r="T30" s="463"/>
      <c r="U30" s="463"/>
      <c r="V30" s="463"/>
      <c r="W30" s="463"/>
      <c r="X30" s="463"/>
      <c r="Y30" s="463"/>
      <c r="Z30" s="463"/>
    </row>
    <row r="31" spans="1:26" ht="20.25" customHeight="1" x14ac:dyDescent="0.8">
      <c r="A31" s="723"/>
      <c r="B31" s="721" t="s">
        <v>139</v>
      </c>
      <c r="C31" s="703">
        <v>1672</v>
      </c>
      <c r="D31" s="499" t="s">
        <v>133</v>
      </c>
      <c r="E31" s="671">
        <v>0</v>
      </c>
      <c r="F31" s="704"/>
      <c r="G31" s="705"/>
      <c r="H31" s="705"/>
      <c r="I31" s="705">
        <f t="shared" si="5"/>
        <v>0</v>
      </c>
      <c r="J31" s="510" t="s">
        <v>131</v>
      </c>
      <c r="K31" s="557"/>
      <c r="L31" s="463"/>
      <c r="M31" s="463"/>
      <c r="N31" s="463"/>
      <c r="O31" s="463"/>
      <c r="P31" s="463"/>
      <c r="Q31" s="463"/>
      <c r="R31" s="463"/>
      <c r="S31" s="463"/>
      <c r="T31" s="463"/>
      <c r="U31" s="463"/>
      <c r="V31" s="463"/>
      <c r="W31" s="463"/>
      <c r="X31" s="463"/>
      <c r="Y31" s="463"/>
      <c r="Z31" s="463"/>
    </row>
    <row r="32" spans="1:26" ht="20.25" customHeight="1" x14ac:dyDescent="0.8">
      <c r="A32" s="723"/>
      <c r="B32" s="721" t="s">
        <v>140</v>
      </c>
      <c r="C32" s="703">
        <v>1672</v>
      </c>
      <c r="D32" s="499" t="s">
        <v>133</v>
      </c>
      <c r="E32" s="671">
        <v>0</v>
      </c>
      <c r="F32" s="704"/>
      <c r="G32" s="705"/>
      <c r="H32" s="705"/>
      <c r="I32" s="705">
        <f t="shared" si="5"/>
        <v>0</v>
      </c>
      <c r="J32" s="510" t="s">
        <v>141</v>
      </c>
      <c r="K32" s="557"/>
      <c r="L32" s="463"/>
      <c r="M32" s="463"/>
      <c r="N32" s="463"/>
      <c r="O32" s="463"/>
      <c r="P32" s="463"/>
      <c r="Q32" s="463"/>
      <c r="R32" s="463"/>
      <c r="S32" s="463"/>
      <c r="T32" s="463"/>
      <c r="U32" s="463"/>
      <c r="V32" s="463"/>
      <c r="W32" s="463"/>
      <c r="X32" s="463"/>
      <c r="Y32" s="463"/>
      <c r="Z32" s="463"/>
    </row>
    <row r="33" spans="1:26" ht="20.25" customHeight="1" x14ac:dyDescent="0.8">
      <c r="A33" s="723"/>
      <c r="B33" s="721" t="s">
        <v>142</v>
      </c>
      <c r="C33" s="703">
        <v>33</v>
      </c>
      <c r="D33" s="499" t="s">
        <v>143</v>
      </c>
      <c r="E33" s="671">
        <v>0</v>
      </c>
      <c r="F33" s="704"/>
      <c r="G33" s="705"/>
      <c r="H33" s="724"/>
      <c r="I33" s="705">
        <f t="shared" si="5"/>
        <v>0</v>
      </c>
      <c r="J33" s="510" t="s">
        <v>141</v>
      </c>
      <c r="K33" s="557"/>
      <c r="L33" s="463"/>
      <c r="M33" s="463"/>
      <c r="N33" s="463"/>
      <c r="O33" s="463"/>
      <c r="P33" s="463"/>
      <c r="Q33" s="463"/>
      <c r="R33" s="463"/>
      <c r="S33" s="463"/>
      <c r="T33" s="463"/>
      <c r="U33" s="463"/>
      <c r="V33" s="463"/>
      <c r="W33" s="463"/>
      <c r="X33" s="463"/>
      <c r="Y33" s="463"/>
      <c r="Z33" s="463"/>
    </row>
    <row r="34" spans="1:26" ht="20.25" customHeight="1" x14ac:dyDescent="0.8">
      <c r="A34" s="723"/>
      <c r="B34" s="721" t="s">
        <v>144</v>
      </c>
      <c r="C34" s="703">
        <v>110</v>
      </c>
      <c r="D34" s="499" t="s">
        <v>143</v>
      </c>
      <c r="E34" s="671">
        <v>0</v>
      </c>
      <c r="F34" s="704"/>
      <c r="G34" s="705"/>
      <c r="H34" s="724"/>
      <c r="I34" s="705">
        <f t="shared" si="5"/>
        <v>0</v>
      </c>
      <c r="J34" s="510" t="s">
        <v>141</v>
      </c>
      <c r="K34" s="557"/>
      <c r="L34" s="463"/>
      <c r="M34" s="463"/>
      <c r="N34" s="463"/>
      <c r="O34" s="463"/>
      <c r="P34" s="463"/>
      <c r="Q34" s="463"/>
      <c r="R34" s="463"/>
      <c r="S34" s="463"/>
      <c r="T34" s="463"/>
      <c r="U34" s="463"/>
      <c r="V34" s="463"/>
      <c r="W34" s="463"/>
      <c r="X34" s="463"/>
      <c r="Y34" s="463"/>
      <c r="Z34" s="463"/>
    </row>
    <row r="35" spans="1:26" ht="20.25" customHeight="1" x14ac:dyDescent="0.8">
      <c r="A35" s="723"/>
      <c r="B35" s="721" t="s">
        <v>145</v>
      </c>
      <c r="C35" s="703">
        <v>22</v>
      </c>
      <c r="D35" s="499" t="s">
        <v>146</v>
      </c>
      <c r="E35" s="671">
        <v>0</v>
      </c>
      <c r="F35" s="704"/>
      <c r="G35" s="705"/>
      <c r="H35" s="724"/>
      <c r="I35" s="705">
        <f t="shared" si="5"/>
        <v>0</v>
      </c>
      <c r="J35" s="510" t="s">
        <v>141</v>
      </c>
      <c r="K35" s="557"/>
      <c r="L35" s="463"/>
      <c r="M35" s="463"/>
      <c r="N35" s="463"/>
      <c r="O35" s="463"/>
      <c r="P35" s="463"/>
      <c r="Q35" s="463"/>
      <c r="R35" s="463"/>
      <c r="S35" s="463"/>
      <c r="T35" s="463"/>
      <c r="U35" s="463"/>
      <c r="V35" s="463"/>
      <c r="W35" s="463"/>
      <c r="X35" s="463"/>
      <c r="Y35" s="463"/>
      <c r="Z35" s="463"/>
    </row>
    <row r="36" spans="1:26" ht="20.25" customHeight="1" x14ac:dyDescent="0.8">
      <c r="A36" s="723"/>
      <c r="B36" s="721" t="s">
        <v>147</v>
      </c>
      <c r="C36" s="703">
        <v>88</v>
      </c>
      <c r="D36" s="499" t="s">
        <v>148</v>
      </c>
      <c r="E36" s="671">
        <v>0</v>
      </c>
      <c r="F36" s="704"/>
      <c r="G36" s="705"/>
      <c r="H36" s="724"/>
      <c r="I36" s="705">
        <f t="shared" si="5"/>
        <v>0</v>
      </c>
      <c r="J36" s="510" t="s">
        <v>141</v>
      </c>
      <c r="K36" s="557"/>
      <c r="L36" s="463"/>
      <c r="M36" s="463"/>
      <c r="N36" s="463"/>
      <c r="O36" s="463"/>
      <c r="P36" s="463"/>
      <c r="Q36" s="463"/>
      <c r="R36" s="463"/>
      <c r="S36" s="463"/>
      <c r="T36" s="463"/>
      <c r="U36" s="463"/>
      <c r="V36" s="463"/>
      <c r="W36" s="463"/>
      <c r="X36" s="463"/>
      <c r="Y36" s="463"/>
      <c r="Z36" s="463"/>
    </row>
    <row r="37" spans="1:26" ht="20.25" customHeight="1" x14ac:dyDescent="0.8">
      <c r="A37" s="723"/>
      <c r="B37" s="721"/>
      <c r="C37" s="703"/>
      <c r="D37" s="499"/>
      <c r="E37" s="671"/>
      <c r="F37" s="704"/>
      <c r="G37" s="705"/>
      <c r="H37" s="724"/>
      <c r="I37" s="705"/>
      <c r="J37" s="706"/>
      <c r="K37" s="557"/>
      <c r="L37" s="463"/>
      <c r="M37" s="463"/>
      <c r="N37" s="463"/>
      <c r="O37" s="463"/>
      <c r="P37" s="463"/>
      <c r="Q37" s="463"/>
      <c r="R37" s="463"/>
      <c r="S37" s="463"/>
      <c r="T37" s="463"/>
      <c r="U37" s="463"/>
      <c r="V37" s="463"/>
      <c r="W37" s="463"/>
      <c r="X37" s="463"/>
      <c r="Y37" s="463"/>
      <c r="Z37" s="463"/>
    </row>
    <row r="38" spans="1:26" ht="20.25" customHeight="1" x14ac:dyDescent="0.8">
      <c r="A38" s="725"/>
      <c r="B38" s="714" t="s">
        <v>149</v>
      </c>
      <c r="C38" s="715"/>
      <c r="D38" s="565"/>
      <c r="E38" s="506"/>
      <c r="F38" s="716"/>
      <c r="G38" s="717"/>
      <c r="H38" s="726"/>
      <c r="I38" s="717">
        <f t="shared" ref="H38:I38" si="6">SUM(I24:I37)</f>
        <v>0</v>
      </c>
      <c r="J38" s="727"/>
      <c r="K38" s="719"/>
      <c r="L38" s="728"/>
      <c r="M38" s="728"/>
      <c r="N38" s="728"/>
      <c r="O38" s="728"/>
      <c r="P38" s="728"/>
      <c r="Q38" s="728"/>
      <c r="R38" s="728"/>
      <c r="S38" s="728"/>
      <c r="T38" s="728"/>
      <c r="U38" s="728"/>
      <c r="V38" s="728"/>
      <c r="W38" s="728"/>
      <c r="X38" s="728"/>
      <c r="Y38" s="728"/>
      <c r="Z38" s="728"/>
    </row>
    <row r="39" spans="1:26" ht="20.25" customHeight="1" x14ac:dyDescent="0.8">
      <c r="A39" s="729"/>
      <c r="B39" s="714" t="s">
        <v>150</v>
      </c>
      <c r="C39" s="715"/>
      <c r="D39" s="565"/>
      <c r="E39" s="506"/>
      <c r="F39" s="716"/>
      <c r="G39" s="717"/>
      <c r="H39" s="716"/>
      <c r="I39" s="717">
        <f>SUM(I38)</f>
        <v>0</v>
      </c>
      <c r="J39" s="706"/>
      <c r="K39" s="557"/>
      <c r="L39" s="463"/>
      <c r="M39" s="463"/>
      <c r="N39" s="463"/>
      <c r="O39" s="463"/>
      <c r="P39" s="463"/>
      <c r="Q39" s="463"/>
      <c r="R39" s="463"/>
      <c r="S39" s="463"/>
      <c r="T39" s="463"/>
      <c r="U39" s="463"/>
      <c r="V39" s="463"/>
      <c r="W39" s="463"/>
      <c r="X39" s="463"/>
      <c r="Y39" s="463"/>
      <c r="Z39" s="463"/>
    </row>
    <row r="40" spans="1:26" ht="20.25" customHeight="1" x14ac:dyDescent="0.8">
      <c r="A40" s="729"/>
      <c r="B40" s="714"/>
      <c r="C40" s="715"/>
      <c r="D40" s="565"/>
      <c r="E40" s="506"/>
      <c r="F40" s="716"/>
      <c r="G40" s="717"/>
      <c r="H40" s="716"/>
      <c r="I40" s="717"/>
      <c r="J40" s="706"/>
      <c r="K40" s="505"/>
      <c r="L40" s="463"/>
      <c r="M40" s="463"/>
      <c r="N40" s="463"/>
      <c r="O40" s="463"/>
      <c r="P40" s="463"/>
      <c r="Q40" s="463"/>
      <c r="R40" s="463"/>
      <c r="S40" s="463"/>
      <c r="T40" s="463"/>
      <c r="U40" s="463"/>
      <c r="V40" s="463"/>
      <c r="W40" s="463"/>
      <c r="X40" s="463"/>
      <c r="Y40" s="463"/>
      <c r="Z40" s="463"/>
    </row>
    <row r="41" spans="1:26" ht="20.25" customHeight="1" x14ac:dyDescent="0.8">
      <c r="A41" s="515">
        <v>1.3</v>
      </c>
      <c r="B41" s="696" t="s">
        <v>122</v>
      </c>
      <c r="C41" s="715"/>
      <c r="D41" s="565"/>
      <c r="E41" s="506"/>
      <c r="F41" s="716"/>
      <c r="G41" s="717"/>
      <c r="H41" s="717"/>
      <c r="I41" s="717"/>
      <c r="J41" s="706"/>
      <c r="K41" s="463"/>
      <c r="L41" s="463"/>
      <c r="M41" s="463"/>
      <c r="N41" s="463"/>
      <c r="O41" s="463"/>
      <c r="P41" s="463"/>
      <c r="Q41" s="463"/>
      <c r="R41" s="463"/>
      <c r="S41" s="463"/>
      <c r="T41" s="463"/>
      <c r="U41" s="463"/>
      <c r="V41" s="463"/>
      <c r="W41" s="463"/>
      <c r="X41" s="463"/>
      <c r="Y41" s="463"/>
      <c r="Z41" s="463"/>
    </row>
    <row r="42" spans="1:26" ht="20.25" customHeight="1" x14ac:dyDescent="0.8">
      <c r="A42" s="718" t="s">
        <v>564</v>
      </c>
      <c r="B42" s="730" t="s">
        <v>151</v>
      </c>
      <c r="C42" s="703"/>
      <c r="D42" s="499"/>
      <c r="E42" s="671"/>
      <c r="F42" s="704"/>
      <c r="G42" s="705"/>
      <c r="H42" s="705"/>
      <c r="I42" s="705"/>
      <c r="J42" s="706"/>
      <c r="K42" s="463"/>
      <c r="L42" s="463"/>
      <c r="M42" s="463"/>
      <c r="N42" s="463"/>
      <c r="O42" s="463"/>
      <c r="P42" s="463"/>
      <c r="Q42" s="463"/>
      <c r="R42" s="463"/>
      <c r="S42" s="463"/>
      <c r="T42" s="463"/>
      <c r="U42" s="463"/>
      <c r="V42" s="463"/>
      <c r="W42" s="463"/>
      <c r="X42" s="463"/>
      <c r="Y42" s="463"/>
      <c r="Z42" s="463"/>
    </row>
    <row r="43" spans="1:26" ht="20.25" customHeight="1" x14ac:dyDescent="0.8">
      <c r="A43" s="731" t="s">
        <v>565</v>
      </c>
      <c r="B43" s="721" t="s">
        <v>152</v>
      </c>
      <c r="C43" s="703">
        <v>1</v>
      </c>
      <c r="D43" s="499" t="s">
        <v>146</v>
      </c>
      <c r="E43" s="671">
        <v>72800</v>
      </c>
      <c r="F43" s="704"/>
      <c r="G43" s="705"/>
      <c r="H43" s="705"/>
      <c r="I43" s="705">
        <f>F43+H43</f>
        <v>0</v>
      </c>
      <c r="J43" s="706"/>
      <c r="K43" s="463"/>
      <c r="L43" s="463"/>
      <c r="M43" s="463"/>
      <c r="N43" s="463"/>
      <c r="O43" s="463"/>
      <c r="P43" s="463"/>
      <c r="Q43" s="463"/>
      <c r="R43" s="463"/>
      <c r="S43" s="463"/>
      <c r="T43" s="463"/>
      <c r="U43" s="463"/>
      <c r="V43" s="463"/>
      <c r="W43" s="463"/>
      <c r="X43" s="463"/>
      <c r="Y43" s="463"/>
      <c r="Z43" s="463"/>
    </row>
    <row r="44" spans="1:26" ht="20.25" customHeight="1" x14ac:dyDescent="0.8">
      <c r="A44" s="723"/>
      <c r="B44" s="721" t="s">
        <v>153</v>
      </c>
      <c r="C44" s="703"/>
      <c r="D44" s="499"/>
      <c r="E44" s="671"/>
      <c r="F44" s="704"/>
      <c r="G44" s="705"/>
      <c r="H44" s="705"/>
      <c r="I44" s="705"/>
      <c r="J44" s="706"/>
      <c r="K44" s="463"/>
      <c r="L44" s="463"/>
      <c r="M44" s="463"/>
      <c r="N44" s="463"/>
      <c r="O44" s="463"/>
      <c r="P44" s="463"/>
      <c r="Q44" s="463"/>
      <c r="R44" s="463"/>
      <c r="S44" s="463"/>
      <c r="T44" s="463"/>
      <c r="U44" s="463"/>
      <c r="V44" s="463"/>
      <c r="W44" s="463"/>
      <c r="X44" s="463"/>
      <c r="Y44" s="463"/>
      <c r="Z44" s="463"/>
    </row>
    <row r="45" spans="1:26" ht="20.25" customHeight="1" x14ac:dyDescent="0.8">
      <c r="A45" s="718" t="s">
        <v>566</v>
      </c>
      <c r="B45" s="730" t="s">
        <v>154</v>
      </c>
      <c r="C45" s="703"/>
      <c r="D45" s="499"/>
      <c r="E45" s="671"/>
      <c r="F45" s="704"/>
      <c r="G45" s="705"/>
      <c r="H45" s="705"/>
      <c r="I45" s="705"/>
      <c r="J45" s="706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</row>
    <row r="46" spans="1:26" ht="20.25" customHeight="1" x14ac:dyDescent="0.8">
      <c r="A46" s="718" t="s">
        <v>567</v>
      </c>
      <c r="B46" s="732" t="s">
        <v>155</v>
      </c>
      <c r="C46" s="703"/>
      <c r="D46" s="499"/>
      <c r="E46" s="671"/>
      <c r="F46" s="704"/>
      <c r="G46" s="705"/>
      <c r="H46" s="705"/>
      <c r="I46" s="705"/>
      <c r="J46" s="706"/>
      <c r="K46" s="463"/>
      <c r="L46" s="463"/>
      <c r="M46" s="463"/>
      <c r="N46" s="463"/>
      <c r="O46" s="463"/>
      <c r="P46" s="463"/>
      <c r="Q46" s="463"/>
      <c r="R46" s="463"/>
      <c r="S46" s="463"/>
      <c r="T46" s="463"/>
      <c r="U46" s="463"/>
      <c r="V46" s="463"/>
      <c r="W46" s="463"/>
      <c r="X46" s="463"/>
      <c r="Y46" s="463"/>
      <c r="Z46" s="463"/>
    </row>
    <row r="47" spans="1:26" ht="20.25" customHeight="1" x14ac:dyDescent="0.8">
      <c r="A47" s="723"/>
      <c r="B47" s="732" t="s">
        <v>156</v>
      </c>
      <c r="C47" s="703">
        <v>775</v>
      </c>
      <c r="D47" s="499" t="s">
        <v>157</v>
      </c>
      <c r="E47" s="671">
        <v>48.7</v>
      </c>
      <c r="F47" s="704"/>
      <c r="G47" s="705"/>
      <c r="H47" s="705"/>
      <c r="I47" s="705">
        <f t="shared" ref="I47:I48" si="7">F47+H47</f>
        <v>0</v>
      </c>
      <c r="J47" s="706"/>
      <c r="K47" s="463"/>
      <c r="L47" s="463"/>
      <c r="M47" s="463"/>
      <c r="N47" s="463"/>
      <c r="O47" s="463"/>
      <c r="P47" s="463"/>
      <c r="Q47" s="463"/>
      <c r="R47" s="463"/>
      <c r="S47" s="463"/>
      <c r="T47" s="463"/>
      <c r="U47" s="463"/>
      <c r="V47" s="463"/>
      <c r="W47" s="463"/>
      <c r="X47" s="463"/>
      <c r="Y47" s="463"/>
      <c r="Z47" s="463"/>
    </row>
    <row r="48" spans="1:26" ht="20.25" customHeight="1" x14ac:dyDescent="0.8">
      <c r="A48" s="718" t="s">
        <v>568</v>
      </c>
      <c r="B48" s="721" t="s">
        <v>158</v>
      </c>
      <c r="C48" s="703">
        <v>1</v>
      </c>
      <c r="D48" s="499" t="s">
        <v>159</v>
      </c>
      <c r="E48" s="671">
        <f>SUM(F46:F47)*0.1</f>
        <v>0</v>
      </c>
      <c r="F48" s="704"/>
      <c r="G48" s="705"/>
      <c r="H48" s="705"/>
      <c r="I48" s="705">
        <f t="shared" si="7"/>
        <v>0</v>
      </c>
      <c r="J48" s="706"/>
      <c r="K48" s="463"/>
      <c r="L48" s="463"/>
      <c r="M48" s="463"/>
      <c r="N48" s="463"/>
      <c r="O48" s="463"/>
      <c r="P48" s="463"/>
      <c r="Q48" s="463"/>
      <c r="R48" s="463"/>
      <c r="S48" s="463"/>
      <c r="T48" s="463"/>
      <c r="U48" s="463"/>
      <c r="V48" s="463"/>
      <c r="W48" s="463"/>
      <c r="X48" s="463"/>
      <c r="Y48" s="463"/>
      <c r="Z48" s="463"/>
    </row>
    <row r="49" spans="1:26" ht="20.25" customHeight="1" x14ac:dyDescent="0.8">
      <c r="A49" s="723"/>
      <c r="B49" s="721" t="s">
        <v>153</v>
      </c>
      <c r="C49" s="703"/>
      <c r="D49" s="499"/>
      <c r="E49" s="671"/>
      <c r="F49" s="704"/>
      <c r="G49" s="705"/>
      <c r="H49" s="705"/>
      <c r="I49" s="705"/>
      <c r="J49" s="706"/>
      <c r="K49" s="463"/>
      <c r="L49" s="463"/>
      <c r="M49" s="463"/>
      <c r="N49" s="463"/>
      <c r="O49" s="463"/>
      <c r="P49" s="463"/>
      <c r="Q49" s="463"/>
      <c r="R49" s="463"/>
      <c r="S49" s="463"/>
      <c r="T49" s="463"/>
      <c r="U49" s="463"/>
      <c r="V49" s="463"/>
      <c r="W49" s="463"/>
      <c r="X49" s="463"/>
      <c r="Y49" s="463"/>
      <c r="Z49" s="463"/>
    </row>
    <row r="50" spans="1:26" ht="20.25" customHeight="1" x14ac:dyDescent="0.8">
      <c r="A50" s="718" t="s">
        <v>569</v>
      </c>
      <c r="B50" s="730" t="s">
        <v>160</v>
      </c>
      <c r="C50" s="703"/>
      <c r="D50" s="499"/>
      <c r="E50" s="671"/>
      <c r="F50" s="704"/>
      <c r="G50" s="705"/>
      <c r="H50" s="705"/>
      <c r="I50" s="705"/>
      <c r="J50" s="706"/>
      <c r="K50" s="463"/>
      <c r="L50" s="463"/>
      <c r="M50" s="463"/>
      <c r="N50" s="463"/>
      <c r="O50" s="463"/>
      <c r="P50" s="463"/>
      <c r="Q50" s="463"/>
      <c r="R50" s="463"/>
      <c r="S50" s="463"/>
      <c r="T50" s="463"/>
      <c r="U50" s="463"/>
      <c r="V50" s="463"/>
      <c r="W50" s="463"/>
      <c r="X50" s="463"/>
      <c r="Y50" s="463"/>
      <c r="Z50" s="463"/>
    </row>
    <row r="51" spans="1:26" ht="20.25" customHeight="1" x14ac:dyDescent="0.8">
      <c r="A51" s="718" t="s">
        <v>570</v>
      </c>
      <c r="B51" s="732" t="s">
        <v>161</v>
      </c>
      <c r="C51" s="703"/>
      <c r="D51" s="499"/>
      <c r="E51" s="671"/>
      <c r="F51" s="704"/>
      <c r="G51" s="705"/>
      <c r="H51" s="705"/>
      <c r="I51" s="705"/>
      <c r="J51" s="706"/>
      <c r="K51" s="463"/>
      <c r="L51" s="463"/>
      <c r="M51" s="463"/>
      <c r="N51" s="463"/>
      <c r="O51" s="463"/>
      <c r="P51" s="463"/>
      <c r="Q51" s="463"/>
      <c r="R51" s="463"/>
      <c r="S51" s="463"/>
      <c r="T51" s="463"/>
      <c r="U51" s="463"/>
      <c r="V51" s="463"/>
      <c r="W51" s="463"/>
      <c r="X51" s="463"/>
      <c r="Y51" s="463"/>
      <c r="Z51" s="463"/>
    </row>
    <row r="52" spans="1:26" ht="20.25" customHeight="1" x14ac:dyDescent="0.8">
      <c r="A52" s="723"/>
      <c r="B52" s="732" t="s">
        <v>162</v>
      </c>
      <c r="C52" s="703">
        <v>578</v>
      </c>
      <c r="D52" s="499" t="s">
        <v>157</v>
      </c>
      <c r="E52" s="671">
        <v>16.8</v>
      </c>
      <c r="F52" s="704"/>
      <c r="G52" s="705"/>
      <c r="H52" s="705"/>
      <c r="I52" s="705">
        <f t="shared" ref="I52:I53" si="8">F52+H52</f>
        <v>0</v>
      </c>
      <c r="J52" s="706"/>
      <c r="K52" s="463"/>
      <c r="L52" s="463"/>
      <c r="M52" s="463"/>
      <c r="N52" s="463"/>
      <c r="O52" s="463"/>
      <c r="P52" s="463"/>
      <c r="Q52" s="463"/>
      <c r="R52" s="463"/>
      <c r="S52" s="463"/>
      <c r="T52" s="463"/>
      <c r="U52" s="463"/>
      <c r="V52" s="463"/>
      <c r="W52" s="463"/>
      <c r="X52" s="463"/>
      <c r="Y52" s="463"/>
      <c r="Z52" s="463"/>
    </row>
    <row r="53" spans="1:26" ht="20.25" customHeight="1" x14ac:dyDescent="0.8">
      <c r="A53" s="718" t="s">
        <v>571</v>
      </c>
      <c r="B53" s="721" t="s">
        <v>163</v>
      </c>
      <c r="C53" s="703">
        <v>1</v>
      </c>
      <c r="D53" s="499" t="s">
        <v>159</v>
      </c>
      <c r="E53" s="671">
        <f>SUM(F51:F52)*0.15</f>
        <v>0</v>
      </c>
      <c r="F53" s="704"/>
      <c r="G53" s="705"/>
      <c r="H53" s="705"/>
      <c r="I53" s="705">
        <f t="shared" si="8"/>
        <v>0</v>
      </c>
      <c r="J53" s="706"/>
      <c r="K53" s="463"/>
      <c r="L53" s="463"/>
      <c r="M53" s="463"/>
      <c r="N53" s="463"/>
      <c r="O53" s="463"/>
      <c r="P53" s="463"/>
      <c r="Q53" s="463"/>
      <c r="R53" s="463"/>
      <c r="S53" s="463"/>
      <c r="T53" s="463"/>
      <c r="U53" s="463"/>
      <c r="V53" s="463"/>
      <c r="W53" s="463"/>
      <c r="X53" s="463"/>
      <c r="Y53" s="463"/>
      <c r="Z53" s="463"/>
    </row>
    <row r="54" spans="1:26" ht="20.25" customHeight="1" x14ac:dyDescent="0.8">
      <c r="A54" s="723"/>
      <c r="B54" s="721" t="s">
        <v>153</v>
      </c>
      <c r="C54" s="703"/>
      <c r="D54" s="499"/>
      <c r="E54" s="671"/>
      <c r="F54" s="704"/>
      <c r="G54" s="705"/>
      <c r="H54" s="705"/>
      <c r="I54" s="705"/>
      <c r="J54" s="706"/>
      <c r="K54" s="463"/>
      <c r="L54" s="463"/>
      <c r="M54" s="463"/>
      <c r="N54" s="463"/>
      <c r="O54" s="463"/>
      <c r="P54" s="463"/>
      <c r="Q54" s="463"/>
      <c r="R54" s="463"/>
      <c r="S54" s="463"/>
      <c r="T54" s="463"/>
      <c r="U54" s="463"/>
      <c r="V54" s="463"/>
      <c r="W54" s="463"/>
      <c r="X54" s="463"/>
      <c r="Y54" s="463"/>
      <c r="Z54" s="463"/>
    </row>
    <row r="55" spans="1:26" ht="20.25" customHeight="1" x14ac:dyDescent="0.8">
      <c r="A55" s="718" t="s">
        <v>572</v>
      </c>
      <c r="B55" s="730" t="s">
        <v>164</v>
      </c>
      <c r="C55" s="703"/>
      <c r="D55" s="499"/>
      <c r="E55" s="671"/>
      <c r="F55" s="704"/>
      <c r="G55" s="705"/>
      <c r="H55" s="705"/>
      <c r="I55" s="705"/>
      <c r="J55" s="706"/>
      <c r="K55" s="463"/>
      <c r="L55" s="463"/>
      <c r="M55" s="463"/>
      <c r="N55" s="463"/>
      <c r="O55" s="463"/>
      <c r="P55" s="463"/>
      <c r="Q55" s="463"/>
      <c r="R55" s="463"/>
      <c r="S55" s="463"/>
      <c r="T55" s="463"/>
      <c r="U55" s="463"/>
      <c r="V55" s="463"/>
      <c r="W55" s="463"/>
      <c r="X55" s="463"/>
      <c r="Y55" s="463"/>
      <c r="Z55" s="463"/>
    </row>
    <row r="56" spans="1:26" ht="20.25" customHeight="1" x14ac:dyDescent="0.8">
      <c r="A56" s="718" t="s">
        <v>573</v>
      </c>
      <c r="B56" s="721" t="s">
        <v>165</v>
      </c>
      <c r="C56" s="703">
        <v>2</v>
      </c>
      <c r="D56" s="499" t="s">
        <v>146</v>
      </c>
      <c r="E56" s="498">
        <v>2500</v>
      </c>
      <c r="F56" s="524"/>
      <c r="G56" s="498"/>
      <c r="H56" s="705"/>
      <c r="I56" s="705">
        <f t="shared" ref="I56:I57" si="9">F56+H56</f>
        <v>0</v>
      </c>
      <c r="J56" s="706"/>
      <c r="K56" s="463"/>
      <c r="L56" s="463"/>
      <c r="M56" s="463"/>
      <c r="N56" s="463"/>
      <c r="O56" s="463"/>
      <c r="P56" s="463"/>
      <c r="Q56" s="463"/>
      <c r="R56" s="463"/>
      <c r="S56" s="463"/>
      <c r="T56" s="463"/>
      <c r="U56" s="463"/>
      <c r="V56" s="463"/>
      <c r="W56" s="463"/>
      <c r="X56" s="463"/>
      <c r="Y56" s="463"/>
      <c r="Z56" s="463"/>
    </row>
    <row r="57" spans="1:26" ht="20.25" customHeight="1" x14ac:dyDescent="0.8">
      <c r="A57" s="718" t="s">
        <v>574</v>
      </c>
      <c r="B57" s="721" t="s">
        <v>166</v>
      </c>
      <c r="C57" s="703">
        <v>1</v>
      </c>
      <c r="D57" s="499" t="s">
        <v>159</v>
      </c>
      <c r="E57" s="671">
        <f>SUM(F56)*0.03</f>
        <v>0</v>
      </c>
      <c r="F57" s="704"/>
      <c r="G57" s="705"/>
      <c r="H57" s="705"/>
      <c r="I57" s="705">
        <f t="shared" si="9"/>
        <v>0</v>
      </c>
      <c r="J57" s="706"/>
      <c r="K57" s="463"/>
      <c r="L57" s="463"/>
      <c r="M57" s="463"/>
      <c r="N57" s="463"/>
      <c r="O57" s="463"/>
      <c r="P57" s="463"/>
      <c r="Q57" s="463"/>
      <c r="R57" s="463"/>
      <c r="S57" s="463"/>
      <c r="T57" s="463"/>
      <c r="U57" s="463"/>
      <c r="V57" s="463"/>
      <c r="W57" s="463"/>
      <c r="X57" s="463"/>
      <c r="Y57" s="463"/>
      <c r="Z57" s="463"/>
    </row>
    <row r="58" spans="1:26" ht="20.25" customHeight="1" x14ac:dyDescent="0.8">
      <c r="A58" s="723"/>
      <c r="B58" s="721" t="s">
        <v>153</v>
      </c>
      <c r="C58" s="703"/>
      <c r="D58" s="499"/>
      <c r="E58" s="671"/>
      <c r="F58" s="704"/>
      <c r="G58" s="705"/>
      <c r="H58" s="705"/>
      <c r="I58" s="705"/>
      <c r="J58" s="706"/>
      <c r="K58" s="463"/>
      <c r="L58" s="463"/>
      <c r="M58" s="463"/>
      <c r="N58" s="463"/>
      <c r="O58" s="463"/>
      <c r="P58" s="463"/>
      <c r="Q58" s="463"/>
      <c r="R58" s="463"/>
      <c r="S58" s="463"/>
      <c r="T58" s="463"/>
      <c r="U58" s="463"/>
      <c r="V58" s="463"/>
      <c r="W58" s="463"/>
      <c r="X58" s="463"/>
      <c r="Y58" s="463"/>
      <c r="Z58" s="463"/>
    </row>
    <row r="59" spans="1:26" ht="20.25" customHeight="1" x14ac:dyDescent="0.8">
      <c r="A59" s="718" t="s">
        <v>575</v>
      </c>
      <c r="B59" s="730" t="s">
        <v>167</v>
      </c>
      <c r="C59" s="703"/>
      <c r="D59" s="499"/>
      <c r="E59" s="671"/>
      <c r="F59" s="704"/>
      <c r="G59" s="705"/>
      <c r="H59" s="705"/>
      <c r="I59" s="705"/>
      <c r="J59" s="706"/>
      <c r="K59" s="463"/>
      <c r="L59" s="463"/>
      <c r="M59" s="463"/>
      <c r="N59" s="463"/>
      <c r="O59" s="463"/>
      <c r="P59" s="463"/>
      <c r="Q59" s="463"/>
      <c r="R59" s="463"/>
      <c r="S59" s="463"/>
      <c r="T59" s="463"/>
      <c r="U59" s="463"/>
      <c r="V59" s="463"/>
      <c r="W59" s="463"/>
      <c r="X59" s="463"/>
      <c r="Y59" s="463"/>
      <c r="Z59" s="463"/>
    </row>
    <row r="60" spans="1:26" ht="20.25" customHeight="1" x14ac:dyDescent="0.8">
      <c r="A60" s="718" t="s">
        <v>576</v>
      </c>
      <c r="B60" s="721" t="s">
        <v>168</v>
      </c>
      <c r="C60" s="703">
        <v>12</v>
      </c>
      <c r="D60" s="499" t="s">
        <v>146</v>
      </c>
      <c r="E60" s="671">
        <v>1950</v>
      </c>
      <c r="F60" s="704"/>
      <c r="G60" s="705"/>
      <c r="H60" s="705"/>
      <c r="I60" s="705">
        <f t="shared" ref="I60:I63" si="10">F60+H60</f>
        <v>0</v>
      </c>
      <c r="J60" s="706"/>
      <c r="K60" s="463"/>
      <c r="L60" s="463"/>
      <c r="M60" s="463"/>
      <c r="N60" s="463"/>
      <c r="O60" s="463"/>
      <c r="P60" s="463"/>
      <c r="Q60" s="463"/>
      <c r="R60" s="463"/>
      <c r="S60" s="463"/>
      <c r="T60" s="463"/>
      <c r="U60" s="463"/>
      <c r="V60" s="463"/>
      <c r="W60" s="463"/>
      <c r="X60" s="463"/>
      <c r="Y60" s="463"/>
      <c r="Z60" s="463"/>
    </row>
    <row r="61" spans="1:26" ht="20.25" customHeight="1" x14ac:dyDescent="0.8">
      <c r="A61" s="718" t="s">
        <v>577</v>
      </c>
      <c r="B61" s="721" t="s">
        <v>169</v>
      </c>
      <c r="C61" s="703">
        <v>2</v>
      </c>
      <c r="D61" s="499" t="s">
        <v>146</v>
      </c>
      <c r="E61" s="671">
        <v>19500</v>
      </c>
      <c r="F61" s="704"/>
      <c r="G61" s="705"/>
      <c r="H61" s="705"/>
      <c r="I61" s="705">
        <f t="shared" si="10"/>
        <v>0</v>
      </c>
      <c r="J61" s="706"/>
      <c r="K61" s="463"/>
      <c r="L61" s="463"/>
      <c r="M61" s="463"/>
      <c r="N61" s="463"/>
      <c r="O61" s="463"/>
      <c r="P61" s="463"/>
      <c r="Q61" s="463"/>
      <c r="R61" s="463"/>
      <c r="S61" s="463"/>
      <c r="T61" s="463"/>
      <c r="U61" s="463"/>
      <c r="V61" s="463"/>
      <c r="W61" s="463"/>
      <c r="X61" s="463"/>
      <c r="Y61" s="463"/>
      <c r="Z61" s="463"/>
    </row>
    <row r="62" spans="1:26" ht="20.25" customHeight="1" x14ac:dyDescent="0.8">
      <c r="A62" s="718" t="s">
        <v>578</v>
      </c>
      <c r="B62" s="733" t="s">
        <v>171</v>
      </c>
      <c r="C62" s="498">
        <v>4</v>
      </c>
      <c r="D62" s="734" t="s">
        <v>146</v>
      </c>
      <c r="E62" s="498">
        <v>1850</v>
      </c>
      <c r="F62" s="524"/>
      <c r="G62" s="498"/>
      <c r="H62" s="558"/>
      <c r="I62" s="498">
        <f t="shared" si="10"/>
        <v>0</v>
      </c>
      <c r="J62" s="667"/>
      <c r="K62" s="463"/>
      <c r="L62" s="463"/>
      <c r="M62" s="463"/>
      <c r="N62" s="463"/>
      <c r="O62" s="463"/>
      <c r="P62" s="463"/>
      <c r="Q62" s="463"/>
      <c r="R62" s="463"/>
      <c r="S62" s="463"/>
      <c r="T62" s="463"/>
      <c r="U62" s="463"/>
      <c r="V62" s="463"/>
      <c r="W62" s="463"/>
      <c r="X62" s="463"/>
      <c r="Y62" s="463"/>
      <c r="Z62" s="463"/>
    </row>
    <row r="63" spans="1:26" ht="20.25" customHeight="1" x14ac:dyDescent="0.8">
      <c r="A63" s="718" t="s">
        <v>579</v>
      </c>
      <c r="B63" s="721" t="s">
        <v>166</v>
      </c>
      <c r="C63" s="703">
        <v>1</v>
      </c>
      <c r="D63" s="499" t="s">
        <v>159</v>
      </c>
      <c r="E63" s="671">
        <f>SUM(F60:F62)*0.03</f>
        <v>0</v>
      </c>
      <c r="F63" s="704"/>
      <c r="G63" s="705"/>
      <c r="H63" s="705"/>
      <c r="I63" s="705">
        <f t="shared" si="10"/>
        <v>0</v>
      </c>
      <c r="J63" s="706"/>
      <c r="K63" s="463"/>
      <c r="L63" s="463"/>
      <c r="M63" s="463"/>
      <c r="N63" s="463"/>
      <c r="O63" s="463"/>
      <c r="P63" s="463"/>
      <c r="Q63" s="463"/>
      <c r="R63" s="463"/>
      <c r="S63" s="463"/>
      <c r="T63" s="463"/>
      <c r="U63" s="463"/>
      <c r="V63" s="463"/>
      <c r="W63" s="463"/>
      <c r="X63" s="463"/>
      <c r="Y63" s="463"/>
      <c r="Z63" s="463"/>
    </row>
    <row r="64" spans="1:26" ht="20.25" customHeight="1" x14ac:dyDescent="0.8">
      <c r="A64" s="723"/>
      <c r="B64" s="721" t="s">
        <v>153</v>
      </c>
      <c r="C64" s="703"/>
      <c r="D64" s="499"/>
      <c r="E64" s="671"/>
      <c r="F64" s="704"/>
      <c r="G64" s="705"/>
      <c r="H64" s="705"/>
      <c r="I64" s="705"/>
      <c r="J64" s="706"/>
      <c r="K64" s="463"/>
      <c r="L64" s="463"/>
      <c r="M64" s="463"/>
      <c r="N64" s="463"/>
      <c r="O64" s="463"/>
      <c r="P64" s="463"/>
      <c r="Q64" s="463"/>
      <c r="R64" s="463"/>
      <c r="S64" s="463"/>
      <c r="T64" s="463"/>
      <c r="U64" s="463"/>
      <c r="V64" s="463"/>
      <c r="W64" s="463"/>
      <c r="X64" s="463"/>
      <c r="Y64" s="463"/>
      <c r="Z64" s="463"/>
    </row>
    <row r="65" spans="1:26" ht="20.25" customHeight="1" x14ac:dyDescent="0.8">
      <c r="A65" s="718" t="s">
        <v>580</v>
      </c>
      <c r="B65" s="730" t="s">
        <v>172</v>
      </c>
      <c r="C65" s="703"/>
      <c r="D65" s="499"/>
      <c r="E65" s="671"/>
      <c r="F65" s="704"/>
      <c r="G65" s="705"/>
      <c r="H65" s="705"/>
      <c r="I65" s="705"/>
      <c r="J65" s="706"/>
      <c r="K65" s="463"/>
      <c r="L65" s="463"/>
      <c r="M65" s="463"/>
      <c r="N65" s="463"/>
      <c r="O65" s="463"/>
      <c r="P65" s="463"/>
      <c r="Q65" s="463"/>
      <c r="R65" s="463"/>
      <c r="S65" s="463"/>
      <c r="T65" s="463"/>
      <c r="U65" s="463"/>
      <c r="V65" s="463"/>
      <c r="W65" s="463"/>
      <c r="X65" s="463"/>
      <c r="Y65" s="463"/>
      <c r="Z65" s="463"/>
    </row>
    <row r="66" spans="1:26" ht="20.25" customHeight="1" x14ac:dyDescent="0.8">
      <c r="A66" s="718" t="s">
        <v>581</v>
      </c>
      <c r="B66" s="721" t="s">
        <v>173</v>
      </c>
      <c r="C66" s="703">
        <v>1</v>
      </c>
      <c r="D66" s="499" t="s">
        <v>146</v>
      </c>
      <c r="E66" s="671">
        <v>644</v>
      </c>
      <c r="F66" s="524"/>
      <c r="G66" s="498"/>
      <c r="H66" s="558"/>
      <c r="I66" s="705">
        <f t="shared" ref="I66:I67" si="11">F66+H66</f>
        <v>0</v>
      </c>
      <c r="J66" s="706"/>
      <c r="K66" s="463"/>
      <c r="L66" s="463"/>
      <c r="M66" s="463"/>
      <c r="N66" s="463"/>
      <c r="O66" s="463"/>
      <c r="P66" s="463"/>
      <c r="Q66" s="463"/>
      <c r="R66" s="463"/>
      <c r="S66" s="463"/>
      <c r="T66" s="463"/>
      <c r="U66" s="463"/>
      <c r="V66" s="463"/>
      <c r="W66" s="463"/>
      <c r="X66" s="463"/>
      <c r="Y66" s="463"/>
      <c r="Z66" s="463"/>
    </row>
    <row r="67" spans="1:26" ht="20.25" customHeight="1" x14ac:dyDescent="0.8">
      <c r="A67" s="718" t="s">
        <v>582</v>
      </c>
      <c r="B67" s="721" t="s">
        <v>174</v>
      </c>
      <c r="C67" s="703">
        <v>1</v>
      </c>
      <c r="D67" s="499" t="s">
        <v>159</v>
      </c>
      <c r="E67" s="671">
        <v>1000</v>
      </c>
      <c r="F67" s="524"/>
      <c r="G67" s="498"/>
      <c r="H67" s="558"/>
      <c r="I67" s="705">
        <f t="shared" si="11"/>
        <v>0</v>
      </c>
      <c r="J67" s="706"/>
      <c r="K67" s="463"/>
      <c r="L67" s="463"/>
      <c r="M67" s="463"/>
      <c r="N67" s="463"/>
      <c r="O67" s="463"/>
      <c r="P67" s="463"/>
      <c r="Q67" s="463"/>
      <c r="R67" s="463"/>
      <c r="S67" s="463"/>
      <c r="T67" s="463"/>
      <c r="U67" s="463"/>
      <c r="V67" s="463"/>
      <c r="W67" s="463"/>
      <c r="X67" s="463"/>
      <c r="Y67" s="463"/>
      <c r="Z67" s="463"/>
    </row>
    <row r="68" spans="1:26" ht="20.25" customHeight="1" x14ac:dyDescent="0.8">
      <c r="A68" s="718" t="s">
        <v>583</v>
      </c>
      <c r="B68" s="721" t="s">
        <v>175</v>
      </c>
      <c r="C68" s="703"/>
      <c r="D68" s="499"/>
      <c r="E68" s="671"/>
      <c r="F68" s="704"/>
      <c r="G68" s="705"/>
      <c r="H68" s="705"/>
      <c r="I68" s="705"/>
      <c r="J68" s="706"/>
      <c r="K68" s="463"/>
      <c r="L68" s="463"/>
      <c r="M68" s="463"/>
      <c r="N68" s="463"/>
      <c r="O68" s="463"/>
      <c r="P68" s="463"/>
      <c r="Q68" s="463"/>
      <c r="R68" s="463"/>
      <c r="S68" s="463"/>
      <c r="T68" s="463"/>
      <c r="U68" s="463"/>
      <c r="V68" s="463"/>
      <c r="W68" s="463"/>
      <c r="X68" s="463"/>
      <c r="Y68" s="463"/>
      <c r="Z68" s="463"/>
    </row>
    <row r="69" spans="1:26" ht="20.25" customHeight="1" x14ac:dyDescent="0.8">
      <c r="A69" s="723"/>
      <c r="B69" s="732" t="s">
        <v>176</v>
      </c>
      <c r="C69" s="703">
        <v>20</v>
      </c>
      <c r="D69" s="499" t="s">
        <v>157</v>
      </c>
      <c r="E69" s="498">
        <v>40</v>
      </c>
      <c r="F69" s="524"/>
      <c r="G69" s="498"/>
      <c r="H69" s="558"/>
      <c r="I69" s="705">
        <f t="shared" ref="I69:I70" si="12">F69+H69</f>
        <v>0</v>
      </c>
      <c r="J69" s="706"/>
      <c r="K69" s="463"/>
      <c r="L69" s="463"/>
      <c r="M69" s="463"/>
      <c r="N69" s="463"/>
      <c r="O69" s="463"/>
      <c r="P69" s="463"/>
      <c r="Q69" s="463"/>
      <c r="R69" s="463"/>
      <c r="S69" s="463"/>
      <c r="T69" s="463"/>
      <c r="U69" s="463"/>
      <c r="V69" s="463"/>
      <c r="W69" s="463"/>
      <c r="X69" s="463"/>
      <c r="Y69" s="463"/>
      <c r="Z69" s="463"/>
    </row>
    <row r="70" spans="1:26" ht="20.25" customHeight="1" x14ac:dyDescent="0.8">
      <c r="A70" s="723"/>
      <c r="B70" s="732" t="s">
        <v>177</v>
      </c>
      <c r="C70" s="703">
        <v>1</v>
      </c>
      <c r="D70" s="499" t="s">
        <v>159</v>
      </c>
      <c r="E70" s="671">
        <f>SUM(F69)*0.1</f>
        <v>0</v>
      </c>
      <c r="F70" s="524"/>
      <c r="G70" s="671"/>
      <c r="H70" s="558"/>
      <c r="I70" s="705">
        <f t="shared" si="12"/>
        <v>0</v>
      </c>
      <c r="J70" s="706"/>
      <c r="K70" s="463"/>
      <c r="L70" s="463"/>
      <c r="M70" s="463"/>
      <c r="N70" s="463"/>
      <c r="O70" s="463"/>
      <c r="P70" s="463"/>
      <c r="Q70" s="463"/>
      <c r="R70" s="463"/>
      <c r="S70" s="463"/>
      <c r="T70" s="463"/>
      <c r="U70" s="463"/>
      <c r="V70" s="463"/>
      <c r="W70" s="463"/>
      <c r="X70" s="463"/>
      <c r="Y70" s="463"/>
      <c r="Z70" s="463"/>
    </row>
    <row r="71" spans="1:26" ht="20.25" customHeight="1" x14ac:dyDescent="0.8">
      <c r="A71" s="718" t="s">
        <v>584</v>
      </c>
      <c r="B71" s="721" t="s">
        <v>178</v>
      </c>
      <c r="C71" s="703"/>
      <c r="D71" s="499"/>
      <c r="E71" s="671"/>
      <c r="F71" s="704"/>
      <c r="G71" s="705"/>
      <c r="H71" s="705"/>
      <c r="I71" s="705"/>
      <c r="J71" s="706"/>
      <c r="K71" s="463"/>
      <c r="L71" s="463"/>
      <c r="M71" s="463"/>
      <c r="N71" s="463"/>
      <c r="O71" s="463"/>
      <c r="P71" s="463"/>
      <c r="Q71" s="463"/>
      <c r="R71" s="463"/>
      <c r="S71" s="463"/>
      <c r="T71" s="463"/>
      <c r="U71" s="463"/>
      <c r="V71" s="463"/>
      <c r="W71" s="463"/>
      <c r="X71" s="463"/>
      <c r="Y71" s="463"/>
      <c r="Z71" s="463"/>
    </row>
    <row r="72" spans="1:26" ht="20.25" customHeight="1" x14ac:dyDescent="0.8">
      <c r="A72" s="723"/>
      <c r="B72" s="732" t="s">
        <v>179</v>
      </c>
      <c r="C72" s="703">
        <v>20</v>
      </c>
      <c r="D72" s="499" t="s">
        <v>157</v>
      </c>
      <c r="E72" s="498">
        <v>17</v>
      </c>
      <c r="F72" s="524"/>
      <c r="G72" s="498"/>
      <c r="H72" s="558"/>
      <c r="I72" s="705">
        <f t="shared" ref="I72:I74" si="13">F72+H72</f>
        <v>0</v>
      </c>
      <c r="J72" s="706"/>
      <c r="K72" s="463"/>
      <c r="L72" s="463"/>
      <c r="M72" s="463"/>
      <c r="N72" s="463"/>
      <c r="O72" s="463"/>
      <c r="P72" s="463"/>
      <c r="Q72" s="463"/>
      <c r="R72" s="463"/>
      <c r="S72" s="463"/>
      <c r="T72" s="463"/>
      <c r="U72" s="463"/>
      <c r="V72" s="463"/>
      <c r="W72" s="463"/>
      <c r="X72" s="463"/>
      <c r="Y72" s="463"/>
      <c r="Z72" s="463"/>
    </row>
    <row r="73" spans="1:26" ht="20.25" customHeight="1" x14ac:dyDescent="0.8">
      <c r="A73" s="723"/>
      <c r="B73" s="732" t="s">
        <v>180</v>
      </c>
      <c r="C73" s="703">
        <v>1</v>
      </c>
      <c r="D73" s="499" t="s">
        <v>159</v>
      </c>
      <c r="E73" s="671">
        <f>SUM(F72)*0.15</f>
        <v>0</v>
      </c>
      <c r="F73" s="524"/>
      <c r="G73" s="671"/>
      <c r="H73" s="558"/>
      <c r="I73" s="705">
        <f t="shared" si="13"/>
        <v>0</v>
      </c>
      <c r="J73" s="706"/>
      <c r="K73" s="463"/>
      <c r="L73" s="463"/>
      <c r="M73" s="463"/>
      <c r="N73" s="463"/>
      <c r="O73" s="463"/>
      <c r="P73" s="463"/>
      <c r="Q73" s="463"/>
      <c r="R73" s="463"/>
      <c r="S73" s="463"/>
      <c r="T73" s="463"/>
      <c r="U73" s="463"/>
      <c r="V73" s="463"/>
      <c r="W73" s="463"/>
      <c r="X73" s="463"/>
      <c r="Y73" s="463"/>
      <c r="Z73" s="463"/>
    </row>
    <row r="74" spans="1:26" ht="20.25" customHeight="1" x14ac:dyDescent="0.8">
      <c r="A74" s="718" t="s">
        <v>585</v>
      </c>
      <c r="B74" s="721" t="s">
        <v>166</v>
      </c>
      <c r="C74" s="703">
        <v>1</v>
      </c>
      <c r="D74" s="499"/>
      <c r="E74" s="671">
        <f>SUM(F66:F67)*0.2</f>
        <v>0</v>
      </c>
      <c r="F74" s="524"/>
      <c r="G74" s="671"/>
      <c r="H74" s="558"/>
      <c r="I74" s="705">
        <f t="shared" si="13"/>
        <v>0</v>
      </c>
      <c r="J74" s="706"/>
      <c r="K74" s="463"/>
      <c r="L74" s="463"/>
      <c r="M74" s="463"/>
      <c r="N74" s="463"/>
      <c r="O74" s="463"/>
      <c r="P74" s="463"/>
      <c r="Q74" s="463"/>
      <c r="R74" s="463"/>
      <c r="S74" s="463"/>
      <c r="T74" s="463"/>
      <c r="U74" s="463"/>
      <c r="V74" s="463"/>
      <c r="W74" s="463"/>
      <c r="X74" s="463"/>
      <c r="Y74" s="463"/>
      <c r="Z74" s="463"/>
    </row>
    <row r="75" spans="1:26" ht="20.25" customHeight="1" x14ac:dyDescent="0.8">
      <c r="A75" s="723"/>
      <c r="B75" s="721" t="s">
        <v>153</v>
      </c>
      <c r="C75" s="703"/>
      <c r="D75" s="499"/>
      <c r="E75" s="671"/>
      <c r="F75" s="704"/>
      <c r="G75" s="705"/>
      <c r="H75" s="705"/>
      <c r="I75" s="705"/>
      <c r="J75" s="706"/>
      <c r="K75" s="463"/>
      <c r="L75" s="463"/>
      <c r="M75" s="463"/>
      <c r="N75" s="463"/>
      <c r="O75" s="463"/>
      <c r="P75" s="463"/>
      <c r="Q75" s="463"/>
      <c r="R75" s="463"/>
      <c r="S75" s="463"/>
      <c r="T75" s="463"/>
      <c r="U75" s="463"/>
      <c r="V75" s="463"/>
      <c r="W75" s="463"/>
      <c r="X75" s="463"/>
      <c r="Y75" s="463"/>
      <c r="Z75" s="463"/>
    </row>
    <row r="76" spans="1:26" ht="20.25" customHeight="1" x14ac:dyDescent="0.8">
      <c r="A76" s="723"/>
      <c r="B76" s="721"/>
      <c r="C76" s="703"/>
      <c r="D76" s="499"/>
      <c r="E76" s="671"/>
      <c r="F76" s="704"/>
      <c r="G76" s="705"/>
      <c r="H76" s="705"/>
      <c r="I76" s="705"/>
      <c r="J76" s="706"/>
      <c r="K76" s="463"/>
      <c r="L76" s="463"/>
      <c r="M76" s="463"/>
      <c r="N76" s="463"/>
      <c r="O76" s="463"/>
      <c r="P76" s="463"/>
      <c r="Q76" s="463"/>
      <c r="R76" s="463"/>
      <c r="S76" s="463"/>
      <c r="T76" s="463"/>
      <c r="U76" s="463"/>
      <c r="V76" s="463"/>
      <c r="W76" s="463"/>
      <c r="X76" s="463"/>
      <c r="Y76" s="463"/>
      <c r="Z76" s="463"/>
    </row>
    <row r="77" spans="1:26" ht="20.25" customHeight="1" x14ac:dyDescent="0.8">
      <c r="A77" s="735"/>
      <c r="B77" s="736" t="s">
        <v>586</v>
      </c>
      <c r="C77" s="737"/>
      <c r="D77" s="738"/>
      <c r="E77" s="693"/>
      <c r="F77" s="739">
        <f>SUM(F42:F76)</f>
        <v>0</v>
      </c>
      <c r="G77" s="740"/>
      <c r="H77" s="740">
        <f t="shared" ref="H77:I77" si="14">SUM(H42:H76)</f>
        <v>0</v>
      </c>
      <c r="I77" s="740">
        <f t="shared" si="14"/>
        <v>0</v>
      </c>
      <c r="J77" s="741"/>
      <c r="K77" s="463"/>
      <c r="L77" s="463"/>
      <c r="M77" s="463"/>
      <c r="N77" s="463"/>
      <c r="O77" s="463"/>
      <c r="P77" s="463"/>
      <c r="Q77" s="463"/>
      <c r="R77" s="463"/>
      <c r="S77" s="463"/>
      <c r="T77" s="463"/>
      <c r="U77" s="463"/>
      <c r="V77" s="463"/>
      <c r="W77" s="463"/>
      <c r="X77" s="463"/>
      <c r="Y77" s="463"/>
      <c r="Z77" s="463"/>
    </row>
    <row r="78" spans="1:26" ht="20.25" customHeight="1" x14ac:dyDescent="0.8">
      <c r="A78" s="463"/>
      <c r="B78" s="463"/>
      <c r="C78" s="463"/>
      <c r="D78" s="536"/>
      <c r="E78" s="537"/>
      <c r="F78" s="463"/>
      <c r="G78" s="537"/>
      <c r="H78" s="463"/>
      <c r="I78" s="463"/>
      <c r="J78" s="538"/>
      <c r="K78" s="463"/>
      <c r="L78" s="463"/>
      <c r="M78" s="463"/>
      <c r="N78" s="463"/>
      <c r="O78" s="463"/>
      <c r="P78" s="463"/>
      <c r="Q78" s="463"/>
      <c r="R78" s="463"/>
      <c r="S78" s="463"/>
      <c r="T78" s="463"/>
      <c r="U78" s="463"/>
      <c r="V78" s="463"/>
      <c r="W78" s="463"/>
      <c r="X78" s="463"/>
      <c r="Y78" s="463"/>
      <c r="Z78" s="463"/>
    </row>
    <row r="79" spans="1:26" ht="20.25" customHeight="1" x14ac:dyDescent="0.8">
      <c r="A79" s="463"/>
      <c r="B79" s="463"/>
      <c r="C79" s="463"/>
      <c r="D79" s="536"/>
      <c r="E79" s="537"/>
      <c r="F79" s="463"/>
      <c r="G79" s="537"/>
      <c r="H79" s="463"/>
      <c r="I79" s="463"/>
      <c r="J79" s="538"/>
      <c r="K79" s="463"/>
      <c r="L79" s="463"/>
      <c r="M79" s="463"/>
      <c r="N79" s="463"/>
      <c r="O79" s="463"/>
      <c r="P79" s="463"/>
      <c r="Q79" s="463"/>
      <c r="R79" s="463"/>
      <c r="S79" s="463"/>
      <c r="T79" s="463"/>
      <c r="U79" s="463"/>
      <c r="V79" s="463"/>
      <c r="W79" s="463"/>
      <c r="X79" s="463"/>
      <c r="Y79" s="463"/>
      <c r="Z79" s="463"/>
    </row>
    <row r="80" spans="1:26" ht="20.25" customHeight="1" x14ac:dyDescent="0.8">
      <c r="A80" s="463"/>
      <c r="B80" s="463"/>
      <c r="C80" s="463"/>
      <c r="D80" s="536"/>
      <c r="E80" s="537"/>
      <c r="F80" s="463"/>
      <c r="G80" s="537"/>
      <c r="H80" s="463"/>
      <c r="I80" s="463"/>
      <c r="J80" s="538"/>
      <c r="K80" s="463"/>
      <c r="L80" s="463"/>
      <c r="M80" s="463"/>
      <c r="N80" s="463"/>
      <c r="O80" s="463"/>
      <c r="P80" s="463"/>
      <c r="Q80" s="463"/>
      <c r="R80" s="463"/>
      <c r="S80" s="463"/>
      <c r="T80" s="463"/>
      <c r="U80" s="463"/>
      <c r="V80" s="463"/>
      <c r="W80" s="463"/>
      <c r="X80" s="463"/>
      <c r="Y80" s="463"/>
      <c r="Z80" s="463"/>
    </row>
    <row r="81" spans="1:26" ht="20.25" customHeight="1" x14ac:dyDescent="0.8">
      <c r="A81" s="463"/>
      <c r="B81" s="463"/>
      <c r="C81" s="463"/>
      <c r="D81" s="536"/>
      <c r="E81" s="537"/>
      <c r="F81" s="463"/>
      <c r="G81" s="537"/>
      <c r="H81" s="463"/>
      <c r="I81" s="463"/>
      <c r="J81" s="538"/>
      <c r="K81" s="463"/>
      <c r="L81" s="463"/>
      <c r="M81" s="463"/>
      <c r="N81" s="463"/>
      <c r="O81" s="463"/>
      <c r="P81" s="463"/>
      <c r="Q81" s="463"/>
      <c r="R81" s="463"/>
      <c r="S81" s="463"/>
      <c r="T81" s="463"/>
      <c r="U81" s="463"/>
      <c r="V81" s="463"/>
      <c r="W81" s="463"/>
      <c r="X81" s="463"/>
      <c r="Y81" s="463"/>
      <c r="Z81" s="463"/>
    </row>
    <row r="82" spans="1:26" ht="20.25" customHeight="1" x14ac:dyDescent="0.8">
      <c r="A82" s="463"/>
      <c r="B82" s="463"/>
      <c r="C82" s="463"/>
      <c r="D82" s="536"/>
      <c r="E82" s="537"/>
      <c r="F82" s="463"/>
      <c r="G82" s="537"/>
      <c r="H82" s="463"/>
      <c r="I82" s="463"/>
      <c r="J82" s="538"/>
      <c r="K82" s="463"/>
      <c r="L82" s="463"/>
      <c r="M82" s="463"/>
      <c r="N82" s="463"/>
      <c r="O82" s="463"/>
      <c r="P82" s="463"/>
      <c r="Q82" s="463"/>
      <c r="R82" s="463"/>
      <c r="S82" s="463"/>
      <c r="T82" s="463"/>
      <c r="U82" s="463"/>
      <c r="V82" s="463"/>
      <c r="W82" s="463"/>
      <c r="X82" s="463"/>
      <c r="Y82" s="463"/>
      <c r="Z82" s="463"/>
    </row>
    <row r="83" spans="1:26" ht="20.25" customHeight="1" x14ac:dyDescent="0.8">
      <c r="A83" s="463"/>
      <c r="B83" s="463"/>
      <c r="C83" s="463"/>
      <c r="D83" s="536"/>
      <c r="E83" s="537"/>
      <c r="F83" s="463"/>
      <c r="G83" s="537"/>
      <c r="H83" s="463"/>
      <c r="I83" s="463"/>
      <c r="J83" s="538"/>
      <c r="K83" s="463"/>
      <c r="L83" s="463"/>
      <c r="M83" s="463"/>
      <c r="N83" s="463"/>
      <c r="O83" s="463"/>
      <c r="P83" s="463"/>
      <c r="Q83" s="463"/>
      <c r="R83" s="463"/>
      <c r="S83" s="463"/>
      <c r="T83" s="463"/>
      <c r="U83" s="463"/>
      <c r="V83" s="463"/>
      <c r="W83" s="463"/>
      <c r="X83" s="463"/>
      <c r="Y83" s="463"/>
      <c r="Z83" s="463"/>
    </row>
    <row r="84" spans="1:26" ht="20.25" customHeight="1" x14ac:dyDescent="0.8">
      <c r="A84" s="463"/>
      <c r="B84" s="463"/>
      <c r="C84" s="463"/>
      <c r="D84" s="536"/>
      <c r="E84" s="537"/>
      <c r="F84" s="463"/>
      <c r="G84" s="537"/>
      <c r="H84" s="463"/>
      <c r="I84" s="463"/>
      <c r="J84" s="538"/>
      <c r="K84" s="463"/>
      <c r="L84" s="463"/>
      <c r="M84" s="463"/>
      <c r="N84" s="463"/>
      <c r="O84" s="463"/>
      <c r="P84" s="463"/>
      <c r="Q84" s="463"/>
      <c r="R84" s="463"/>
      <c r="S84" s="463"/>
      <c r="T84" s="463"/>
      <c r="U84" s="463"/>
      <c r="V84" s="463"/>
      <c r="W84" s="463"/>
      <c r="X84" s="463"/>
      <c r="Y84" s="463"/>
      <c r="Z84" s="463"/>
    </row>
    <row r="85" spans="1:26" ht="20.25" customHeight="1" x14ac:dyDescent="0.8">
      <c r="A85" s="463"/>
      <c r="B85" s="463"/>
      <c r="C85" s="463"/>
      <c r="D85" s="536"/>
      <c r="E85" s="537"/>
      <c r="F85" s="463"/>
      <c r="G85" s="537"/>
      <c r="H85" s="463"/>
      <c r="I85" s="463"/>
      <c r="J85" s="538"/>
      <c r="K85" s="463"/>
      <c r="L85" s="463"/>
      <c r="M85" s="463"/>
      <c r="N85" s="463"/>
      <c r="O85" s="463"/>
      <c r="P85" s="463"/>
      <c r="Q85" s="463"/>
      <c r="R85" s="463"/>
      <c r="S85" s="463"/>
      <c r="T85" s="463"/>
      <c r="U85" s="463"/>
      <c r="V85" s="463"/>
      <c r="W85" s="463"/>
      <c r="X85" s="463"/>
      <c r="Y85" s="463"/>
      <c r="Z85" s="463"/>
    </row>
    <row r="86" spans="1:26" ht="20.25" customHeight="1" x14ac:dyDescent="0.8">
      <c r="A86" s="463"/>
      <c r="B86" s="463"/>
      <c r="C86" s="463"/>
      <c r="D86" s="536"/>
      <c r="E86" s="537"/>
      <c r="F86" s="463"/>
      <c r="G86" s="537"/>
      <c r="H86" s="463"/>
      <c r="I86" s="463"/>
      <c r="J86" s="538"/>
      <c r="K86" s="463"/>
      <c r="L86" s="463"/>
      <c r="M86" s="463"/>
      <c r="N86" s="463"/>
      <c r="O86" s="463"/>
      <c r="P86" s="463"/>
      <c r="Q86" s="463"/>
      <c r="R86" s="463"/>
      <c r="S86" s="463"/>
      <c r="T86" s="463"/>
      <c r="U86" s="463"/>
      <c r="V86" s="463"/>
      <c r="W86" s="463"/>
      <c r="X86" s="463"/>
      <c r="Y86" s="463"/>
      <c r="Z86" s="463"/>
    </row>
    <row r="87" spans="1:26" ht="20.25" customHeight="1" x14ac:dyDescent="0.8">
      <c r="A87" s="463"/>
      <c r="B87" s="463"/>
      <c r="C87" s="463"/>
      <c r="D87" s="536"/>
      <c r="E87" s="537"/>
      <c r="F87" s="463"/>
      <c r="G87" s="537"/>
      <c r="H87" s="463"/>
      <c r="I87" s="463"/>
      <c r="J87" s="538"/>
      <c r="K87" s="463"/>
      <c r="L87" s="463"/>
      <c r="M87" s="463"/>
      <c r="N87" s="463"/>
      <c r="O87" s="463"/>
      <c r="P87" s="463"/>
      <c r="Q87" s="463"/>
      <c r="R87" s="463"/>
      <c r="S87" s="463"/>
      <c r="T87" s="463"/>
      <c r="U87" s="463"/>
      <c r="V87" s="463"/>
      <c r="W87" s="463"/>
      <c r="X87" s="463"/>
      <c r="Y87" s="463"/>
      <c r="Z87" s="463"/>
    </row>
    <row r="88" spans="1:26" ht="20.25" customHeight="1" x14ac:dyDescent="0.8">
      <c r="A88" s="463"/>
      <c r="B88" s="463"/>
      <c r="C88" s="463"/>
      <c r="D88" s="536"/>
      <c r="E88" s="537"/>
      <c r="F88" s="463"/>
      <c r="G88" s="537"/>
      <c r="H88" s="463"/>
      <c r="I88" s="463"/>
      <c r="J88" s="538"/>
      <c r="K88" s="463"/>
      <c r="L88" s="463"/>
      <c r="M88" s="463"/>
      <c r="N88" s="463"/>
      <c r="O88" s="463"/>
      <c r="P88" s="463"/>
      <c r="Q88" s="463"/>
      <c r="R88" s="463"/>
      <c r="S88" s="463"/>
      <c r="T88" s="463"/>
      <c r="U88" s="463"/>
      <c r="V88" s="463"/>
      <c r="W88" s="463"/>
      <c r="X88" s="463"/>
      <c r="Y88" s="463"/>
      <c r="Z88" s="463"/>
    </row>
    <row r="89" spans="1:26" ht="20.25" customHeight="1" x14ac:dyDescent="0.8">
      <c r="A89" s="463"/>
      <c r="B89" s="463"/>
      <c r="C89" s="463"/>
      <c r="D89" s="536"/>
      <c r="E89" s="537"/>
      <c r="F89" s="463"/>
      <c r="G89" s="537"/>
      <c r="H89" s="463"/>
      <c r="I89" s="463"/>
      <c r="J89" s="538"/>
      <c r="K89" s="463"/>
      <c r="L89" s="463"/>
      <c r="M89" s="463"/>
      <c r="N89" s="463"/>
      <c r="O89" s="463"/>
      <c r="P89" s="463"/>
      <c r="Q89" s="463"/>
      <c r="R89" s="463"/>
      <c r="S89" s="463"/>
      <c r="T89" s="463"/>
      <c r="U89" s="463"/>
      <c r="V89" s="463"/>
      <c r="W89" s="463"/>
      <c r="X89" s="463"/>
      <c r="Y89" s="463"/>
      <c r="Z89" s="463"/>
    </row>
    <row r="90" spans="1:26" ht="20.25" customHeight="1" x14ac:dyDescent="0.8">
      <c r="A90" s="463"/>
      <c r="B90" s="463"/>
      <c r="C90" s="463"/>
      <c r="D90" s="536"/>
      <c r="E90" s="537"/>
      <c r="F90" s="463"/>
      <c r="G90" s="537"/>
      <c r="H90" s="463"/>
      <c r="I90" s="463"/>
      <c r="J90" s="538"/>
      <c r="K90" s="463"/>
      <c r="L90" s="463"/>
      <c r="M90" s="463"/>
      <c r="N90" s="463"/>
      <c r="O90" s="463"/>
      <c r="P90" s="463"/>
      <c r="Q90" s="463"/>
      <c r="R90" s="463"/>
      <c r="S90" s="463"/>
      <c r="T90" s="463"/>
      <c r="U90" s="463"/>
      <c r="V90" s="463"/>
      <c r="W90" s="463"/>
      <c r="X90" s="463"/>
      <c r="Y90" s="463"/>
      <c r="Z90" s="463"/>
    </row>
    <row r="91" spans="1:26" ht="20.25" customHeight="1" x14ac:dyDescent="0.8">
      <c r="A91" s="463"/>
      <c r="B91" s="463"/>
      <c r="C91" s="463"/>
      <c r="D91" s="536"/>
      <c r="E91" s="537"/>
      <c r="F91" s="463"/>
      <c r="G91" s="537"/>
      <c r="H91" s="463"/>
      <c r="I91" s="463"/>
      <c r="J91" s="538"/>
      <c r="K91" s="463"/>
      <c r="L91" s="463"/>
      <c r="M91" s="463"/>
      <c r="N91" s="463"/>
      <c r="O91" s="463"/>
      <c r="P91" s="463"/>
      <c r="Q91" s="463"/>
      <c r="R91" s="463"/>
      <c r="S91" s="463"/>
      <c r="T91" s="463"/>
      <c r="U91" s="463"/>
      <c r="V91" s="463"/>
      <c r="W91" s="463"/>
      <c r="X91" s="463"/>
      <c r="Y91" s="463"/>
      <c r="Z91" s="463"/>
    </row>
    <row r="92" spans="1:26" ht="20.25" customHeight="1" x14ac:dyDescent="0.8">
      <c r="A92" s="463"/>
      <c r="B92" s="463"/>
      <c r="C92" s="463"/>
      <c r="D92" s="536"/>
      <c r="E92" s="537"/>
      <c r="F92" s="463"/>
      <c r="G92" s="537"/>
      <c r="H92" s="463"/>
      <c r="I92" s="463"/>
      <c r="J92" s="538"/>
      <c r="K92" s="463"/>
      <c r="L92" s="463"/>
      <c r="M92" s="463"/>
      <c r="N92" s="463"/>
      <c r="O92" s="463"/>
      <c r="P92" s="463"/>
      <c r="Q92" s="463"/>
      <c r="R92" s="463"/>
      <c r="S92" s="463"/>
      <c r="T92" s="463"/>
      <c r="U92" s="463"/>
      <c r="V92" s="463"/>
      <c r="W92" s="463"/>
      <c r="X92" s="463"/>
      <c r="Y92" s="463"/>
      <c r="Z92" s="463"/>
    </row>
    <row r="93" spans="1:26" ht="20.25" customHeight="1" x14ac:dyDescent="0.8">
      <c r="A93" s="463"/>
      <c r="B93" s="463"/>
      <c r="C93" s="463"/>
      <c r="D93" s="536"/>
      <c r="E93" s="537"/>
      <c r="F93" s="463"/>
      <c r="G93" s="537"/>
      <c r="H93" s="463"/>
      <c r="I93" s="463"/>
      <c r="J93" s="538"/>
      <c r="K93" s="463"/>
      <c r="L93" s="463"/>
      <c r="M93" s="463"/>
      <c r="N93" s="463"/>
      <c r="O93" s="463"/>
      <c r="P93" s="463"/>
      <c r="Q93" s="463"/>
      <c r="R93" s="463"/>
      <c r="S93" s="463"/>
      <c r="T93" s="463"/>
      <c r="U93" s="463"/>
      <c r="V93" s="463"/>
      <c r="W93" s="463"/>
      <c r="X93" s="463"/>
      <c r="Y93" s="463"/>
      <c r="Z93" s="463"/>
    </row>
    <row r="94" spans="1:26" ht="20.25" customHeight="1" x14ac:dyDescent="0.8">
      <c r="A94" s="463"/>
      <c r="B94" s="463"/>
      <c r="C94" s="463"/>
      <c r="D94" s="536"/>
      <c r="E94" s="537"/>
      <c r="F94" s="463"/>
      <c r="G94" s="537"/>
      <c r="H94" s="463"/>
      <c r="I94" s="463"/>
      <c r="J94" s="538"/>
      <c r="K94" s="463"/>
      <c r="L94" s="463"/>
      <c r="M94" s="463"/>
      <c r="N94" s="463"/>
      <c r="O94" s="463"/>
      <c r="P94" s="463"/>
      <c r="Q94" s="463"/>
      <c r="R94" s="463"/>
      <c r="S94" s="463"/>
      <c r="T94" s="463"/>
      <c r="U94" s="463"/>
      <c r="V94" s="463"/>
      <c r="W94" s="463"/>
      <c r="X94" s="463"/>
      <c r="Y94" s="463"/>
      <c r="Z94" s="463"/>
    </row>
    <row r="95" spans="1:26" ht="20.25" customHeight="1" x14ac:dyDescent="0.8">
      <c r="A95" s="463"/>
      <c r="B95" s="463"/>
      <c r="C95" s="463"/>
      <c r="D95" s="536"/>
      <c r="E95" s="537"/>
      <c r="F95" s="463"/>
      <c r="G95" s="537"/>
      <c r="H95" s="463"/>
      <c r="I95" s="463"/>
      <c r="J95" s="538"/>
      <c r="K95" s="463"/>
      <c r="L95" s="463"/>
      <c r="M95" s="463"/>
      <c r="N95" s="463"/>
      <c r="O95" s="463"/>
      <c r="P95" s="463"/>
      <c r="Q95" s="463"/>
      <c r="R95" s="463"/>
      <c r="S95" s="463"/>
      <c r="T95" s="463"/>
      <c r="U95" s="463"/>
      <c r="V95" s="463"/>
      <c r="W95" s="463"/>
      <c r="X95" s="463"/>
      <c r="Y95" s="463"/>
      <c r="Z95" s="463"/>
    </row>
    <row r="96" spans="1:26" ht="20.25" customHeight="1" x14ac:dyDescent="0.8">
      <c r="A96" s="463"/>
      <c r="B96" s="463"/>
      <c r="C96" s="463"/>
      <c r="D96" s="536"/>
      <c r="E96" s="537"/>
      <c r="F96" s="463"/>
      <c r="G96" s="537"/>
      <c r="H96" s="463"/>
      <c r="I96" s="463"/>
      <c r="J96" s="538"/>
      <c r="K96" s="463"/>
      <c r="L96" s="463"/>
      <c r="M96" s="463"/>
      <c r="N96" s="463"/>
      <c r="O96" s="463"/>
      <c r="P96" s="463"/>
      <c r="Q96" s="463"/>
      <c r="R96" s="463"/>
      <c r="S96" s="463"/>
      <c r="T96" s="463"/>
      <c r="U96" s="463"/>
      <c r="V96" s="463"/>
      <c r="W96" s="463"/>
      <c r="X96" s="463"/>
      <c r="Y96" s="463"/>
      <c r="Z96" s="463"/>
    </row>
    <row r="97" spans="1:26" ht="20.25" customHeight="1" x14ac:dyDescent="0.8">
      <c r="A97" s="463"/>
      <c r="B97" s="463"/>
      <c r="C97" s="463"/>
      <c r="D97" s="536"/>
      <c r="E97" s="537"/>
      <c r="F97" s="463"/>
      <c r="G97" s="537"/>
      <c r="H97" s="463"/>
      <c r="I97" s="463"/>
      <c r="J97" s="538"/>
      <c r="K97" s="463"/>
      <c r="L97" s="463"/>
      <c r="M97" s="463"/>
      <c r="N97" s="463"/>
      <c r="O97" s="463"/>
      <c r="P97" s="463"/>
      <c r="Q97" s="463"/>
      <c r="R97" s="463"/>
      <c r="S97" s="463"/>
      <c r="T97" s="463"/>
      <c r="U97" s="463"/>
      <c r="V97" s="463"/>
      <c r="W97" s="463"/>
      <c r="X97" s="463"/>
      <c r="Y97" s="463"/>
      <c r="Z97" s="463"/>
    </row>
    <row r="98" spans="1:26" ht="20.25" customHeight="1" x14ac:dyDescent="0.8">
      <c r="A98" s="463"/>
      <c r="B98" s="463"/>
      <c r="C98" s="463"/>
      <c r="D98" s="536"/>
      <c r="E98" s="537"/>
      <c r="F98" s="463"/>
      <c r="G98" s="537"/>
      <c r="H98" s="463"/>
      <c r="I98" s="463"/>
      <c r="J98" s="538"/>
      <c r="K98" s="463"/>
      <c r="L98" s="463"/>
      <c r="M98" s="463"/>
      <c r="N98" s="463"/>
      <c r="O98" s="463"/>
      <c r="P98" s="463"/>
      <c r="Q98" s="463"/>
      <c r="R98" s="463"/>
      <c r="S98" s="463"/>
      <c r="T98" s="463"/>
      <c r="U98" s="463"/>
      <c r="V98" s="463"/>
      <c r="W98" s="463"/>
      <c r="X98" s="463"/>
      <c r="Y98" s="463"/>
      <c r="Z98" s="463"/>
    </row>
    <row r="99" spans="1:26" ht="20.25" customHeight="1" x14ac:dyDescent="0.8">
      <c r="A99" s="463"/>
      <c r="B99" s="463"/>
      <c r="C99" s="463"/>
      <c r="D99" s="536"/>
      <c r="E99" s="537"/>
      <c r="F99" s="463"/>
      <c r="G99" s="537"/>
      <c r="H99" s="463"/>
      <c r="I99" s="463"/>
      <c r="J99" s="538"/>
      <c r="K99" s="463"/>
      <c r="L99" s="463"/>
      <c r="M99" s="463"/>
      <c r="N99" s="463"/>
      <c r="O99" s="463"/>
      <c r="P99" s="463"/>
      <c r="Q99" s="463"/>
      <c r="R99" s="463"/>
      <c r="S99" s="463"/>
      <c r="T99" s="463"/>
      <c r="U99" s="463"/>
      <c r="V99" s="463"/>
      <c r="W99" s="463"/>
      <c r="X99" s="463"/>
      <c r="Y99" s="463"/>
      <c r="Z99" s="463"/>
    </row>
    <row r="100" spans="1:26" ht="20.25" customHeight="1" x14ac:dyDescent="0.8">
      <c r="A100" s="463"/>
      <c r="B100" s="463"/>
      <c r="C100" s="463"/>
      <c r="D100" s="536"/>
      <c r="E100" s="537"/>
      <c r="F100" s="463"/>
      <c r="G100" s="537"/>
      <c r="H100" s="463"/>
      <c r="I100" s="463"/>
      <c r="J100" s="538"/>
      <c r="K100" s="463"/>
      <c r="L100" s="463"/>
      <c r="M100" s="463"/>
      <c r="N100" s="463"/>
      <c r="O100" s="463"/>
      <c r="P100" s="463"/>
      <c r="Q100" s="463"/>
      <c r="R100" s="463"/>
      <c r="S100" s="463"/>
      <c r="T100" s="463"/>
      <c r="U100" s="463"/>
      <c r="V100" s="463"/>
      <c r="W100" s="463"/>
      <c r="X100" s="463"/>
      <c r="Y100" s="463"/>
      <c r="Z100" s="463"/>
    </row>
    <row r="101" spans="1:26" ht="20.25" customHeight="1" x14ac:dyDescent="0.8">
      <c r="A101" s="463"/>
      <c r="B101" s="463"/>
      <c r="C101" s="463"/>
      <c r="D101" s="536"/>
      <c r="E101" s="537"/>
      <c r="F101" s="463"/>
      <c r="G101" s="537"/>
      <c r="H101" s="463"/>
      <c r="I101" s="463"/>
      <c r="J101" s="538"/>
      <c r="K101" s="463"/>
      <c r="L101" s="463"/>
      <c r="M101" s="463"/>
      <c r="N101" s="463"/>
      <c r="O101" s="463"/>
      <c r="P101" s="463"/>
      <c r="Q101" s="463"/>
      <c r="R101" s="463"/>
      <c r="S101" s="463"/>
      <c r="T101" s="463"/>
      <c r="U101" s="463"/>
      <c r="V101" s="463"/>
      <c r="W101" s="463"/>
      <c r="X101" s="463"/>
      <c r="Y101" s="463"/>
      <c r="Z101" s="463"/>
    </row>
    <row r="102" spans="1:26" ht="20.25" customHeight="1" x14ac:dyDescent="0.8">
      <c r="A102" s="463"/>
      <c r="B102" s="463"/>
      <c r="C102" s="463"/>
      <c r="D102" s="536"/>
      <c r="E102" s="537"/>
      <c r="F102" s="463"/>
      <c r="G102" s="537"/>
      <c r="H102" s="463"/>
      <c r="I102" s="463"/>
      <c r="J102" s="538"/>
      <c r="K102" s="463"/>
      <c r="L102" s="463"/>
      <c r="M102" s="463"/>
      <c r="N102" s="463"/>
      <c r="O102" s="463"/>
      <c r="P102" s="463"/>
      <c r="Q102" s="463"/>
      <c r="R102" s="463"/>
      <c r="S102" s="463"/>
      <c r="T102" s="463"/>
      <c r="U102" s="463"/>
      <c r="V102" s="463"/>
      <c r="W102" s="463"/>
      <c r="X102" s="463"/>
      <c r="Y102" s="463"/>
      <c r="Z102" s="463"/>
    </row>
    <row r="103" spans="1:26" ht="20.25" customHeight="1" x14ac:dyDescent="0.8">
      <c r="A103" s="463"/>
      <c r="B103" s="463"/>
      <c r="C103" s="463"/>
      <c r="D103" s="536"/>
      <c r="E103" s="537"/>
      <c r="F103" s="463"/>
      <c r="G103" s="537"/>
      <c r="H103" s="463"/>
      <c r="I103" s="463"/>
      <c r="J103" s="538"/>
      <c r="K103" s="463"/>
      <c r="L103" s="463"/>
      <c r="M103" s="463"/>
      <c r="N103" s="463"/>
      <c r="O103" s="463"/>
      <c r="P103" s="463"/>
      <c r="Q103" s="463"/>
      <c r="R103" s="463"/>
      <c r="S103" s="463"/>
      <c r="T103" s="463"/>
      <c r="U103" s="463"/>
      <c r="V103" s="463"/>
      <c r="W103" s="463"/>
      <c r="X103" s="463"/>
      <c r="Y103" s="463"/>
      <c r="Z103" s="463"/>
    </row>
    <row r="104" spans="1:26" ht="20.25" customHeight="1" x14ac:dyDescent="0.8">
      <c r="A104" s="463"/>
      <c r="B104" s="463"/>
      <c r="C104" s="463"/>
      <c r="D104" s="536"/>
      <c r="E104" s="537"/>
      <c r="F104" s="463"/>
      <c r="G104" s="537"/>
      <c r="H104" s="463"/>
      <c r="I104" s="463"/>
      <c r="J104" s="538"/>
      <c r="K104" s="463"/>
      <c r="L104" s="463"/>
      <c r="M104" s="463"/>
      <c r="N104" s="463"/>
      <c r="O104" s="463"/>
      <c r="P104" s="463"/>
      <c r="Q104" s="463"/>
      <c r="R104" s="463"/>
      <c r="S104" s="463"/>
      <c r="T104" s="463"/>
      <c r="U104" s="463"/>
      <c r="V104" s="463"/>
      <c r="W104" s="463"/>
      <c r="X104" s="463"/>
      <c r="Y104" s="463"/>
      <c r="Z104" s="463"/>
    </row>
    <row r="105" spans="1:26" ht="20.25" customHeight="1" x14ac:dyDescent="0.8">
      <c r="A105" s="463"/>
      <c r="B105" s="463"/>
      <c r="C105" s="463"/>
      <c r="D105" s="536"/>
      <c r="E105" s="537"/>
      <c r="F105" s="463"/>
      <c r="G105" s="537"/>
      <c r="H105" s="463"/>
      <c r="I105" s="463"/>
      <c r="J105" s="538"/>
      <c r="K105" s="463"/>
      <c r="L105" s="463"/>
      <c r="M105" s="463"/>
      <c r="N105" s="463"/>
      <c r="O105" s="463"/>
      <c r="P105" s="463"/>
      <c r="Q105" s="463"/>
      <c r="R105" s="463"/>
      <c r="S105" s="463"/>
      <c r="T105" s="463"/>
      <c r="U105" s="463"/>
      <c r="V105" s="463"/>
      <c r="W105" s="463"/>
      <c r="X105" s="463"/>
      <c r="Y105" s="463"/>
      <c r="Z105" s="463"/>
    </row>
    <row r="106" spans="1:26" ht="20.25" customHeight="1" x14ac:dyDescent="0.8">
      <c r="A106" s="463"/>
      <c r="B106" s="463"/>
      <c r="C106" s="463"/>
      <c r="D106" s="536"/>
      <c r="E106" s="537"/>
      <c r="F106" s="463"/>
      <c r="G106" s="537"/>
      <c r="H106" s="463"/>
      <c r="I106" s="463"/>
      <c r="J106" s="538"/>
      <c r="K106" s="463"/>
      <c r="L106" s="463"/>
      <c r="M106" s="463"/>
      <c r="N106" s="463"/>
      <c r="O106" s="463"/>
      <c r="P106" s="463"/>
      <c r="Q106" s="463"/>
      <c r="R106" s="463"/>
      <c r="S106" s="463"/>
      <c r="T106" s="463"/>
      <c r="U106" s="463"/>
      <c r="V106" s="463"/>
      <c r="W106" s="463"/>
      <c r="X106" s="463"/>
      <c r="Y106" s="463"/>
      <c r="Z106" s="463"/>
    </row>
    <row r="107" spans="1:26" ht="20.25" customHeight="1" x14ac:dyDescent="0.8">
      <c r="A107" s="463"/>
      <c r="B107" s="463"/>
      <c r="C107" s="463"/>
      <c r="D107" s="536"/>
      <c r="E107" s="537"/>
      <c r="F107" s="463"/>
      <c r="G107" s="537"/>
      <c r="H107" s="463"/>
      <c r="I107" s="463"/>
      <c r="J107" s="538"/>
      <c r="K107" s="463"/>
      <c r="L107" s="463"/>
      <c r="M107" s="463"/>
      <c r="N107" s="463"/>
      <c r="O107" s="463"/>
      <c r="P107" s="463"/>
      <c r="Q107" s="463"/>
      <c r="R107" s="463"/>
      <c r="S107" s="463"/>
      <c r="T107" s="463"/>
      <c r="U107" s="463"/>
      <c r="V107" s="463"/>
      <c r="W107" s="463"/>
      <c r="X107" s="463"/>
      <c r="Y107" s="463"/>
      <c r="Z107" s="463"/>
    </row>
    <row r="108" spans="1:26" ht="20.25" customHeight="1" x14ac:dyDescent="0.8">
      <c r="A108" s="463"/>
      <c r="B108" s="463"/>
      <c r="C108" s="463"/>
      <c r="D108" s="536"/>
      <c r="E108" s="537"/>
      <c r="F108" s="463"/>
      <c r="G108" s="537"/>
      <c r="H108" s="463"/>
      <c r="I108" s="463"/>
      <c r="J108" s="538"/>
      <c r="K108" s="463"/>
      <c r="L108" s="463"/>
      <c r="M108" s="463"/>
      <c r="N108" s="463"/>
      <c r="O108" s="463"/>
      <c r="P108" s="463"/>
      <c r="Q108" s="463"/>
      <c r="R108" s="463"/>
      <c r="S108" s="463"/>
      <c r="T108" s="463"/>
      <c r="U108" s="463"/>
      <c r="V108" s="463"/>
      <c r="W108" s="463"/>
      <c r="X108" s="463"/>
      <c r="Y108" s="463"/>
      <c r="Z108" s="463"/>
    </row>
    <row r="109" spans="1:26" ht="20.25" customHeight="1" x14ac:dyDescent="0.8">
      <c r="A109" s="463"/>
      <c r="B109" s="463"/>
      <c r="C109" s="463"/>
      <c r="D109" s="536"/>
      <c r="E109" s="537"/>
      <c r="F109" s="463"/>
      <c r="G109" s="537"/>
      <c r="H109" s="463"/>
      <c r="I109" s="463"/>
      <c r="J109" s="538"/>
      <c r="K109" s="463"/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3"/>
      <c r="Y109" s="463"/>
      <c r="Z109" s="463"/>
    </row>
    <row r="110" spans="1:26" ht="20.25" customHeight="1" x14ac:dyDescent="0.8">
      <c r="A110" s="463"/>
      <c r="B110" s="463"/>
      <c r="C110" s="463"/>
      <c r="D110" s="536"/>
      <c r="E110" s="537"/>
      <c r="F110" s="463"/>
      <c r="G110" s="537"/>
      <c r="H110" s="463"/>
      <c r="I110" s="463"/>
      <c r="J110" s="538"/>
      <c r="K110" s="463"/>
      <c r="L110" s="463"/>
      <c r="M110" s="463"/>
      <c r="N110" s="463"/>
      <c r="O110" s="463"/>
      <c r="P110" s="463"/>
      <c r="Q110" s="463"/>
      <c r="R110" s="463"/>
      <c r="S110" s="463"/>
      <c r="T110" s="463"/>
      <c r="U110" s="463"/>
      <c r="V110" s="463"/>
      <c r="W110" s="463"/>
      <c r="X110" s="463"/>
      <c r="Y110" s="463"/>
      <c r="Z110" s="463"/>
    </row>
    <row r="111" spans="1:26" ht="20.25" customHeight="1" x14ac:dyDescent="0.8">
      <c r="A111" s="463"/>
      <c r="B111" s="463"/>
      <c r="C111" s="463"/>
      <c r="D111" s="536"/>
      <c r="E111" s="537"/>
      <c r="F111" s="463"/>
      <c r="G111" s="537"/>
      <c r="H111" s="463"/>
      <c r="I111" s="463"/>
      <c r="J111" s="538"/>
      <c r="K111" s="463"/>
      <c r="L111" s="463"/>
      <c r="M111" s="463"/>
      <c r="N111" s="463"/>
      <c r="O111" s="463"/>
      <c r="P111" s="463"/>
      <c r="Q111" s="463"/>
      <c r="R111" s="463"/>
      <c r="S111" s="463"/>
      <c r="T111" s="463"/>
      <c r="U111" s="463"/>
      <c r="V111" s="463"/>
      <c r="W111" s="463"/>
      <c r="X111" s="463"/>
      <c r="Y111" s="463"/>
      <c r="Z111" s="463"/>
    </row>
    <row r="112" spans="1:26" ht="20.25" customHeight="1" x14ac:dyDescent="0.8">
      <c r="A112" s="463"/>
      <c r="B112" s="463"/>
      <c r="C112" s="463"/>
      <c r="D112" s="536"/>
      <c r="E112" s="537"/>
      <c r="F112" s="463"/>
      <c r="G112" s="537"/>
      <c r="H112" s="463"/>
      <c r="I112" s="463"/>
      <c r="J112" s="538"/>
      <c r="K112" s="463"/>
      <c r="L112" s="463"/>
      <c r="M112" s="463"/>
      <c r="N112" s="463"/>
      <c r="O112" s="463"/>
      <c r="P112" s="463"/>
      <c r="Q112" s="463"/>
      <c r="R112" s="463"/>
      <c r="S112" s="463"/>
      <c r="T112" s="463"/>
      <c r="U112" s="463"/>
      <c r="V112" s="463"/>
      <c r="W112" s="463"/>
      <c r="X112" s="463"/>
      <c r="Y112" s="463"/>
      <c r="Z112" s="463"/>
    </row>
    <row r="113" spans="1:26" ht="20.25" customHeight="1" x14ac:dyDescent="0.8">
      <c r="A113" s="463"/>
      <c r="B113" s="463"/>
      <c r="C113" s="463"/>
      <c r="D113" s="536"/>
      <c r="E113" s="537"/>
      <c r="F113" s="463"/>
      <c r="G113" s="537"/>
      <c r="H113" s="463"/>
      <c r="I113" s="463"/>
      <c r="J113" s="538"/>
      <c r="K113" s="463"/>
      <c r="L113" s="463"/>
      <c r="M113" s="463"/>
      <c r="N113" s="463"/>
      <c r="O113" s="463"/>
      <c r="P113" s="463"/>
      <c r="Q113" s="463"/>
      <c r="R113" s="463"/>
      <c r="S113" s="463"/>
      <c r="T113" s="463"/>
      <c r="U113" s="463"/>
      <c r="V113" s="463"/>
      <c r="W113" s="463"/>
      <c r="X113" s="463"/>
      <c r="Y113" s="463"/>
      <c r="Z113" s="463"/>
    </row>
    <row r="114" spans="1:26" ht="20.25" customHeight="1" x14ac:dyDescent="0.8">
      <c r="A114" s="463"/>
      <c r="B114" s="463"/>
      <c r="C114" s="463"/>
      <c r="D114" s="536"/>
      <c r="E114" s="537"/>
      <c r="F114" s="463"/>
      <c r="G114" s="537"/>
      <c r="H114" s="463"/>
      <c r="I114" s="463"/>
      <c r="J114" s="538"/>
      <c r="K114" s="463"/>
      <c r="L114" s="463"/>
      <c r="M114" s="463"/>
      <c r="N114" s="463"/>
      <c r="O114" s="463"/>
      <c r="P114" s="463"/>
      <c r="Q114" s="463"/>
      <c r="R114" s="463"/>
      <c r="S114" s="463"/>
      <c r="T114" s="463"/>
      <c r="U114" s="463"/>
      <c r="V114" s="463"/>
      <c r="W114" s="463"/>
      <c r="X114" s="463"/>
      <c r="Y114" s="463"/>
      <c r="Z114" s="463"/>
    </row>
    <row r="115" spans="1:26" ht="20.25" customHeight="1" x14ac:dyDescent="0.8">
      <c r="A115" s="463"/>
      <c r="B115" s="463"/>
      <c r="C115" s="463"/>
      <c r="D115" s="536"/>
      <c r="E115" s="537"/>
      <c r="F115" s="463"/>
      <c r="G115" s="537"/>
      <c r="H115" s="463"/>
      <c r="I115" s="463"/>
      <c r="J115" s="538"/>
      <c r="K115" s="463"/>
      <c r="L115" s="463"/>
      <c r="M115" s="463"/>
      <c r="N115" s="463"/>
      <c r="O115" s="463"/>
      <c r="P115" s="463"/>
      <c r="Q115" s="463"/>
      <c r="R115" s="463"/>
      <c r="S115" s="463"/>
      <c r="T115" s="463"/>
      <c r="U115" s="463"/>
      <c r="V115" s="463"/>
      <c r="W115" s="463"/>
      <c r="X115" s="463"/>
      <c r="Y115" s="463"/>
      <c r="Z115" s="463"/>
    </row>
    <row r="116" spans="1:26" ht="20.25" customHeight="1" x14ac:dyDescent="0.8">
      <c r="A116" s="463"/>
      <c r="B116" s="463"/>
      <c r="C116" s="463"/>
      <c r="D116" s="536"/>
      <c r="E116" s="537"/>
      <c r="F116" s="463"/>
      <c r="G116" s="537"/>
      <c r="H116" s="463"/>
      <c r="I116" s="463"/>
      <c r="J116" s="538"/>
      <c r="K116" s="463"/>
      <c r="L116" s="463"/>
      <c r="M116" s="463"/>
      <c r="N116" s="463"/>
      <c r="O116" s="463"/>
      <c r="P116" s="463"/>
      <c r="Q116" s="463"/>
      <c r="R116" s="463"/>
      <c r="S116" s="463"/>
      <c r="T116" s="463"/>
      <c r="U116" s="463"/>
      <c r="V116" s="463"/>
      <c r="W116" s="463"/>
      <c r="X116" s="463"/>
      <c r="Y116" s="463"/>
      <c r="Z116" s="463"/>
    </row>
    <row r="117" spans="1:26" ht="20.25" customHeight="1" x14ac:dyDescent="0.8">
      <c r="A117" s="463"/>
      <c r="B117" s="463"/>
      <c r="C117" s="463"/>
      <c r="D117" s="536"/>
      <c r="E117" s="537"/>
      <c r="F117" s="463"/>
      <c r="G117" s="537"/>
      <c r="H117" s="463"/>
      <c r="I117" s="463"/>
      <c r="J117" s="538"/>
      <c r="K117" s="463"/>
      <c r="L117" s="463"/>
      <c r="M117" s="463"/>
      <c r="N117" s="463"/>
      <c r="O117" s="463"/>
      <c r="P117" s="463"/>
      <c r="Q117" s="463"/>
      <c r="R117" s="463"/>
      <c r="S117" s="463"/>
      <c r="T117" s="463"/>
      <c r="U117" s="463"/>
      <c r="V117" s="463"/>
      <c r="W117" s="463"/>
      <c r="X117" s="463"/>
      <c r="Y117" s="463"/>
      <c r="Z117" s="463"/>
    </row>
    <row r="118" spans="1:26" ht="20.25" customHeight="1" x14ac:dyDescent="0.8">
      <c r="A118" s="463"/>
      <c r="B118" s="463"/>
      <c r="C118" s="463"/>
      <c r="D118" s="536"/>
      <c r="E118" s="537"/>
      <c r="F118" s="463"/>
      <c r="G118" s="537"/>
      <c r="H118" s="463"/>
      <c r="I118" s="463"/>
      <c r="J118" s="538"/>
      <c r="K118" s="463"/>
      <c r="L118" s="463"/>
      <c r="M118" s="463"/>
      <c r="N118" s="463"/>
      <c r="O118" s="463"/>
      <c r="P118" s="463"/>
      <c r="Q118" s="463"/>
      <c r="R118" s="463"/>
      <c r="S118" s="463"/>
      <c r="T118" s="463"/>
      <c r="U118" s="463"/>
      <c r="V118" s="463"/>
      <c r="W118" s="463"/>
      <c r="X118" s="463"/>
      <c r="Y118" s="463"/>
      <c r="Z118" s="463"/>
    </row>
    <row r="119" spans="1:26" ht="20.25" customHeight="1" x14ac:dyDescent="0.8">
      <c r="A119" s="463"/>
      <c r="B119" s="463"/>
      <c r="C119" s="463"/>
      <c r="D119" s="536"/>
      <c r="E119" s="537"/>
      <c r="F119" s="463"/>
      <c r="G119" s="537"/>
      <c r="H119" s="463"/>
      <c r="I119" s="463"/>
      <c r="J119" s="538"/>
      <c r="K119" s="463"/>
      <c r="L119" s="463"/>
      <c r="M119" s="463"/>
      <c r="N119" s="463"/>
      <c r="O119" s="463"/>
      <c r="P119" s="463"/>
      <c r="Q119" s="463"/>
      <c r="R119" s="463"/>
      <c r="S119" s="463"/>
      <c r="T119" s="463"/>
      <c r="U119" s="463"/>
      <c r="V119" s="463"/>
      <c r="W119" s="463"/>
      <c r="X119" s="463"/>
      <c r="Y119" s="463"/>
      <c r="Z119" s="463"/>
    </row>
    <row r="120" spans="1:26" ht="20.25" customHeight="1" x14ac:dyDescent="0.8">
      <c r="A120" s="463"/>
      <c r="B120" s="463"/>
      <c r="C120" s="463"/>
      <c r="D120" s="536"/>
      <c r="E120" s="537"/>
      <c r="F120" s="463"/>
      <c r="G120" s="537"/>
      <c r="H120" s="463"/>
      <c r="I120" s="463"/>
      <c r="J120" s="538"/>
      <c r="K120" s="463"/>
      <c r="L120" s="463"/>
      <c r="M120" s="463"/>
      <c r="N120" s="463"/>
      <c r="O120" s="463"/>
      <c r="P120" s="463"/>
      <c r="Q120" s="463"/>
      <c r="R120" s="463"/>
      <c r="S120" s="463"/>
      <c r="T120" s="463"/>
      <c r="U120" s="463"/>
      <c r="V120" s="463"/>
      <c r="W120" s="463"/>
      <c r="X120" s="463"/>
      <c r="Y120" s="463"/>
      <c r="Z120" s="463"/>
    </row>
    <row r="121" spans="1:26" ht="20.25" customHeight="1" x14ac:dyDescent="0.8">
      <c r="A121" s="463"/>
      <c r="B121" s="463"/>
      <c r="C121" s="463"/>
      <c r="D121" s="536"/>
      <c r="E121" s="537"/>
      <c r="F121" s="463"/>
      <c r="G121" s="537"/>
      <c r="H121" s="463"/>
      <c r="I121" s="463"/>
      <c r="J121" s="538"/>
      <c r="K121" s="463"/>
      <c r="L121" s="463"/>
      <c r="M121" s="463"/>
      <c r="N121" s="463"/>
      <c r="O121" s="463"/>
      <c r="P121" s="463"/>
      <c r="Q121" s="463"/>
      <c r="R121" s="463"/>
      <c r="S121" s="463"/>
      <c r="T121" s="463"/>
      <c r="U121" s="463"/>
      <c r="V121" s="463"/>
      <c r="W121" s="463"/>
      <c r="X121" s="463"/>
      <c r="Y121" s="463"/>
      <c r="Z121" s="463"/>
    </row>
    <row r="122" spans="1:26" ht="20.25" customHeight="1" x14ac:dyDescent="0.8">
      <c r="A122" s="463"/>
      <c r="B122" s="463"/>
      <c r="C122" s="463"/>
      <c r="D122" s="536"/>
      <c r="E122" s="537"/>
      <c r="F122" s="463"/>
      <c r="G122" s="537"/>
      <c r="H122" s="463"/>
      <c r="I122" s="463"/>
      <c r="J122" s="538"/>
      <c r="K122" s="463"/>
      <c r="L122" s="463"/>
      <c r="M122" s="463"/>
      <c r="N122" s="463"/>
      <c r="O122" s="463"/>
      <c r="P122" s="463"/>
      <c r="Q122" s="463"/>
      <c r="R122" s="463"/>
      <c r="S122" s="463"/>
      <c r="T122" s="463"/>
      <c r="U122" s="463"/>
      <c r="V122" s="463"/>
      <c r="W122" s="463"/>
      <c r="X122" s="463"/>
      <c r="Y122" s="463"/>
      <c r="Z122" s="463"/>
    </row>
    <row r="123" spans="1:26" ht="20.25" customHeight="1" x14ac:dyDescent="0.8">
      <c r="A123" s="463"/>
      <c r="B123" s="463"/>
      <c r="C123" s="463"/>
      <c r="D123" s="536"/>
      <c r="E123" s="537"/>
      <c r="F123" s="463"/>
      <c r="G123" s="537"/>
      <c r="H123" s="463"/>
      <c r="I123" s="463"/>
      <c r="J123" s="538"/>
      <c r="K123" s="463"/>
      <c r="L123" s="463"/>
      <c r="M123" s="463"/>
      <c r="N123" s="463"/>
      <c r="O123" s="463"/>
      <c r="P123" s="463"/>
      <c r="Q123" s="463"/>
      <c r="R123" s="463"/>
      <c r="S123" s="463"/>
      <c r="T123" s="463"/>
      <c r="U123" s="463"/>
      <c r="V123" s="463"/>
      <c r="W123" s="463"/>
      <c r="X123" s="463"/>
      <c r="Y123" s="463"/>
      <c r="Z123" s="463"/>
    </row>
    <row r="124" spans="1:26" ht="20.25" customHeight="1" x14ac:dyDescent="0.8">
      <c r="A124" s="463"/>
      <c r="B124" s="463"/>
      <c r="C124" s="463"/>
      <c r="D124" s="536"/>
      <c r="E124" s="537"/>
      <c r="F124" s="463"/>
      <c r="G124" s="537"/>
      <c r="H124" s="463"/>
      <c r="I124" s="463"/>
      <c r="J124" s="538"/>
      <c r="K124" s="463"/>
      <c r="L124" s="463"/>
      <c r="M124" s="463"/>
      <c r="N124" s="463"/>
      <c r="O124" s="463"/>
      <c r="P124" s="463"/>
      <c r="Q124" s="463"/>
      <c r="R124" s="463"/>
      <c r="S124" s="463"/>
      <c r="T124" s="463"/>
      <c r="U124" s="463"/>
      <c r="V124" s="463"/>
      <c r="W124" s="463"/>
      <c r="X124" s="463"/>
      <c r="Y124" s="463"/>
      <c r="Z124" s="463"/>
    </row>
    <row r="125" spans="1:26" ht="20.25" customHeight="1" x14ac:dyDescent="0.8">
      <c r="A125" s="463"/>
      <c r="B125" s="463"/>
      <c r="C125" s="463"/>
      <c r="D125" s="536"/>
      <c r="E125" s="537"/>
      <c r="F125" s="463"/>
      <c r="G125" s="537"/>
      <c r="H125" s="463"/>
      <c r="I125" s="463"/>
      <c r="J125" s="538"/>
      <c r="K125" s="463"/>
      <c r="L125" s="463"/>
      <c r="M125" s="463"/>
      <c r="N125" s="463"/>
      <c r="O125" s="463"/>
      <c r="P125" s="463"/>
      <c r="Q125" s="463"/>
      <c r="R125" s="463"/>
      <c r="S125" s="463"/>
      <c r="T125" s="463"/>
      <c r="U125" s="463"/>
      <c r="V125" s="463"/>
      <c r="W125" s="463"/>
      <c r="X125" s="463"/>
      <c r="Y125" s="463"/>
      <c r="Z125" s="463"/>
    </row>
    <row r="126" spans="1:26" ht="20.25" customHeight="1" x14ac:dyDescent="0.8">
      <c r="A126" s="463"/>
      <c r="B126" s="463"/>
      <c r="C126" s="463"/>
      <c r="D126" s="536"/>
      <c r="E126" s="537"/>
      <c r="F126" s="463"/>
      <c r="G126" s="537"/>
      <c r="H126" s="463"/>
      <c r="I126" s="463"/>
      <c r="J126" s="538"/>
      <c r="K126" s="463"/>
      <c r="L126" s="463"/>
      <c r="M126" s="463"/>
      <c r="N126" s="463"/>
      <c r="O126" s="463"/>
      <c r="P126" s="463"/>
      <c r="Q126" s="463"/>
      <c r="R126" s="463"/>
      <c r="S126" s="463"/>
      <c r="T126" s="463"/>
      <c r="U126" s="463"/>
      <c r="V126" s="463"/>
      <c r="W126" s="463"/>
      <c r="X126" s="463"/>
      <c r="Y126" s="463"/>
      <c r="Z126" s="463"/>
    </row>
    <row r="127" spans="1:26" ht="20.25" customHeight="1" x14ac:dyDescent="0.8">
      <c r="A127" s="463"/>
      <c r="B127" s="463"/>
      <c r="C127" s="463"/>
      <c r="D127" s="536"/>
      <c r="E127" s="537"/>
      <c r="F127" s="463"/>
      <c r="G127" s="537"/>
      <c r="H127" s="463"/>
      <c r="I127" s="463"/>
      <c r="J127" s="538"/>
      <c r="K127" s="463"/>
      <c r="L127" s="463"/>
      <c r="M127" s="463"/>
      <c r="N127" s="463"/>
      <c r="O127" s="463"/>
      <c r="P127" s="463"/>
      <c r="Q127" s="463"/>
      <c r="R127" s="463"/>
      <c r="S127" s="463"/>
      <c r="T127" s="463"/>
      <c r="U127" s="463"/>
      <c r="V127" s="463"/>
      <c r="W127" s="463"/>
      <c r="X127" s="463"/>
      <c r="Y127" s="463"/>
      <c r="Z127" s="463"/>
    </row>
    <row r="128" spans="1:26" ht="20.25" customHeight="1" x14ac:dyDescent="0.8">
      <c r="A128" s="463"/>
      <c r="B128" s="463"/>
      <c r="C128" s="463"/>
      <c r="D128" s="536"/>
      <c r="E128" s="537"/>
      <c r="F128" s="463"/>
      <c r="G128" s="537"/>
      <c r="H128" s="463"/>
      <c r="I128" s="463"/>
      <c r="J128" s="538"/>
      <c r="K128" s="463"/>
      <c r="L128" s="463"/>
      <c r="M128" s="463"/>
      <c r="N128" s="463"/>
      <c r="O128" s="463"/>
      <c r="P128" s="463"/>
      <c r="Q128" s="463"/>
      <c r="R128" s="463"/>
      <c r="S128" s="463"/>
      <c r="T128" s="463"/>
      <c r="U128" s="463"/>
      <c r="V128" s="463"/>
      <c r="W128" s="463"/>
      <c r="X128" s="463"/>
      <c r="Y128" s="463"/>
      <c r="Z128" s="463"/>
    </row>
    <row r="129" spans="1:26" ht="20.25" customHeight="1" x14ac:dyDescent="0.8">
      <c r="A129" s="463"/>
      <c r="B129" s="463"/>
      <c r="C129" s="463"/>
      <c r="D129" s="536"/>
      <c r="E129" s="537"/>
      <c r="F129" s="463"/>
      <c r="G129" s="537"/>
      <c r="H129" s="463"/>
      <c r="I129" s="463"/>
      <c r="J129" s="538"/>
      <c r="K129" s="463"/>
      <c r="L129" s="463"/>
      <c r="M129" s="463"/>
      <c r="N129" s="463"/>
      <c r="O129" s="463"/>
      <c r="P129" s="463"/>
      <c r="Q129" s="463"/>
      <c r="R129" s="463"/>
      <c r="S129" s="463"/>
      <c r="T129" s="463"/>
      <c r="U129" s="463"/>
      <c r="V129" s="463"/>
      <c r="W129" s="463"/>
      <c r="X129" s="463"/>
      <c r="Y129" s="463"/>
      <c r="Z129" s="463"/>
    </row>
    <row r="130" spans="1:26" ht="20.25" customHeight="1" x14ac:dyDescent="0.8">
      <c r="A130" s="463"/>
      <c r="B130" s="463"/>
      <c r="C130" s="463"/>
      <c r="D130" s="536"/>
      <c r="E130" s="537"/>
      <c r="F130" s="463"/>
      <c r="G130" s="537"/>
      <c r="H130" s="463"/>
      <c r="I130" s="463"/>
      <c r="J130" s="538"/>
      <c r="K130" s="463"/>
      <c r="L130" s="463"/>
      <c r="M130" s="463"/>
      <c r="N130" s="463"/>
      <c r="O130" s="463"/>
      <c r="P130" s="463"/>
      <c r="Q130" s="463"/>
      <c r="R130" s="463"/>
      <c r="S130" s="463"/>
      <c r="T130" s="463"/>
      <c r="U130" s="463"/>
      <c r="V130" s="463"/>
      <c r="W130" s="463"/>
      <c r="X130" s="463"/>
      <c r="Y130" s="463"/>
      <c r="Z130" s="463"/>
    </row>
    <row r="131" spans="1:26" ht="20.25" customHeight="1" x14ac:dyDescent="0.8">
      <c r="A131" s="463"/>
      <c r="B131" s="463"/>
      <c r="C131" s="463"/>
      <c r="D131" s="536"/>
      <c r="E131" s="537"/>
      <c r="F131" s="463"/>
      <c r="G131" s="537"/>
      <c r="H131" s="463"/>
      <c r="I131" s="463"/>
      <c r="J131" s="538"/>
      <c r="K131" s="463"/>
      <c r="L131" s="463"/>
      <c r="M131" s="463"/>
      <c r="N131" s="463"/>
      <c r="O131" s="463"/>
      <c r="P131" s="463"/>
      <c r="Q131" s="463"/>
      <c r="R131" s="463"/>
      <c r="S131" s="463"/>
      <c r="T131" s="463"/>
      <c r="U131" s="463"/>
      <c r="V131" s="463"/>
      <c r="W131" s="463"/>
      <c r="X131" s="463"/>
      <c r="Y131" s="463"/>
      <c r="Z131" s="463"/>
    </row>
    <row r="132" spans="1:26" ht="20.25" customHeight="1" x14ac:dyDescent="0.8">
      <c r="A132" s="463"/>
      <c r="B132" s="463"/>
      <c r="C132" s="463"/>
      <c r="D132" s="536"/>
      <c r="E132" s="537"/>
      <c r="F132" s="463"/>
      <c r="G132" s="537"/>
      <c r="H132" s="463"/>
      <c r="I132" s="463"/>
      <c r="J132" s="538"/>
      <c r="K132" s="463"/>
      <c r="L132" s="463"/>
      <c r="M132" s="463"/>
      <c r="N132" s="463"/>
      <c r="O132" s="463"/>
      <c r="P132" s="463"/>
      <c r="Q132" s="463"/>
      <c r="R132" s="463"/>
      <c r="S132" s="463"/>
      <c r="T132" s="463"/>
      <c r="U132" s="463"/>
      <c r="V132" s="463"/>
      <c r="W132" s="463"/>
      <c r="X132" s="463"/>
      <c r="Y132" s="463"/>
      <c r="Z132" s="463"/>
    </row>
    <row r="133" spans="1:26" ht="20.25" customHeight="1" x14ac:dyDescent="0.8">
      <c r="A133" s="463"/>
      <c r="B133" s="463"/>
      <c r="C133" s="463"/>
      <c r="D133" s="536"/>
      <c r="E133" s="537"/>
      <c r="F133" s="463"/>
      <c r="G133" s="537"/>
      <c r="H133" s="463"/>
      <c r="I133" s="463"/>
      <c r="J133" s="538"/>
      <c r="K133" s="463"/>
      <c r="L133" s="463"/>
      <c r="M133" s="463"/>
      <c r="N133" s="463"/>
      <c r="O133" s="463"/>
      <c r="P133" s="463"/>
      <c r="Q133" s="463"/>
      <c r="R133" s="463"/>
      <c r="S133" s="463"/>
      <c r="T133" s="463"/>
      <c r="U133" s="463"/>
      <c r="V133" s="463"/>
      <c r="W133" s="463"/>
      <c r="X133" s="463"/>
      <c r="Y133" s="463"/>
      <c r="Z133" s="463"/>
    </row>
    <row r="134" spans="1:26" ht="20.25" customHeight="1" x14ac:dyDescent="0.8">
      <c r="A134" s="463"/>
      <c r="B134" s="463"/>
      <c r="C134" s="463"/>
      <c r="D134" s="536"/>
      <c r="E134" s="537"/>
      <c r="F134" s="463"/>
      <c r="G134" s="537"/>
      <c r="H134" s="463"/>
      <c r="I134" s="463"/>
      <c r="J134" s="538"/>
      <c r="K134" s="463"/>
      <c r="L134" s="463"/>
      <c r="M134" s="463"/>
      <c r="N134" s="463"/>
      <c r="O134" s="463"/>
      <c r="P134" s="463"/>
      <c r="Q134" s="463"/>
      <c r="R134" s="463"/>
      <c r="S134" s="463"/>
      <c r="T134" s="463"/>
      <c r="U134" s="463"/>
      <c r="V134" s="463"/>
      <c r="W134" s="463"/>
      <c r="X134" s="463"/>
      <c r="Y134" s="463"/>
      <c r="Z134" s="463"/>
    </row>
    <row r="135" spans="1:26" ht="20.25" customHeight="1" x14ac:dyDescent="0.8">
      <c r="A135" s="463"/>
      <c r="B135" s="463"/>
      <c r="C135" s="463"/>
      <c r="D135" s="536"/>
      <c r="E135" s="537"/>
      <c r="F135" s="463"/>
      <c r="G135" s="537"/>
      <c r="H135" s="463"/>
      <c r="I135" s="463"/>
      <c r="J135" s="538"/>
      <c r="K135" s="463"/>
      <c r="L135" s="463"/>
      <c r="M135" s="463"/>
      <c r="N135" s="463"/>
      <c r="O135" s="463"/>
      <c r="P135" s="463"/>
      <c r="Q135" s="463"/>
      <c r="R135" s="463"/>
      <c r="S135" s="463"/>
      <c r="T135" s="463"/>
      <c r="U135" s="463"/>
      <c r="V135" s="463"/>
      <c r="W135" s="463"/>
      <c r="X135" s="463"/>
      <c r="Y135" s="463"/>
      <c r="Z135" s="463"/>
    </row>
    <row r="136" spans="1:26" ht="20.25" customHeight="1" x14ac:dyDescent="0.8">
      <c r="A136" s="463"/>
      <c r="B136" s="463"/>
      <c r="C136" s="463"/>
      <c r="D136" s="536"/>
      <c r="E136" s="537"/>
      <c r="F136" s="463"/>
      <c r="G136" s="537"/>
      <c r="H136" s="463"/>
      <c r="I136" s="463"/>
      <c r="J136" s="538"/>
      <c r="K136" s="463"/>
      <c r="L136" s="463"/>
      <c r="M136" s="463"/>
      <c r="N136" s="463"/>
      <c r="O136" s="463"/>
      <c r="P136" s="463"/>
      <c r="Q136" s="463"/>
      <c r="R136" s="463"/>
      <c r="S136" s="463"/>
      <c r="T136" s="463"/>
      <c r="U136" s="463"/>
      <c r="V136" s="463"/>
      <c r="W136" s="463"/>
      <c r="X136" s="463"/>
      <c r="Y136" s="463"/>
      <c r="Z136" s="463"/>
    </row>
    <row r="137" spans="1:26" ht="20.25" customHeight="1" x14ac:dyDescent="0.8">
      <c r="A137" s="463"/>
      <c r="B137" s="463"/>
      <c r="C137" s="463"/>
      <c r="D137" s="536"/>
      <c r="E137" s="537"/>
      <c r="F137" s="463"/>
      <c r="G137" s="537"/>
      <c r="H137" s="463"/>
      <c r="I137" s="463"/>
      <c r="J137" s="538"/>
      <c r="K137" s="463"/>
      <c r="L137" s="463"/>
      <c r="M137" s="463"/>
      <c r="N137" s="463"/>
      <c r="O137" s="463"/>
      <c r="P137" s="463"/>
      <c r="Q137" s="463"/>
      <c r="R137" s="463"/>
      <c r="S137" s="463"/>
      <c r="T137" s="463"/>
      <c r="U137" s="463"/>
      <c r="V137" s="463"/>
      <c r="W137" s="463"/>
      <c r="X137" s="463"/>
      <c r="Y137" s="463"/>
      <c r="Z137" s="463"/>
    </row>
    <row r="138" spans="1:26" ht="20.25" customHeight="1" x14ac:dyDescent="0.8">
      <c r="A138" s="463"/>
      <c r="B138" s="463"/>
      <c r="C138" s="463"/>
      <c r="D138" s="536"/>
      <c r="E138" s="537"/>
      <c r="F138" s="463"/>
      <c r="G138" s="537"/>
      <c r="H138" s="463"/>
      <c r="I138" s="463"/>
      <c r="J138" s="538"/>
      <c r="K138" s="463"/>
      <c r="L138" s="463"/>
      <c r="M138" s="463"/>
      <c r="N138" s="463"/>
      <c r="O138" s="463"/>
      <c r="P138" s="463"/>
      <c r="Q138" s="463"/>
      <c r="R138" s="463"/>
      <c r="S138" s="463"/>
      <c r="T138" s="463"/>
      <c r="U138" s="463"/>
      <c r="V138" s="463"/>
      <c r="W138" s="463"/>
      <c r="X138" s="463"/>
      <c r="Y138" s="463"/>
      <c r="Z138" s="463"/>
    </row>
    <row r="139" spans="1:26" ht="20.25" customHeight="1" x14ac:dyDescent="0.8">
      <c r="A139" s="463"/>
      <c r="B139" s="463"/>
      <c r="C139" s="463"/>
      <c r="D139" s="536"/>
      <c r="E139" s="537"/>
      <c r="F139" s="463"/>
      <c r="G139" s="537"/>
      <c r="H139" s="463"/>
      <c r="I139" s="463"/>
      <c r="J139" s="538"/>
      <c r="K139" s="463"/>
      <c r="L139" s="463"/>
      <c r="M139" s="463"/>
      <c r="N139" s="463"/>
      <c r="O139" s="463"/>
      <c r="P139" s="463"/>
      <c r="Q139" s="463"/>
      <c r="R139" s="463"/>
      <c r="S139" s="463"/>
      <c r="T139" s="463"/>
      <c r="U139" s="463"/>
      <c r="V139" s="463"/>
      <c r="W139" s="463"/>
      <c r="X139" s="463"/>
      <c r="Y139" s="463"/>
      <c r="Z139" s="463"/>
    </row>
    <row r="140" spans="1:26" ht="20.25" customHeight="1" x14ac:dyDescent="0.8">
      <c r="A140" s="463"/>
      <c r="B140" s="463"/>
      <c r="C140" s="463"/>
      <c r="D140" s="536"/>
      <c r="E140" s="537"/>
      <c r="F140" s="463"/>
      <c r="G140" s="537"/>
      <c r="H140" s="463"/>
      <c r="I140" s="463"/>
      <c r="J140" s="538"/>
      <c r="K140" s="463"/>
      <c r="L140" s="463"/>
      <c r="M140" s="463"/>
      <c r="N140" s="463"/>
      <c r="O140" s="463"/>
      <c r="P140" s="463"/>
      <c r="Q140" s="463"/>
      <c r="R140" s="463"/>
      <c r="S140" s="463"/>
      <c r="T140" s="463"/>
      <c r="U140" s="463"/>
      <c r="V140" s="463"/>
      <c r="W140" s="463"/>
      <c r="X140" s="463"/>
      <c r="Y140" s="463"/>
      <c r="Z140" s="463"/>
    </row>
    <row r="141" spans="1:26" ht="20.25" customHeight="1" x14ac:dyDescent="0.8">
      <c r="A141" s="463"/>
      <c r="B141" s="463"/>
      <c r="C141" s="463"/>
      <c r="D141" s="536"/>
      <c r="E141" s="537"/>
      <c r="F141" s="463"/>
      <c r="G141" s="537"/>
      <c r="H141" s="463"/>
      <c r="I141" s="463"/>
      <c r="J141" s="538"/>
      <c r="K141" s="463"/>
      <c r="L141" s="463"/>
      <c r="M141" s="463"/>
      <c r="N141" s="463"/>
      <c r="O141" s="463"/>
      <c r="P141" s="463"/>
      <c r="Q141" s="463"/>
      <c r="R141" s="463"/>
      <c r="S141" s="463"/>
      <c r="T141" s="463"/>
      <c r="U141" s="463"/>
      <c r="V141" s="463"/>
      <c r="W141" s="463"/>
      <c r="X141" s="463"/>
      <c r="Y141" s="463"/>
      <c r="Z141" s="463"/>
    </row>
    <row r="142" spans="1:26" ht="20.25" customHeight="1" x14ac:dyDescent="0.8">
      <c r="A142" s="463"/>
      <c r="B142" s="463"/>
      <c r="C142" s="463"/>
      <c r="D142" s="536"/>
      <c r="E142" s="537"/>
      <c r="F142" s="463"/>
      <c r="G142" s="537"/>
      <c r="H142" s="463"/>
      <c r="I142" s="463"/>
      <c r="J142" s="538"/>
      <c r="K142" s="463"/>
      <c r="L142" s="463"/>
      <c r="M142" s="463"/>
      <c r="N142" s="463"/>
      <c r="O142" s="463"/>
      <c r="P142" s="463"/>
      <c r="Q142" s="463"/>
      <c r="R142" s="463"/>
      <c r="S142" s="463"/>
      <c r="T142" s="463"/>
      <c r="U142" s="463"/>
      <c r="V142" s="463"/>
      <c r="W142" s="463"/>
      <c r="X142" s="463"/>
      <c r="Y142" s="463"/>
      <c r="Z142" s="463"/>
    </row>
    <row r="143" spans="1:26" ht="20.25" customHeight="1" x14ac:dyDescent="0.8">
      <c r="A143" s="463"/>
      <c r="B143" s="463"/>
      <c r="C143" s="463"/>
      <c r="D143" s="536"/>
      <c r="E143" s="537"/>
      <c r="F143" s="463"/>
      <c r="G143" s="537"/>
      <c r="H143" s="463"/>
      <c r="I143" s="463"/>
      <c r="J143" s="538"/>
      <c r="K143" s="463"/>
      <c r="L143" s="463"/>
      <c r="M143" s="463"/>
      <c r="N143" s="463"/>
      <c r="O143" s="463"/>
      <c r="P143" s="463"/>
      <c r="Q143" s="463"/>
      <c r="R143" s="463"/>
      <c r="S143" s="463"/>
      <c r="T143" s="463"/>
      <c r="U143" s="463"/>
      <c r="V143" s="463"/>
      <c r="W143" s="463"/>
      <c r="X143" s="463"/>
      <c r="Y143" s="463"/>
      <c r="Z143" s="463"/>
    </row>
    <row r="144" spans="1:26" ht="20.25" customHeight="1" x14ac:dyDescent="0.8">
      <c r="A144" s="463"/>
      <c r="B144" s="463"/>
      <c r="C144" s="463"/>
      <c r="D144" s="536"/>
      <c r="E144" s="537"/>
      <c r="F144" s="463"/>
      <c r="G144" s="537"/>
      <c r="H144" s="463"/>
      <c r="I144" s="463"/>
      <c r="J144" s="538"/>
      <c r="K144" s="463"/>
      <c r="L144" s="463"/>
      <c r="M144" s="463"/>
      <c r="N144" s="463"/>
      <c r="O144" s="463"/>
      <c r="P144" s="463"/>
      <c r="Q144" s="463"/>
      <c r="R144" s="463"/>
      <c r="S144" s="463"/>
      <c r="T144" s="463"/>
      <c r="U144" s="463"/>
      <c r="V144" s="463"/>
      <c r="W144" s="463"/>
      <c r="X144" s="463"/>
      <c r="Y144" s="463"/>
      <c r="Z144" s="463"/>
    </row>
    <row r="145" spans="1:26" ht="20.25" customHeight="1" x14ac:dyDescent="0.8">
      <c r="A145" s="463"/>
      <c r="B145" s="463"/>
      <c r="C145" s="463"/>
      <c r="D145" s="536"/>
      <c r="E145" s="537"/>
      <c r="F145" s="463"/>
      <c r="G145" s="537"/>
      <c r="H145" s="463"/>
      <c r="I145" s="463"/>
      <c r="J145" s="538"/>
      <c r="K145" s="463"/>
      <c r="L145" s="463"/>
      <c r="M145" s="463"/>
      <c r="N145" s="463"/>
      <c r="O145" s="463"/>
      <c r="P145" s="463"/>
      <c r="Q145" s="463"/>
      <c r="R145" s="463"/>
      <c r="S145" s="463"/>
      <c r="T145" s="463"/>
      <c r="U145" s="463"/>
      <c r="V145" s="463"/>
      <c r="W145" s="463"/>
      <c r="X145" s="463"/>
      <c r="Y145" s="463"/>
      <c r="Z145" s="463"/>
    </row>
    <row r="146" spans="1:26" ht="20.25" customHeight="1" x14ac:dyDescent="0.8">
      <c r="A146" s="463"/>
      <c r="B146" s="463"/>
      <c r="C146" s="463"/>
      <c r="D146" s="536"/>
      <c r="E146" s="537"/>
      <c r="F146" s="463"/>
      <c r="G146" s="537"/>
      <c r="H146" s="463"/>
      <c r="I146" s="463"/>
      <c r="J146" s="538"/>
      <c r="K146" s="463"/>
      <c r="L146" s="463"/>
      <c r="M146" s="463"/>
      <c r="N146" s="463"/>
      <c r="O146" s="463"/>
      <c r="P146" s="463"/>
      <c r="Q146" s="463"/>
      <c r="R146" s="463"/>
      <c r="S146" s="463"/>
      <c r="T146" s="463"/>
      <c r="U146" s="463"/>
      <c r="V146" s="463"/>
      <c r="W146" s="463"/>
      <c r="X146" s="463"/>
      <c r="Y146" s="463"/>
      <c r="Z146" s="463"/>
    </row>
    <row r="147" spans="1:26" ht="20.25" customHeight="1" x14ac:dyDescent="0.8">
      <c r="A147" s="463"/>
      <c r="B147" s="463"/>
      <c r="C147" s="463"/>
      <c r="D147" s="536"/>
      <c r="E147" s="537"/>
      <c r="F147" s="463"/>
      <c r="G147" s="537"/>
      <c r="H147" s="463"/>
      <c r="I147" s="463"/>
      <c r="J147" s="538"/>
      <c r="K147" s="463"/>
      <c r="L147" s="463"/>
      <c r="M147" s="463"/>
      <c r="N147" s="463"/>
      <c r="O147" s="463"/>
      <c r="P147" s="463"/>
      <c r="Q147" s="463"/>
      <c r="R147" s="463"/>
      <c r="S147" s="463"/>
      <c r="T147" s="463"/>
      <c r="U147" s="463"/>
      <c r="V147" s="463"/>
      <c r="W147" s="463"/>
      <c r="X147" s="463"/>
      <c r="Y147" s="463"/>
      <c r="Z147" s="463"/>
    </row>
    <row r="148" spans="1:26" ht="20.25" customHeight="1" x14ac:dyDescent="0.8">
      <c r="A148" s="463"/>
      <c r="B148" s="463"/>
      <c r="C148" s="463"/>
      <c r="D148" s="536"/>
      <c r="E148" s="537"/>
      <c r="F148" s="463"/>
      <c r="G148" s="537"/>
      <c r="H148" s="463"/>
      <c r="I148" s="463"/>
      <c r="J148" s="538"/>
      <c r="K148" s="463"/>
      <c r="L148" s="463"/>
      <c r="M148" s="463"/>
      <c r="N148" s="463"/>
      <c r="O148" s="463"/>
      <c r="P148" s="463"/>
      <c r="Q148" s="463"/>
      <c r="R148" s="463"/>
      <c r="S148" s="463"/>
      <c r="T148" s="463"/>
      <c r="U148" s="463"/>
      <c r="V148" s="463"/>
      <c r="W148" s="463"/>
      <c r="X148" s="463"/>
      <c r="Y148" s="463"/>
      <c r="Z148" s="463"/>
    </row>
    <row r="149" spans="1:26" ht="20.25" customHeight="1" x14ac:dyDescent="0.8">
      <c r="A149" s="463"/>
      <c r="B149" s="463"/>
      <c r="C149" s="463"/>
      <c r="D149" s="536"/>
      <c r="E149" s="537"/>
      <c r="F149" s="463"/>
      <c r="G149" s="537"/>
      <c r="H149" s="463"/>
      <c r="I149" s="463"/>
      <c r="J149" s="538"/>
      <c r="K149" s="463"/>
      <c r="L149" s="463"/>
      <c r="M149" s="463"/>
      <c r="N149" s="463"/>
      <c r="O149" s="463"/>
      <c r="P149" s="463"/>
      <c r="Q149" s="463"/>
      <c r="R149" s="463"/>
      <c r="S149" s="463"/>
      <c r="T149" s="463"/>
      <c r="U149" s="463"/>
      <c r="V149" s="463"/>
      <c r="W149" s="463"/>
      <c r="X149" s="463"/>
      <c r="Y149" s="463"/>
      <c r="Z149" s="463"/>
    </row>
    <row r="150" spans="1:26" ht="20.25" customHeight="1" x14ac:dyDescent="0.8">
      <c r="A150" s="463"/>
      <c r="B150" s="463"/>
      <c r="C150" s="463"/>
      <c r="D150" s="536"/>
      <c r="E150" s="537"/>
      <c r="F150" s="463"/>
      <c r="G150" s="537"/>
      <c r="H150" s="463"/>
      <c r="I150" s="463"/>
      <c r="J150" s="538"/>
      <c r="K150" s="463"/>
      <c r="L150" s="463"/>
      <c r="M150" s="463"/>
      <c r="N150" s="463"/>
      <c r="O150" s="463"/>
      <c r="P150" s="463"/>
      <c r="Q150" s="463"/>
      <c r="R150" s="463"/>
      <c r="S150" s="463"/>
      <c r="T150" s="463"/>
      <c r="U150" s="463"/>
      <c r="V150" s="463"/>
      <c r="W150" s="463"/>
      <c r="X150" s="463"/>
      <c r="Y150" s="463"/>
      <c r="Z150" s="463"/>
    </row>
    <row r="151" spans="1:26" ht="20.25" customHeight="1" x14ac:dyDescent="0.8">
      <c r="A151" s="463"/>
      <c r="B151" s="463"/>
      <c r="C151" s="463"/>
      <c r="D151" s="536"/>
      <c r="E151" s="537"/>
      <c r="F151" s="463"/>
      <c r="G151" s="537"/>
      <c r="H151" s="463"/>
      <c r="I151" s="463"/>
      <c r="J151" s="538"/>
      <c r="K151" s="463"/>
      <c r="L151" s="463"/>
      <c r="M151" s="463"/>
      <c r="N151" s="463"/>
      <c r="O151" s="463"/>
      <c r="P151" s="463"/>
      <c r="Q151" s="463"/>
      <c r="R151" s="463"/>
      <c r="S151" s="463"/>
      <c r="T151" s="463"/>
      <c r="U151" s="463"/>
      <c r="V151" s="463"/>
      <c r="W151" s="463"/>
      <c r="X151" s="463"/>
      <c r="Y151" s="463"/>
      <c r="Z151" s="463"/>
    </row>
    <row r="152" spans="1:26" ht="20.25" customHeight="1" x14ac:dyDescent="0.8">
      <c r="A152" s="463"/>
      <c r="B152" s="463"/>
      <c r="C152" s="463"/>
      <c r="D152" s="536"/>
      <c r="E152" s="537"/>
      <c r="F152" s="463"/>
      <c r="G152" s="537"/>
      <c r="H152" s="463"/>
      <c r="I152" s="463"/>
      <c r="J152" s="538"/>
      <c r="K152" s="463"/>
      <c r="L152" s="463"/>
      <c r="M152" s="463"/>
      <c r="N152" s="463"/>
      <c r="O152" s="463"/>
      <c r="P152" s="463"/>
      <c r="Q152" s="463"/>
      <c r="R152" s="463"/>
      <c r="S152" s="463"/>
      <c r="T152" s="463"/>
      <c r="U152" s="463"/>
      <c r="V152" s="463"/>
      <c r="W152" s="463"/>
      <c r="X152" s="463"/>
      <c r="Y152" s="463"/>
      <c r="Z152" s="463"/>
    </row>
    <row r="153" spans="1:26" ht="20.25" customHeight="1" x14ac:dyDescent="0.8">
      <c r="A153" s="463"/>
      <c r="B153" s="463"/>
      <c r="C153" s="463"/>
      <c r="D153" s="536"/>
      <c r="E153" s="537"/>
      <c r="F153" s="463"/>
      <c r="G153" s="537"/>
      <c r="H153" s="463"/>
      <c r="I153" s="463"/>
      <c r="J153" s="538"/>
      <c r="K153" s="463"/>
      <c r="L153" s="463"/>
      <c r="M153" s="463"/>
      <c r="N153" s="463"/>
      <c r="O153" s="463"/>
      <c r="P153" s="463"/>
      <c r="Q153" s="463"/>
      <c r="R153" s="463"/>
      <c r="S153" s="463"/>
      <c r="T153" s="463"/>
      <c r="U153" s="463"/>
      <c r="V153" s="463"/>
      <c r="W153" s="463"/>
      <c r="X153" s="463"/>
      <c r="Y153" s="463"/>
      <c r="Z153" s="463"/>
    </row>
    <row r="154" spans="1:26" ht="20.25" customHeight="1" x14ac:dyDescent="0.8">
      <c r="A154" s="463"/>
      <c r="B154" s="463"/>
      <c r="C154" s="463"/>
      <c r="D154" s="536"/>
      <c r="E154" s="537"/>
      <c r="F154" s="463"/>
      <c r="G154" s="537"/>
      <c r="H154" s="463"/>
      <c r="I154" s="463"/>
      <c r="J154" s="538"/>
      <c r="K154" s="463"/>
      <c r="L154" s="463"/>
      <c r="M154" s="463"/>
      <c r="N154" s="463"/>
      <c r="O154" s="463"/>
      <c r="P154" s="463"/>
      <c r="Q154" s="463"/>
      <c r="R154" s="463"/>
      <c r="S154" s="463"/>
      <c r="T154" s="463"/>
      <c r="U154" s="463"/>
      <c r="V154" s="463"/>
      <c r="W154" s="463"/>
      <c r="X154" s="463"/>
      <c r="Y154" s="463"/>
      <c r="Z154" s="463"/>
    </row>
    <row r="155" spans="1:26" ht="20.25" customHeight="1" x14ac:dyDescent="0.8">
      <c r="A155" s="463"/>
      <c r="B155" s="463"/>
      <c r="C155" s="463"/>
      <c r="D155" s="536"/>
      <c r="E155" s="537"/>
      <c r="F155" s="463"/>
      <c r="G155" s="537"/>
      <c r="H155" s="463"/>
      <c r="I155" s="463"/>
      <c r="J155" s="538"/>
      <c r="K155" s="463"/>
      <c r="L155" s="463"/>
      <c r="M155" s="463"/>
      <c r="N155" s="463"/>
      <c r="O155" s="463"/>
      <c r="P155" s="463"/>
      <c r="Q155" s="463"/>
      <c r="R155" s="463"/>
      <c r="S155" s="463"/>
      <c r="T155" s="463"/>
      <c r="U155" s="463"/>
      <c r="V155" s="463"/>
      <c r="W155" s="463"/>
      <c r="X155" s="463"/>
      <c r="Y155" s="463"/>
      <c r="Z155" s="463"/>
    </row>
    <row r="156" spans="1:26" ht="20.25" customHeight="1" x14ac:dyDescent="0.8">
      <c r="A156" s="463"/>
      <c r="B156" s="463"/>
      <c r="C156" s="463"/>
      <c r="D156" s="536"/>
      <c r="E156" s="537"/>
      <c r="F156" s="463"/>
      <c r="G156" s="537"/>
      <c r="H156" s="463"/>
      <c r="I156" s="463"/>
      <c r="J156" s="538"/>
      <c r="K156" s="463"/>
      <c r="L156" s="463"/>
      <c r="M156" s="463"/>
      <c r="N156" s="463"/>
      <c r="O156" s="463"/>
      <c r="P156" s="463"/>
      <c r="Q156" s="463"/>
      <c r="R156" s="463"/>
      <c r="S156" s="463"/>
      <c r="T156" s="463"/>
      <c r="U156" s="463"/>
      <c r="V156" s="463"/>
      <c r="W156" s="463"/>
      <c r="X156" s="463"/>
      <c r="Y156" s="463"/>
      <c r="Z156" s="463"/>
    </row>
    <row r="157" spans="1:26" ht="20.25" customHeight="1" x14ac:dyDescent="0.8">
      <c r="A157" s="463"/>
      <c r="B157" s="463"/>
      <c r="C157" s="463"/>
      <c r="D157" s="536"/>
      <c r="E157" s="537"/>
      <c r="F157" s="463"/>
      <c r="G157" s="537"/>
      <c r="H157" s="463"/>
      <c r="I157" s="463"/>
      <c r="J157" s="538"/>
      <c r="K157" s="463"/>
      <c r="L157" s="463"/>
      <c r="M157" s="463"/>
      <c r="N157" s="463"/>
      <c r="O157" s="463"/>
      <c r="P157" s="463"/>
      <c r="Q157" s="463"/>
      <c r="R157" s="463"/>
      <c r="S157" s="463"/>
      <c r="T157" s="463"/>
      <c r="U157" s="463"/>
      <c r="V157" s="463"/>
      <c r="W157" s="463"/>
      <c r="X157" s="463"/>
      <c r="Y157" s="463"/>
      <c r="Z157" s="463"/>
    </row>
    <row r="158" spans="1:26" ht="20.25" customHeight="1" x14ac:dyDescent="0.8">
      <c r="A158" s="463"/>
      <c r="B158" s="463"/>
      <c r="C158" s="463"/>
      <c r="D158" s="536"/>
      <c r="E158" s="537"/>
      <c r="F158" s="463"/>
      <c r="G158" s="537"/>
      <c r="H158" s="463"/>
      <c r="I158" s="463"/>
      <c r="J158" s="538"/>
      <c r="K158" s="463"/>
      <c r="L158" s="463"/>
      <c r="M158" s="463"/>
      <c r="N158" s="463"/>
      <c r="O158" s="463"/>
      <c r="P158" s="463"/>
      <c r="Q158" s="463"/>
      <c r="R158" s="463"/>
      <c r="S158" s="463"/>
      <c r="T158" s="463"/>
      <c r="U158" s="463"/>
      <c r="V158" s="463"/>
      <c r="W158" s="463"/>
      <c r="X158" s="463"/>
      <c r="Y158" s="463"/>
      <c r="Z158" s="463"/>
    </row>
    <row r="159" spans="1:26" ht="20.25" customHeight="1" x14ac:dyDescent="0.8">
      <c r="A159" s="463"/>
      <c r="B159" s="463"/>
      <c r="C159" s="463"/>
      <c r="D159" s="536"/>
      <c r="E159" s="537"/>
      <c r="F159" s="463"/>
      <c r="G159" s="537"/>
      <c r="H159" s="463"/>
      <c r="I159" s="463"/>
      <c r="J159" s="538"/>
      <c r="K159" s="463"/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3"/>
      <c r="Y159" s="463"/>
      <c r="Z159" s="463"/>
    </row>
    <row r="160" spans="1:26" ht="20.25" customHeight="1" x14ac:dyDescent="0.8">
      <c r="A160" s="463"/>
      <c r="B160" s="463"/>
      <c r="C160" s="463"/>
      <c r="D160" s="536"/>
      <c r="E160" s="537"/>
      <c r="F160" s="463"/>
      <c r="G160" s="537"/>
      <c r="H160" s="463"/>
      <c r="I160" s="463"/>
      <c r="J160" s="538"/>
      <c r="K160" s="463"/>
      <c r="L160" s="463"/>
      <c r="M160" s="463"/>
      <c r="N160" s="463"/>
      <c r="O160" s="463"/>
      <c r="P160" s="463"/>
      <c r="Q160" s="463"/>
      <c r="R160" s="463"/>
      <c r="S160" s="463"/>
      <c r="T160" s="463"/>
      <c r="U160" s="463"/>
      <c r="V160" s="463"/>
      <c r="W160" s="463"/>
      <c r="X160" s="463"/>
      <c r="Y160" s="463"/>
      <c r="Z160" s="463"/>
    </row>
    <row r="161" spans="1:26" ht="20.25" customHeight="1" x14ac:dyDescent="0.8">
      <c r="A161" s="463"/>
      <c r="B161" s="463"/>
      <c r="C161" s="463"/>
      <c r="D161" s="536"/>
      <c r="E161" s="537"/>
      <c r="F161" s="463"/>
      <c r="G161" s="537"/>
      <c r="H161" s="463"/>
      <c r="I161" s="463"/>
      <c r="J161" s="538"/>
      <c r="K161" s="463"/>
      <c r="L161" s="463"/>
      <c r="M161" s="463"/>
      <c r="N161" s="463"/>
      <c r="O161" s="463"/>
      <c r="P161" s="463"/>
      <c r="Q161" s="463"/>
      <c r="R161" s="463"/>
      <c r="S161" s="463"/>
      <c r="T161" s="463"/>
      <c r="U161" s="463"/>
      <c r="V161" s="463"/>
      <c r="W161" s="463"/>
      <c r="X161" s="463"/>
      <c r="Y161" s="463"/>
      <c r="Z161" s="463"/>
    </row>
    <row r="162" spans="1:26" ht="20.25" customHeight="1" x14ac:dyDescent="0.8">
      <c r="A162" s="463"/>
      <c r="B162" s="463"/>
      <c r="C162" s="463"/>
      <c r="D162" s="536"/>
      <c r="E162" s="537"/>
      <c r="F162" s="463"/>
      <c r="G162" s="537"/>
      <c r="H162" s="463"/>
      <c r="I162" s="463"/>
      <c r="J162" s="538"/>
      <c r="K162" s="463"/>
      <c r="L162" s="463"/>
      <c r="M162" s="463"/>
      <c r="N162" s="463"/>
      <c r="O162" s="463"/>
      <c r="P162" s="463"/>
      <c r="Q162" s="463"/>
      <c r="R162" s="463"/>
      <c r="S162" s="463"/>
      <c r="T162" s="463"/>
      <c r="U162" s="463"/>
      <c r="V162" s="463"/>
      <c r="W162" s="463"/>
      <c r="X162" s="463"/>
      <c r="Y162" s="463"/>
      <c r="Z162" s="463"/>
    </row>
    <row r="163" spans="1:26" ht="20.25" customHeight="1" x14ac:dyDescent="0.8">
      <c r="A163" s="463"/>
      <c r="B163" s="463"/>
      <c r="C163" s="463"/>
      <c r="D163" s="536"/>
      <c r="E163" s="537"/>
      <c r="F163" s="463"/>
      <c r="G163" s="537"/>
      <c r="H163" s="463"/>
      <c r="I163" s="463"/>
      <c r="J163" s="538"/>
      <c r="K163" s="463"/>
      <c r="L163" s="463"/>
      <c r="M163" s="463"/>
      <c r="N163" s="463"/>
      <c r="O163" s="463"/>
      <c r="P163" s="463"/>
      <c r="Q163" s="463"/>
      <c r="R163" s="463"/>
      <c r="S163" s="463"/>
      <c r="T163" s="463"/>
      <c r="U163" s="463"/>
      <c r="V163" s="463"/>
      <c r="W163" s="463"/>
      <c r="X163" s="463"/>
      <c r="Y163" s="463"/>
      <c r="Z163" s="463"/>
    </row>
    <row r="164" spans="1:26" ht="20.25" customHeight="1" x14ac:dyDescent="0.8">
      <c r="A164" s="463"/>
      <c r="B164" s="463"/>
      <c r="C164" s="463"/>
      <c r="D164" s="536"/>
      <c r="E164" s="537"/>
      <c r="F164" s="463"/>
      <c r="G164" s="537"/>
      <c r="H164" s="463"/>
      <c r="I164" s="463"/>
      <c r="J164" s="538"/>
      <c r="K164" s="463"/>
      <c r="L164" s="463"/>
      <c r="M164" s="463"/>
      <c r="N164" s="463"/>
      <c r="O164" s="463"/>
      <c r="P164" s="463"/>
      <c r="Q164" s="463"/>
      <c r="R164" s="463"/>
      <c r="S164" s="463"/>
      <c r="T164" s="463"/>
      <c r="U164" s="463"/>
      <c r="V164" s="463"/>
      <c r="W164" s="463"/>
      <c r="X164" s="463"/>
      <c r="Y164" s="463"/>
      <c r="Z164" s="463"/>
    </row>
    <row r="165" spans="1:26" ht="20.25" customHeight="1" x14ac:dyDescent="0.8">
      <c r="A165" s="463"/>
      <c r="B165" s="463"/>
      <c r="C165" s="463"/>
      <c r="D165" s="536"/>
      <c r="E165" s="537"/>
      <c r="F165" s="463"/>
      <c r="G165" s="537"/>
      <c r="H165" s="463"/>
      <c r="I165" s="463"/>
      <c r="J165" s="538"/>
      <c r="K165" s="463"/>
      <c r="L165" s="463"/>
      <c r="M165" s="463"/>
      <c r="N165" s="463"/>
      <c r="O165" s="463"/>
      <c r="P165" s="463"/>
      <c r="Q165" s="463"/>
      <c r="R165" s="463"/>
      <c r="S165" s="463"/>
      <c r="T165" s="463"/>
      <c r="U165" s="463"/>
      <c r="V165" s="463"/>
      <c r="W165" s="463"/>
      <c r="X165" s="463"/>
      <c r="Y165" s="463"/>
      <c r="Z165" s="463"/>
    </row>
    <row r="166" spans="1:26" ht="20.25" customHeight="1" x14ac:dyDescent="0.8">
      <c r="A166" s="463"/>
      <c r="B166" s="463"/>
      <c r="C166" s="463"/>
      <c r="D166" s="536"/>
      <c r="E166" s="537"/>
      <c r="F166" s="463"/>
      <c r="G166" s="537"/>
      <c r="H166" s="463"/>
      <c r="I166" s="463"/>
      <c r="J166" s="538"/>
      <c r="K166" s="463"/>
      <c r="L166" s="463"/>
      <c r="M166" s="463"/>
      <c r="N166" s="463"/>
      <c r="O166" s="463"/>
      <c r="P166" s="463"/>
      <c r="Q166" s="463"/>
      <c r="R166" s="463"/>
      <c r="S166" s="463"/>
      <c r="T166" s="463"/>
      <c r="U166" s="463"/>
      <c r="V166" s="463"/>
      <c r="W166" s="463"/>
      <c r="X166" s="463"/>
      <c r="Y166" s="463"/>
      <c r="Z166" s="463"/>
    </row>
    <row r="167" spans="1:26" ht="20.25" customHeight="1" x14ac:dyDescent="0.8">
      <c r="A167" s="463"/>
      <c r="B167" s="463"/>
      <c r="C167" s="463"/>
      <c r="D167" s="536"/>
      <c r="E167" s="537"/>
      <c r="F167" s="463"/>
      <c r="G167" s="537"/>
      <c r="H167" s="463"/>
      <c r="I167" s="463"/>
      <c r="J167" s="538"/>
      <c r="K167" s="463"/>
      <c r="L167" s="463"/>
      <c r="M167" s="463"/>
      <c r="N167" s="463"/>
      <c r="O167" s="463"/>
      <c r="P167" s="463"/>
      <c r="Q167" s="463"/>
      <c r="R167" s="463"/>
      <c r="S167" s="463"/>
      <c r="T167" s="463"/>
      <c r="U167" s="463"/>
      <c r="V167" s="463"/>
      <c r="W167" s="463"/>
      <c r="X167" s="463"/>
      <c r="Y167" s="463"/>
      <c r="Z167" s="463"/>
    </row>
    <row r="168" spans="1:26" ht="20.25" customHeight="1" x14ac:dyDescent="0.8">
      <c r="A168" s="463"/>
      <c r="B168" s="463"/>
      <c r="C168" s="463"/>
      <c r="D168" s="536"/>
      <c r="E168" s="537"/>
      <c r="F168" s="463"/>
      <c r="G168" s="537"/>
      <c r="H168" s="463"/>
      <c r="I168" s="463"/>
      <c r="J168" s="538"/>
      <c r="K168" s="463"/>
      <c r="L168" s="463"/>
      <c r="M168" s="463"/>
      <c r="N168" s="463"/>
      <c r="O168" s="463"/>
      <c r="P168" s="463"/>
      <c r="Q168" s="463"/>
      <c r="R168" s="463"/>
      <c r="S168" s="463"/>
      <c r="T168" s="463"/>
      <c r="U168" s="463"/>
      <c r="V168" s="463"/>
      <c r="W168" s="463"/>
      <c r="X168" s="463"/>
      <c r="Y168" s="463"/>
      <c r="Z168" s="463"/>
    </row>
    <row r="169" spans="1:26" ht="20.25" customHeight="1" x14ac:dyDescent="0.8">
      <c r="A169" s="463"/>
      <c r="B169" s="463"/>
      <c r="C169" s="463"/>
      <c r="D169" s="536"/>
      <c r="E169" s="537"/>
      <c r="F169" s="463"/>
      <c r="G169" s="537"/>
      <c r="H169" s="463"/>
      <c r="I169" s="463"/>
      <c r="J169" s="538"/>
      <c r="K169" s="463"/>
      <c r="L169" s="463"/>
      <c r="M169" s="463"/>
      <c r="N169" s="463"/>
      <c r="O169" s="463"/>
      <c r="P169" s="463"/>
      <c r="Q169" s="463"/>
      <c r="R169" s="463"/>
      <c r="S169" s="463"/>
      <c r="T169" s="463"/>
      <c r="U169" s="463"/>
      <c r="V169" s="463"/>
      <c r="W169" s="463"/>
      <c r="X169" s="463"/>
      <c r="Y169" s="463"/>
      <c r="Z169" s="463"/>
    </row>
    <row r="170" spans="1:26" ht="20.25" customHeight="1" x14ac:dyDescent="0.8">
      <c r="A170" s="463"/>
      <c r="B170" s="463"/>
      <c r="C170" s="463"/>
      <c r="D170" s="536"/>
      <c r="E170" s="537"/>
      <c r="F170" s="463"/>
      <c r="G170" s="537"/>
      <c r="H170" s="463"/>
      <c r="I170" s="463"/>
      <c r="J170" s="538"/>
      <c r="K170" s="463"/>
      <c r="L170" s="463"/>
      <c r="M170" s="463"/>
      <c r="N170" s="463"/>
      <c r="O170" s="463"/>
      <c r="P170" s="463"/>
      <c r="Q170" s="463"/>
      <c r="R170" s="463"/>
      <c r="S170" s="463"/>
      <c r="T170" s="463"/>
      <c r="U170" s="463"/>
      <c r="V170" s="463"/>
      <c r="W170" s="463"/>
      <c r="X170" s="463"/>
      <c r="Y170" s="463"/>
      <c r="Z170" s="463"/>
    </row>
    <row r="171" spans="1:26" ht="20.25" customHeight="1" x14ac:dyDescent="0.8">
      <c r="A171" s="463"/>
      <c r="B171" s="463"/>
      <c r="C171" s="463"/>
      <c r="D171" s="536"/>
      <c r="E171" s="537"/>
      <c r="F171" s="463"/>
      <c r="G171" s="537"/>
      <c r="H171" s="463"/>
      <c r="I171" s="463"/>
      <c r="J171" s="538"/>
      <c r="K171" s="463"/>
      <c r="L171" s="463"/>
      <c r="M171" s="463"/>
      <c r="N171" s="463"/>
      <c r="O171" s="463"/>
      <c r="P171" s="463"/>
      <c r="Q171" s="463"/>
      <c r="R171" s="463"/>
      <c r="S171" s="463"/>
      <c r="T171" s="463"/>
      <c r="U171" s="463"/>
      <c r="V171" s="463"/>
      <c r="W171" s="463"/>
      <c r="X171" s="463"/>
      <c r="Y171" s="463"/>
      <c r="Z171" s="463"/>
    </row>
    <row r="172" spans="1:26" ht="20.25" customHeight="1" x14ac:dyDescent="0.8">
      <c r="A172" s="463"/>
      <c r="B172" s="463"/>
      <c r="C172" s="463"/>
      <c r="D172" s="536"/>
      <c r="E172" s="537"/>
      <c r="F172" s="463"/>
      <c r="G172" s="537"/>
      <c r="H172" s="463"/>
      <c r="I172" s="463"/>
      <c r="J172" s="538"/>
      <c r="K172" s="463"/>
      <c r="L172" s="463"/>
      <c r="M172" s="463"/>
      <c r="N172" s="463"/>
      <c r="O172" s="463"/>
      <c r="P172" s="463"/>
      <c r="Q172" s="463"/>
      <c r="R172" s="463"/>
      <c r="S172" s="463"/>
      <c r="T172" s="463"/>
      <c r="U172" s="463"/>
      <c r="V172" s="463"/>
      <c r="W172" s="463"/>
      <c r="X172" s="463"/>
      <c r="Y172" s="463"/>
      <c r="Z172" s="463"/>
    </row>
    <row r="173" spans="1:26" ht="20.25" customHeight="1" x14ac:dyDescent="0.8">
      <c r="A173" s="463"/>
      <c r="B173" s="463"/>
      <c r="C173" s="463"/>
      <c r="D173" s="536"/>
      <c r="E173" s="537"/>
      <c r="F173" s="463"/>
      <c r="G173" s="537"/>
      <c r="H173" s="463"/>
      <c r="I173" s="463"/>
      <c r="J173" s="538"/>
      <c r="K173" s="463"/>
      <c r="L173" s="463"/>
      <c r="M173" s="463"/>
      <c r="N173" s="463"/>
      <c r="O173" s="463"/>
      <c r="P173" s="463"/>
      <c r="Q173" s="463"/>
      <c r="R173" s="463"/>
      <c r="S173" s="463"/>
      <c r="T173" s="463"/>
      <c r="U173" s="463"/>
      <c r="V173" s="463"/>
      <c r="W173" s="463"/>
      <c r="X173" s="463"/>
      <c r="Y173" s="463"/>
      <c r="Z173" s="463"/>
    </row>
    <row r="174" spans="1:26" ht="20.25" customHeight="1" x14ac:dyDescent="0.8">
      <c r="A174" s="463"/>
      <c r="B174" s="463"/>
      <c r="C174" s="463"/>
      <c r="D174" s="536"/>
      <c r="E174" s="537"/>
      <c r="F174" s="463"/>
      <c r="G174" s="537"/>
      <c r="H174" s="463"/>
      <c r="I174" s="463"/>
      <c r="J174" s="538"/>
      <c r="K174" s="463"/>
      <c r="L174" s="463"/>
      <c r="M174" s="463"/>
      <c r="N174" s="463"/>
      <c r="O174" s="463"/>
      <c r="P174" s="463"/>
      <c r="Q174" s="463"/>
      <c r="R174" s="463"/>
      <c r="S174" s="463"/>
      <c r="T174" s="463"/>
      <c r="U174" s="463"/>
      <c r="V174" s="463"/>
      <c r="W174" s="463"/>
      <c r="X174" s="463"/>
      <c r="Y174" s="463"/>
      <c r="Z174" s="463"/>
    </row>
    <row r="175" spans="1:26" ht="20.25" customHeight="1" x14ac:dyDescent="0.8">
      <c r="A175" s="463"/>
      <c r="B175" s="463"/>
      <c r="C175" s="463"/>
      <c r="D175" s="536"/>
      <c r="E175" s="537"/>
      <c r="F175" s="463"/>
      <c r="G175" s="537"/>
      <c r="H175" s="463"/>
      <c r="I175" s="463"/>
      <c r="J175" s="538"/>
      <c r="K175" s="463"/>
      <c r="L175" s="463"/>
      <c r="M175" s="463"/>
      <c r="N175" s="463"/>
      <c r="O175" s="463"/>
      <c r="P175" s="463"/>
      <c r="Q175" s="463"/>
      <c r="R175" s="463"/>
      <c r="S175" s="463"/>
      <c r="T175" s="463"/>
      <c r="U175" s="463"/>
      <c r="V175" s="463"/>
      <c r="W175" s="463"/>
      <c r="X175" s="463"/>
      <c r="Y175" s="463"/>
      <c r="Z175" s="463"/>
    </row>
    <row r="176" spans="1:26" ht="20.25" customHeight="1" x14ac:dyDescent="0.8">
      <c r="A176" s="463"/>
      <c r="B176" s="463"/>
      <c r="C176" s="463"/>
      <c r="D176" s="536"/>
      <c r="E176" s="537"/>
      <c r="F176" s="463"/>
      <c r="G176" s="537"/>
      <c r="H176" s="463"/>
      <c r="I176" s="463"/>
      <c r="J176" s="538"/>
      <c r="K176" s="463"/>
      <c r="L176" s="463"/>
      <c r="M176" s="463"/>
      <c r="N176" s="463"/>
      <c r="O176" s="463"/>
      <c r="P176" s="463"/>
      <c r="Q176" s="463"/>
      <c r="R176" s="463"/>
      <c r="S176" s="463"/>
      <c r="T176" s="463"/>
      <c r="U176" s="463"/>
      <c r="V176" s="463"/>
      <c r="W176" s="463"/>
      <c r="X176" s="463"/>
      <c r="Y176" s="463"/>
      <c r="Z176" s="463"/>
    </row>
    <row r="177" spans="1:26" ht="20.25" customHeight="1" x14ac:dyDescent="0.8">
      <c r="A177" s="463"/>
      <c r="B177" s="463"/>
      <c r="C177" s="463"/>
      <c r="D177" s="536"/>
      <c r="E177" s="537"/>
      <c r="F177" s="463"/>
      <c r="G177" s="537"/>
      <c r="H177" s="463"/>
      <c r="I177" s="463"/>
      <c r="J177" s="538"/>
      <c r="K177" s="463"/>
      <c r="L177" s="463"/>
      <c r="M177" s="463"/>
      <c r="N177" s="463"/>
      <c r="O177" s="463"/>
      <c r="P177" s="463"/>
      <c r="Q177" s="463"/>
      <c r="R177" s="463"/>
      <c r="S177" s="463"/>
      <c r="T177" s="463"/>
      <c r="U177" s="463"/>
      <c r="V177" s="463"/>
      <c r="W177" s="463"/>
      <c r="X177" s="463"/>
      <c r="Y177" s="463"/>
      <c r="Z177" s="463"/>
    </row>
    <row r="178" spans="1:26" ht="20.25" customHeight="1" x14ac:dyDescent="0.8">
      <c r="A178" s="463"/>
      <c r="B178" s="463"/>
      <c r="C178" s="463"/>
      <c r="D178" s="536"/>
      <c r="E178" s="537"/>
      <c r="F178" s="463"/>
      <c r="G178" s="537"/>
      <c r="H178" s="463"/>
      <c r="I178" s="463"/>
      <c r="J178" s="538"/>
      <c r="K178" s="463"/>
      <c r="L178" s="463"/>
      <c r="M178" s="463"/>
      <c r="N178" s="463"/>
      <c r="O178" s="463"/>
      <c r="P178" s="463"/>
      <c r="Q178" s="463"/>
      <c r="R178" s="463"/>
      <c r="S178" s="463"/>
      <c r="T178" s="463"/>
      <c r="U178" s="463"/>
      <c r="V178" s="463"/>
      <c r="W178" s="463"/>
      <c r="X178" s="463"/>
      <c r="Y178" s="463"/>
      <c r="Z178" s="463"/>
    </row>
    <row r="179" spans="1:26" ht="20.25" customHeight="1" x14ac:dyDescent="0.8">
      <c r="A179" s="463"/>
      <c r="B179" s="463"/>
      <c r="C179" s="463"/>
      <c r="D179" s="536"/>
      <c r="E179" s="537"/>
      <c r="F179" s="463"/>
      <c r="G179" s="537"/>
      <c r="H179" s="463"/>
      <c r="I179" s="463"/>
      <c r="J179" s="538"/>
      <c r="K179" s="463"/>
      <c r="L179" s="463"/>
      <c r="M179" s="463"/>
      <c r="N179" s="463"/>
      <c r="O179" s="463"/>
      <c r="P179" s="463"/>
      <c r="Q179" s="463"/>
      <c r="R179" s="463"/>
      <c r="S179" s="463"/>
      <c r="T179" s="463"/>
      <c r="U179" s="463"/>
      <c r="V179" s="463"/>
      <c r="W179" s="463"/>
      <c r="X179" s="463"/>
      <c r="Y179" s="463"/>
      <c r="Z179" s="463"/>
    </row>
    <row r="180" spans="1:26" ht="20.25" customHeight="1" x14ac:dyDescent="0.8">
      <c r="A180" s="463"/>
      <c r="B180" s="463"/>
      <c r="C180" s="463"/>
      <c r="D180" s="536"/>
      <c r="E180" s="537"/>
      <c r="F180" s="463"/>
      <c r="G180" s="537"/>
      <c r="H180" s="463"/>
      <c r="I180" s="463"/>
      <c r="J180" s="538"/>
      <c r="K180" s="463"/>
      <c r="L180" s="463"/>
      <c r="M180" s="463"/>
      <c r="N180" s="463"/>
      <c r="O180" s="463"/>
      <c r="P180" s="463"/>
      <c r="Q180" s="463"/>
      <c r="R180" s="463"/>
      <c r="S180" s="463"/>
      <c r="T180" s="463"/>
      <c r="U180" s="463"/>
      <c r="V180" s="463"/>
      <c r="W180" s="463"/>
      <c r="X180" s="463"/>
      <c r="Y180" s="463"/>
      <c r="Z180" s="463"/>
    </row>
    <row r="181" spans="1:26" ht="20.25" customHeight="1" x14ac:dyDescent="0.8">
      <c r="A181" s="463"/>
      <c r="B181" s="463"/>
      <c r="C181" s="463"/>
      <c r="D181" s="536"/>
      <c r="E181" s="537"/>
      <c r="F181" s="463"/>
      <c r="G181" s="537"/>
      <c r="H181" s="463"/>
      <c r="I181" s="463"/>
      <c r="J181" s="538"/>
      <c r="K181" s="463"/>
      <c r="L181" s="463"/>
      <c r="M181" s="463"/>
      <c r="N181" s="463"/>
      <c r="O181" s="463"/>
      <c r="P181" s="463"/>
      <c r="Q181" s="463"/>
      <c r="R181" s="463"/>
      <c r="S181" s="463"/>
      <c r="T181" s="463"/>
      <c r="U181" s="463"/>
      <c r="V181" s="463"/>
      <c r="W181" s="463"/>
      <c r="X181" s="463"/>
      <c r="Y181" s="463"/>
      <c r="Z181" s="463"/>
    </row>
    <row r="182" spans="1:26" ht="20.25" customHeight="1" x14ac:dyDescent="0.8">
      <c r="A182" s="463"/>
      <c r="B182" s="463"/>
      <c r="C182" s="463"/>
      <c r="D182" s="536"/>
      <c r="E182" s="537"/>
      <c r="F182" s="463"/>
      <c r="G182" s="537"/>
      <c r="H182" s="463"/>
      <c r="I182" s="463"/>
      <c r="J182" s="538"/>
      <c r="K182" s="463"/>
      <c r="L182" s="463"/>
      <c r="M182" s="463"/>
      <c r="N182" s="463"/>
      <c r="O182" s="463"/>
      <c r="P182" s="463"/>
      <c r="Q182" s="463"/>
      <c r="R182" s="463"/>
      <c r="S182" s="463"/>
      <c r="T182" s="463"/>
      <c r="U182" s="463"/>
      <c r="V182" s="463"/>
      <c r="W182" s="463"/>
      <c r="X182" s="463"/>
      <c r="Y182" s="463"/>
      <c r="Z182" s="463"/>
    </row>
    <row r="183" spans="1:26" ht="20.25" customHeight="1" x14ac:dyDescent="0.8">
      <c r="A183" s="463"/>
      <c r="B183" s="463"/>
      <c r="C183" s="463"/>
      <c r="D183" s="536"/>
      <c r="E183" s="537"/>
      <c r="F183" s="463"/>
      <c r="G183" s="537"/>
      <c r="H183" s="463"/>
      <c r="I183" s="463"/>
      <c r="J183" s="538"/>
      <c r="K183" s="463"/>
      <c r="L183" s="463"/>
      <c r="M183" s="463"/>
      <c r="N183" s="463"/>
      <c r="O183" s="463"/>
      <c r="P183" s="463"/>
      <c r="Q183" s="463"/>
      <c r="R183" s="463"/>
      <c r="S183" s="463"/>
      <c r="T183" s="463"/>
      <c r="U183" s="463"/>
      <c r="V183" s="463"/>
      <c r="W183" s="463"/>
      <c r="X183" s="463"/>
      <c r="Y183" s="463"/>
      <c r="Z183" s="463"/>
    </row>
    <row r="184" spans="1:26" ht="20.25" customHeight="1" x14ac:dyDescent="0.8">
      <c r="A184" s="463"/>
      <c r="B184" s="463"/>
      <c r="C184" s="463"/>
      <c r="D184" s="536"/>
      <c r="E184" s="537"/>
      <c r="F184" s="463"/>
      <c r="G184" s="537"/>
      <c r="H184" s="463"/>
      <c r="I184" s="463"/>
      <c r="J184" s="538"/>
      <c r="K184" s="463"/>
      <c r="L184" s="463"/>
      <c r="M184" s="463"/>
      <c r="N184" s="463"/>
      <c r="O184" s="463"/>
      <c r="P184" s="463"/>
      <c r="Q184" s="463"/>
      <c r="R184" s="463"/>
      <c r="S184" s="463"/>
      <c r="T184" s="463"/>
      <c r="U184" s="463"/>
      <c r="V184" s="463"/>
      <c r="W184" s="463"/>
      <c r="X184" s="463"/>
      <c r="Y184" s="463"/>
      <c r="Z184" s="463"/>
    </row>
    <row r="185" spans="1:26" ht="20.25" customHeight="1" x14ac:dyDescent="0.8">
      <c r="A185" s="463"/>
      <c r="B185" s="463"/>
      <c r="C185" s="463"/>
      <c r="D185" s="536"/>
      <c r="E185" s="537"/>
      <c r="F185" s="463"/>
      <c r="G185" s="537"/>
      <c r="H185" s="463"/>
      <c r="I185" s="463"/>
      <c r="J185" s="538"/>
      <c r="K185" s="463"/>
      <c r="L185" s="463"/>
      <c r="M185" s="463"/>
      <c r="N185" s="463"/>
      <c r="O185" s="463"/>
      <c r="P185" s="463"/>
      <c r="Q185" s="463"/>
      <c r="R185" s="463"/>
      <c r="S185" s="463"/>
      <c r="T185" s="463"/>
      <c r="U185" s="463"/>
      <c r="V185" s="463"/>
      <c r="W185" s="463"/>
      <c r="X185" s="463"/>
      <c r="Y185" s="463"/>
      <c r="Z185" s="463"/>
    </row>
    <row r="186" spans="1:26" ht="20.25" customHeight="1" x14ac:dyDescent="0.8">
      <c r="A186" s="463"/>
      <c r="B186" s="463"/>
      <c r="C186" s="463"/>
      <c r="D186" s="536"/>
      <c r="E186" s="537"/>
      <c r="F186" s="463"/>
      <c r="G186" s="537"/>
      <c r="H186" s="463"/>
      <c r="I186" s="463"/>
      <c r="J186" s="538"/>
      <c r="K186" s="463"/>
      <c r="L186" s="463"/>
      <c r="M186" s="463"/>
      <c r="N186" s="463"/>
      <c r="O186" s="463"/>
      <c r="P186" s="463"/>
      <c r="Q186" s="463"/>
      <c r="R186" s="463"/>
      <c r="S186" s="463"/>
      <c r="T186" s="463"/>
      <c r="U186" s="463"/>
      <c r="V186" s="463"/>
      <c r="W186" s="463"/>
      <c r="X186" s="463"/>
      <c r="Y186" s="463"/>
      <c r="Z186" s="463"/>
    </row>
    <row r="187" spans="1:26" ht="20.25" customHeight="1" x14ac:dyDescent="0.8">
      <c r="A187" s="463"/>
      <c r="B187" s="463"/>
      <c r="C187" s="463"/>
      <c r="D187" s="536"/>
      <c r="E187" s="537"/>
      <c r="F187" s="463"/>
      <c r="G187" s="537"/>
      <c r="H187" s="463"/>
      <c r="I187" s="463"/>
      <c r="J187" s="538"/>
      <c r="K187" s="463"/>
      <c r="L187" s="463"/>
      <c r="M187" s="463"/>
      <c r="N187" s="463"/>
      <c r="O187" s="463"/>
      <c r="P187" s="463"/>
      <c r="Q187" s="463"/>
      <c r="R187" s="463"/>
      <c r="S187" s="463"/>
      <c r="T187" s="463"/>
      <c r="U187" s="463"/>
      <c r="V187" s="463"/>
      <c r="W187" s="463"/>
      <c r="X187" s="463"/>
      <c r="Y187" s="463"/>
      <c r="Z187" s="463"/>
    </row>
    <row r="188" spans="1:26" ht="20.25" customHeight="1" x14ac:dyDescent="0.8">
      <c r="A188" s="463"/>
      <c r="B188" s="463"/>
      <c r="C188" s="463"/>
      <c r="D188" s="536"/>
      <c r="E188" s="537"/>
      <c r="F188" s="463"/>
      <c r="G188" s="537"/>
      <c r="H188" s="463"/>
      <c r="I188" s="463"/>
      <c r="J188" s="538"/>
      <c r="K188" s="463"/>
      <c r="L188" s="463"/>
      <c r="M188" s="463"/>
      <c r="N188" s="463"/>
      <c r="O188" s="463"/>
      <c r="P188" s="463"/>
      <c r="Q188" s="463"/>
      <c r="R188" s="463"/>
      <c r="S188" s="463"/>
      <c r="T188" s="463"/>
      <c r="U188" s="463"/>
      <c r="V188" s="463"/>
      <c r="W188" s="463"/>
      <c r="X188" s="463"/>
      <c r="Y188" s="463"/>
      <c r="Z188" s="463"/>
    </row>
    <row r="189" spans="1:26" ht="20.25" customHeight="1" x14ac:dyDescent="0.8">
      <c r="A189" s="463"/>
      <c r="B189" s="463"/>
      <c r="C189" s="463"/>
      <c r="D189" s="536"/>
      <c r="E189" s="537"/>
      <c r="F189" s="463"/>
      <c r="G189" s="537"/>
      <c r="H189" s="463"/>
      <c r="I189" s="463"/>
      <c r="J189" s="538"/>
      <c r="K189" s="463"/>
      <c r="L189" s="463"/>
      <c r="M189" s="463"/>
      <c r="N189" s="463"/>
      <c r="O189" s="463"/>
      <c r="P189" s="463"/>
      <c r="Q189" s="463"/>
      <c r="R189" s="463"/>
      <c r="S189" s="463"/>
      <c r="T189" s="463"/>
      <c r="U189" s="463"/>
      <c r="V189" s="463"/>
      <c r="W189" s="463"/>
      <c r="X189" s="463"/>
      <c r="Y189" s="463"/>
      <c r="Z189" s="463"/>
    </row>
    <row r="190" spans="1:26" ht="20.25" customHeight="1" x14ac:dyDescent="0.8">
      <c r="A190" s="463"/>
      <c r="B190" s="463"/>
      <c r="C190" s="463"/>
      <c r="D190" s="536"/>
      <c r="E190" s="537"/>
      <c r="F190" s="463"/>
      <c r="G190" s="537"/>
      <c r="H190" s="463"/>
      <c r="I190" s="463"/>
      <c r="J190" s="538"/>
      <c r="K190" s="463"/>
      <c r="L190" s="463"/>
      <c r="M190" s="463"/>
      <c r="N190" s="463"/>
      <c r="O190" s="463"/>
      <c r="P190" s="463"/>
      <c r="Q190" s="463"/>
      <c r="R190" s="463"/>
      <c r="S190" s="463"/>
      <c r="T190" s="463"/>
      <c r="U190" s="463"/>
      <c r="V190" s="463"/>
      <c r="W190" s="463"/>
      <c r="X190" s="463"/>
      <c r="Y190" s="463"/>
      <c r="Z190" s="463"/>
    </row>
    <row r="191" spans="1:26" ht="20.25" customHeight="1" x14ac:dyDescent="0.8">
      <c r="A191" s="463"/>
      <c r="B191" s="463"/>
      <c r="C191" s="463"/>
      <c r="D191" s="536"/>
      <c r="E191" s="537"/>
      <c r="F191" s="463"/>
      <c r="G191" s="537"/>
      <c r="H191" s="463"/>
      <c r="I191" s="463"/>
      <c r="J191" s="538"/>
      <c r="K191" s="463"/>
      <c r="L191" s="463"/>
      <c r="M191" s="463"/>
      <c r="N191" s="463"/>
      <c r="O191" s="463"/>
      <c r="P191" s="463"/>
      <c r="Q191" s="463"/>
      <c r="R191" s="463"/>
      <c r="S191" s="463"/>
      <c r="T191" s="463"/>
      <c r="U191" s="463"/>
      <c r="V191" s="463"/>
      <c r="W191" s="463"/>
      <c r="X191" s="463"/>
      <c r="Y191" s="463"/>
      <c r="Z191" s="463"/>
    </row>
    <row r="192" spans="1:26" ht="20.25" customHeight="1" x14ac:dyDescent="0.8">
      <c r="A192" s="463"/>
      <c r="B192" s="463"/>
      <c r="C192" s="463"/>
      <c r="D192" s="536"/>
      <c r="E192" s="537"/>
      <c r="F192" s="463"/>
      <c r="G192" s="537"/>
      <c r="H192" s="463"/>
      <c r="I192" s="463"/>
      <c r="J192" s="538"/>
      <c r="K192" s="463"/>
      <c r="L192" s="463"/>
      <c r="M192" s="463"/>
      <c r="N192" s="463"/>
      <c r="O192" s="463"/>
      <c r="P192" s="463"/>
      <c r="Q192" s="463"/>
      <c r="R192" s="463"/>
      <c r="S192" s="463"/>
      <c r="T192" s="463"/>
      <c r="U192" s="463"/>
      <c r="V192" s="463"/>
      <c r="W192" s="463"/>
      <c r="X192" s="463"/>
      <c r="Y192" s="463"/>
      <c r="Z192" s="463"/>
    </row>
    <row r="193" spans="1:26" ht="20.25" customHeight="1" x14ac:dyDescent="0.8">
      <c r="A193" s="463"/>
      <c r="B193" s="463"/>
      <c r="C193" s="463"/>
      <c r="D193" s="536"/>
      <c r="E193" s="537"/>
      <c r="F193" s="463"/>
      <c r="G193" s="537"/>
      <c r="H193" s="463"/>
      <c r="I193" s="463"/>
      <c r="J193" s="538"/>
      <c r="K193" s="463"/>
      <c r="L193" s="463"/>
      <c r="M193" s="463"/>
      <c r="N193" s="463"/>
      <c r="O193" s="463"/>
      <c r="P193" s="463"/>
      <c r="Q193" s="463"/>
      <c r="R193" s="463"/>
      <c r="S193" s="463"/>
      <c r="T193" s="463"/>
      <c r="U193" s="463"/>
      <c r="V193" s="463"/>
      <c r="W193" s="463"/>
      <c r="X193" s="463"/>
      <c r="Y193" s="463"/>
      <c r="Z193" s="463"/>
    </row>
    <row r="194" spans="1:26" ht="20.25" customHeight="1" x14ac:dyDescent="0.8">
      <c r="A194" s="463"/>
      <c r="B194" s="463"/>
      <c r="C194" s="463"/>
      <c r="D194" s="536"/>
      <c r="E194" s="537"/>
      <c r="F194" s="463"/>
      <c r="G194" s="537"/>
      <c r="H194" s="463"/>
      <c r="I194" s="463"/>
      <c r="J194" s="538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  <c r="Z194" s="463"/>
    </row>
    <row r="195" spans="1:26" ht="20.25" customHeight="1" x14ac:dyDescent="0.8">
      <c r="A195" s="463"/>
      <c r="B195" s="463"/>
      <c r="C195" s="463"/>
      <c r="D195" s="536"/>
      <c r="E195" s="537"/>
      <c r="F195" s="463"/>
      <c r="G195" s="537"/>
      <c r="H195" s="463"/>
      <c r="I195" s="463"/>
      <c r="J195" s="538"/>
      <c r="K195" s="463"/>
      <c r="L195" s="463"/>
      <c r="M195" s="463"/>
      <c r="N195" s="463"/>
      <c r="O195" s="463"/>
      <c r="P195" s="463"/>
      <c r="Q195" s="463"/>
      <c r="R195" s="463"/>
      <c r="S195" s="463"/>
      <c r="T195" s="463"/>
      <c r="U195" s="463"/>
      <c r="V195" s="463"/>
      <c r="W195" s="463"/>
      <c r="X195" s="463"/>
      <c r="Y195" s="463"/>
      <c r="Z195" s="463"/>
    </row>
    <row r="196" spans="1:26" ht="20.25" customHeight="1" x14ac:dyDescent="0.8">
      <c r="A196" s="463"/>
      <c r="B196" s="463"/>
      <c r="C196" s="463"/>
      <c r="D196" s="536"/>
      <c r="E196" s="537"/>
      <c r="F196" s="463"/>
      <c r="G196" s="537"/>
      <c r="H196" s="463"/>
      <c r="I196" s="463"/>
      <c r="J196" s="538"/>
      <c r="K196" s="463"/>
      <c r="L196" s="463"/>
      <c r="M196" s="463"/>
      <c r="N196" s="463"/>
      <c r="O196" s="463"/>
      <c r="P196" s="463"/>
      <c r="Q196" s="463"/>
      <c r="R196" s="463"/>
      <c r="S196" s="463"/>
      <c r="T196" s="463"/>
      <c r="U196" s="463"/>
      <c r="V196" s="463"/>
      <c r="W196" s="463"/>
      <c r="X196" s="463"/>
      <c r="Y196" s="463"/>
      <c r="Z196" s="463"/>
    </row>
    <row r="197" spans="1:26" ht="20.25" customHeight="1" x14ac:dyDescent="0.8">
      <c r="A197" s="463"/>
      <c r="B197" s="463"/>
      <c r="C197" s="463"/>
      <c r="D197" s="536"/>
      <c r="E197" s="537"/>
      <c r="F197" s="463"/>
      <c r="G197" s="537"/>
      <c r="H197" s="463"/>
      <c r="I197" s="463"/>
      <c r="J197" s="538"/>
      <c r="K197" s="463"/>
      <c r="L197" s="463"/>
      <c r="M197" s="463"/>
      <c r="N197" s="463"/>
      <c r="O197" s="463"/>
      <c r="P197" s="463"/>
      <c r="Q197" s="463"/>
      <c r="R197" s="463"/>
      <c r="S197" s="463"/>
      <c r="T197" s="463"/>
      <c r="U197" s="463"/>
      <c r="V197" s="463"/>
      <c r="W197" s="463"/>
      <c r="X197" s="463"/>
      <c r="Y197" s="463"/>
      <c r="Z197" s="463"/>
    </row>
    <row r="198" spans="1:26" ht="20.25" customHeight="1" x14ac:dyDescent="0.8">
      <c r="A198" s="463"/>
      <c r="B198" s="463"/>
      <c r="C198" s="463"/>
      <c r="D198" s="536"/>
      <c r="E198" s="537"/>
      <c r="F198" s="463"/>
      <c r="G198" s="537"/>
      <c r="H198" s="463"/>
      <c r="I198" s="463"/>
      <c r="J198" s="538"/>
      <c r="K198" s="463"/>
      <c r="L198" s="463"/>
      <c r="M198" s="463"/>
      <c r="N198" s="463"/>
      <c r="O198" s="463"/>
      <c r="P198" s="463"/>
      <c r="Q198" s="463"/>
      <c r="R198" s="463"/>
      <c r="S198" s="463"/>
      <c r="T198" s="463"/>
      <c r="U198" s="463"/>
      <c r="V198" s="463"/>
      <c r="W198" s="463"/>
      <c r="X198" s="463"/>
      <c r="Y198" s="463"/>
      <c r="Z198" s="463"/>
    </row>
    <row r="199" spans="1:26" ht="20.25" customHeight="1" x14ac:dyDescent="0.8">
      <c r="A199" s="463"/>
      <c r="B199" s="463"/>
      <c r="C199" s="463"/>
      <c r="D199" s="536"/>
      <c r="E199" s="537"/>
      <c r="F199" s="463"/>
      <c r="G199" s="537"/>
      <c r="H199" s="463"/>
      <c r="I199" s="463"/>
      <c r="J199" s="538"/>
      <c r="K199" s="463"/>
      <c r="L199" s="463"/>
      <c r="M199" s="463"/>
      <c r="N199" s="463"/>
      <c r="O199" s="463"/>
      <c r="P199" s="463"/>
      <c r="Q199" s="463"/>
      <c r="R199" s="463"/>
      <c r="S199" s="463"/>
      <c r="T199" s="463"/>
      <c r="U199" s="463"/>
      <c r="V199" s="463"/>
      <c r="W199" s="463"/>
      <c r="X199" s="463"/>
      <c r="Y199" s="463"/>
      <c r="Z199" s="463"/>
    </row>
    <row r="200" spans="1:26" ht="20.25" customHeight="1" x14ac:dyDescent="0.8">
      <c r="A200" s="463"/>
      <c r="B200" s="463"/>
      <c r="C200" s="463"/>
      <c r="D200" s="536"/>
      <c r="E200" s="537"/>
      <c r="F200" s="463"/>
      <c r="G200" s="537"/>
      <c r="H200" s="463"/>
      <c r="I200" s="463"/>
      <c r="J200" s="538"/>
      <c r="K200" s="463"/>
      <c r="L200" s="463"/>
      <c r="M200" s="463"/>
      <c r="N200" s="463"/>
      <c r="O200" s="463"/>
      <c r="P200" s="463"/>
      <c r="Q200" s="463"/>
      <c r="R200" s="463"/>
      <c r="S200" s="463"/>
      <c r="T200" s="463"/>
      <c r="U200" s="463"/>
      <c r="V200" s="463"/>
      <c r="W200" s="463"/>
      <c r="X200" s="463"/>
      <c r="Y200" s="463"/>
      <c r="Z200" s="463"/>
    </row>
    <row r="201" spans="1:26" ht="20.25" customHeight="1" x14ac:dyDescent="0.8">
      <c r="A201" s="463"/>
      <c r="B201" s="463"/>
      <c r="C201" s="463"/>
      <c r="D201" s="536"/>
      <c r="E201" s="537"/>
      <c r="F201" s="463"/>
      <c r="G201" s="537"/>
      <c r="H201" s="463"/>
      <c r="I201" s="463"/>
      <c r="J201" s="538"/>
      <c r="K201" s="463"/>
      <c r="L201" s="463"/>
      <c r="M201" s="463"/>
      <c r="N201" s="463"/>
      <c r="O201" s="463"/>
      <c r="P201" s="463"/>
      <c r="Q201" s="463"/>
      <c r="R201" s="463"/>
      <c r="S201" s="463"/>
      <c r="T201" s="463"/>
      <c r="U201" s="463"/>
      <c r="V201" s="463"/>
      <c r="W201" s="463"/>
      <c r="X201" s="463"/>
      <c r="Y201" s="463"/>
      <c r="Z201" s="463"/>
    </row>
    <row r="202" spans="1:26" ht="20.25" customHeight="1" x14ac:dyDescent="0.8">
      <c r="A202" s="463"/>
      <c r="B202" s="463"/>
      <c r="C202" s="463"/>
      <c r="D202" s="536"/>
      <c r="E202" s="537"/>
      <c r="F202" s="463"/>
      <c r="G202" s="537"/>
      <c r="H202" s="463"/>
      <c r="I202" s="463"/>
      <c r="J202" s="538"/>
      <c r="K202" s="463"/>
      <c r="L202" s="463"/>
      <c r="M202" s="463"/>
      <c r="N202" s="463"/>
      <c r="O202" s="463"/>
      <c r="P202" s="463"/>
      <c r="Q202" s="463"/>
      <c r="R202" s="463"/>
      <c r="S202" s="463"/>
      <c r="T202" s="463"/>
      <c r="U202" s="463"/>
      <c r="V202" s="463"/>
      <c r="W202" s="463"/>
      <c r="X202" s="463"/>
      <c r="Y202" s="463"/>
      <c r="Z202" s="463"/>
    </row>
    <row r="203" spans="1:26" ht="20.25" customHeight="1" x14ac:dyDescent="0.8">
      <c r="A203" s="463"/>
      <c r="B203" s="463"/>
      <c r="C203" s="463"/>
      <c r="D203" s="536"/>
      <c r="E203" s="537"/>
      <c r="F203" s="463"/>
      <c r="G203" s="537"/>
      <c r="H203" s="463"/>
      <c r="I203" s="463"/>
      <c r="J203" s="538"/>
      <c r="K203" s="463"/>
      <c r="L203" s="463"/>
      <c r="M203" s="463"/>
      <c r="N203" s="463"/>
      <c r="O203" s="463"/>
      <c r="P203" s="463"/>
      <c r="Q203" s="463"/>
      <c r="R203" s="463"/>
      <c r="S203" s="463"/>
      <c r="T203" s="463"/>
      <c r="U203" s="463"/>
      <c r="V203" s="463"/>
      <c r="W203" s="463"/>
      <c r="X203" s="463"/>
      <c r="Y203" s="463"/>
      <c r="Z203" s="463"/>
    </row>
    <row r="204" spans="1:26" ht="20.25" customHeight="1" x14ac:dyDescent="0.8">
      <c r="A204" s="463"/>
      <c r="B204" s="463"/>
      <c r="C204" s="463"/>
      <c r="D204" s="536"/>
      <c r="E204" s="537"/>
      <c r="F204" s="463"/>
      <c r="G204" s="537"/>
      <c r="H204" s="463"/>
      <c r="I204" s="463"/>
      <c r="J204" s="538"/>
      <c r="K204" s="463"/>
      <c r="L204" s="463"/>
      <c r="M204" s="463"/>
      <c r="N204" s="463"/>
      <c r="O204" s="463"/>
      <c r="P204" s="463"/>
      <c r="Q204" s="463"/>
      <c r="R204" s="463"/>
      <c r="S204" s="463"/>
      <c r="T204" s="463"/>
      <c r="U204" s="463"/>
      <c r="V204" s="463"/>
      <c r="W204" s="463"/>
      <c r="X204" s="463"/>
      <c r="Y204" s="463"/>
      <c r="Z204" s="463"/>
    </row>
    <row r="205" spans="1:26" ht="20.25" customHeight="1" x14ac:dyDescent="0.8">
      <c r="A205" s="463"/>
      <c r="B205" s="463"/>
      <c r="C205" s="463"/>
      <c r="D205" s="536"/>
      <c r="E205" s="537"/>
      <c r="F205" s="463"/>
      <c r="G205" s="537"/>
      <c r="H205" s="463"/>
      <c r="I205" s="463"/>
      <c r="J205" s="538"/>
      <c r="K205" s="463"/>
      <c r="L205" s="463"/>
      <c r="M205" s="463"/>
      <c r="N205" s="463"/>
      <c r="O205" s="463"/>
      <c r="P205" s="463"/>
      <c r="Q205" s="463"/>
      <c r="R205" s="463"/>
      <c r="S205" s="463"/>
      <c r="T205" s="463"/>
      <c r="U205" s="463"/>
      <c r="V205" s="463"/>
      <c r="W205" s="463"/>
      <c r="X205" s="463"/>
      <c r="Y205" s="463"/>
      <c r="Z205" s="463"/>
    </row>
    <row r="206" spans="1:26" ht="20.25" customHeight="1" x14ac:dyDescent="0.8">
      <c r="A206" s="463"/>
      <c r="B206" s="463"/>
      <c r="C206" s="463"/>
      <c r="D206" s="536"/>
      <c r="E206" s="537"/>
      <c r="F206" s="463"/>
      <c r="G206" s="537"/>
      <c r="H206" s="463"/>
      <c r="I206" s="463"/>
      <c r="J206" s="538"/>
      <c r="K206" s="463"/>
      <c r="L206" s="463"/>
      <c r="M206" s="463"/>
      <c r="N206" s="463"/>
      <c r="O206" s="463"/>
      <c r="P206" s="463"/>
      <c r="Q206" s="463"/>
      <c r="R206" s="463"/>
      <c r="S206" s="463"/>
      <c r="T206" s="463"/>
      <c r="U206" s="463"/>
      <c r="V206" s="463"/>
      <c r="W206" s="463"/>
      <c r="X206" s="463"/>
      <c r="Y206" s="463"/>
      <c r="Z206" s="463"/>
    </row>
    <row r="207" spans="1:26" ht="20.25" customHeight="1" x14ac:dyDescent="0.8">
      <c r="A207" s="463"/>
      <c r="B207" s="463"/>
      <c r="C207" s="463"/>
      <c r="D207" s="536"/>
      <c r="E207" s="537"/>
      <c r="F207" s="463"/>
      <c r="G207" s="537"/>
      <c r="H207" s="463"/>
      <c r="I207" s="463"/>
      <c r="J207" s="538"/>
      <c r="K207" s="463"/>
      <c r="L207" s="463"/>
      <c r="M207" s="463"/>
      <c r="N207" s="463"/>
      <c r="O207" s="463"/>
      <c r="P207" s="463"/>
      <c r="Q207" s="463"/>
      <c r="R207" s="463"/>
      <c r="S207" s="463"/>
      <c r="T207" s="463"/>
      <c r="U207" s="463"/>
      <c r="V207" s="463"/>
      <c r="W207" s="463"/>
      <c r="X207" s="463"/>
      <c r="Y207" s="463"/>
      <c r="Z207" s="463"/>
    </row>
    <row r="208" spans="1:26" ht="20.25" customHeight="1" x14ac:dyDescent="0.8">
      <c r="A208" s="463"/>
      <c r="B208" s="463"/>
      <c r="C208" s="463"/>
      <c r="D208" s="536"/>
      <c r="E208" s="537"/>
      <c r="F208" s="463"/>
      <c r="G208" s="537"/>
      <c r="H208" s="463"/>
      <c r="I208" s="463"/>
      <c r="J208" s="538"/>
      <c r="K208" s="463"/>
      <c r="L208" s="463"/>
      <c r="M208" s="463"/>
      <c r="N208" s="463"/>
      <c r="O208" s="463"/>
      <c r="P208" s="463"/>
      <c r="Q208" s="463"/>
      <c r="R208" s="463"/>
      <c r="S208" s="463"/>
      <c r="T208" s="463"/>
      <c r="U208" s="463"/>
      <c r="V208" s="463"/>
      <c r="W208" s="463"/>
      <c r="X208" s="463"/>
      <c r="Y208" s="463"/>
      <c r="Z208" s="463"/>
    </row>
    <row r="209" spans="1:26" ht="20.25" customHeight="1" x14ac:dyDescent="0.8">
      <c r="A209" s="463"/>
      <c r="B209" s="463"/>
      <c r="C209" s="463"/>
      <c r="D209" s="536"/>
      <c r="E209" s="537"/>
      <c r="F209" s="463"/>
      <c r="G209" s="537"/>
      <c r="H209" s="463"/>
      <c r="I209" s="463"/>
      <c r="J209" s="538"/>
      <c r="K209" s="463"/>
      <c r="L209" s="463"/>
      <c r="M209" s="463"/>
      <c r="N209" s="463"/>
      <c r="O209" s="463"/>
      <c r="P209" s="463"/>
      <c r="Q209" s="463"/>
      <c r="R209" s="463"/>
      <c r="S209" s="463"/>
      <c r="T209" s="463"/>
      <c r="U209" s="463"/>
      <c r="V209" s="463"/>
      <c r="W209" s="463"/>
      <c r="X209" s="463"/>
      <c r="Y209" s="463"/>
      <c r="Z209" s="463"/>
    </row>
    <row r="210" spans="1:26" ht="20.25" customHeight="1" x14ac:dyDescent="0.8">
      <c r="A210" s="463"/>
      <c r="B210" s="463"/>
      <c r="C210" s="463"/>
      <c r="D210" s="536"/>
      <c r="E210" s="537"/>
      <c r="F210" s="463"/>
      <c r="G210" s="537"/>
      <c r="H210" s="463"/>
      <c r="I210" s="463"/>
      <c r="J210" s="538"/>
      <c r="K210" s="463"/>
      <c r="L210" s="463"/>
      <c r="M210" s="463"/>
      <c r="N210" s="463"/>
      <c r="O210" s="463"/>
      <c r="P210" s="463"/>
      <c r="Q210" s="463"/>
      <c r="R210" s="463"/>
      <c r="S210" s="463"/>
      <c r="T210" s="463"/>
      <c r="U210" s="463"/>
      <c r="V210" s="463"/>
      <c r="W210" s="463"/>
      <c r="X210" s="463"/>
      <c r="Y210" s="463"/>
      <c r="Z210" s="463"/>
    </row>
    <row r="211" spans="1:26" ht="20.25" customHeight="1" x14ac:dyDescent="0.8">
      <c r="A211" s="463"/>
      <c r="B211" s="463"/>
      <c r="C211" s="463"/>
      <c r="D211" s="536"/>
      <c r="E211" s="537"/>
      <c r="F211" s="463"/>
      <c r="G211" s="537"/>
      <c r="H211" s="463"/>
      <c r="I211" s="463"/>
      <c r="J211" s="538"/>
      <c r="K211" s="463"/>
      <c r="L211" s="463"/>
      <c r="M211" s="463"/>
      <c r="N211" s="463"/>
      <c r="O211" s="463"/>
      <c r="P211" s="463"/>
      <c r="Q211" s="463"/>
      <c r="R211" s="463"/>
      <c r="S211" s="463"/>
      <c r="T211" s="463"/>
      <c r="U211" s="463"/>
      <c r="V211" s="463"/>
      <c r="W211" s="463"/>
      <c r="X211" s="463"/>
      <c r="Y211" s="463"/>
      <c r="Z211" s="463"/>
    </row>
    <row r="212" spans="1:26" ht="20.25" customHeight="1" x14ac:dyDescent="0.8">
      <c r="A212" s="463"/>
      <c r="B212" s="463"/>
      <c r="C212" s="463"/>
      <c r="D212" s="536"/>
      <c r="E212" s="537"/>
      <c r="F212" s="463"/>
      <c r="G212" s="537"/>
      <c r="H212" s="463"/>
      <c r="I212" s="463"/>
      <c r="J212" s="538"/>
      <c r="K212" s="463"/>
      <c r="L212" s="463"/>
      <c r="M212" s="463"/>
      <c r="N212" s="463"/>
      <c r="O212" s="463"/>
      <c r="P212" s="463"/>
      <c r="Q212" s="463"/>
      <c r="R212" s="463"/>
      <c r="S212" s="463"/>
      <c r="T212" s="463"/>
      <c r="U212" s="463"/>
      <c r="V212" s="463"/>
      <c r="W212" s="463"/>
      <c r="X212" s="463"/>
      <c r="Y212" s="463"/>
      <c r="Z212" s="463"/>
    </row>
    <row r="213" spans="1:26" ht="20.25" customHeight="1" x14ac:dyDescent="0.8">
      <c r="A213" s="463"/>
      <c r="B213" s="463"/>
      <c r="C213" s="463"/>
      <c r="D213" s="536"/>
      <c r="E213" s="537"/>
      <c r="F213" s="463"/>
      <c r="G213" s="537"/>
      <c r="H213" s="463"/>
      <c r="I213" s="463"/>
      <c r="J213" s="538"/>
      <c r="K213" s="463"/>
      <c r="L213" s="463"/>
      <c r="M213" s="463"/>
      <c r="N213" s="463"/>
      <c r="O213" s="463"/>
      <c r="P213" s="463"/>
      <c r="Q213" s="463"/>
      <c r="R213" s="463"/>
      <c r="S213" s="463"/>
      <c r="T213" s="463"/>
      <c r="U213" s="463"/>
      <c r="V213" s="463"/>
      <c r="W213" s="463"/>
      <c r="X213" s="463"/>
      <c r="Y213" s="463"/>
      <c r="Z213" s="463"/>
    </row>
    <row r="214" spans="1:26" ht="20.25" customHeight="1" x14ac:dyDescent="0.8">
      <c r="A214" s="463"/>
      <c r="B214" s="463"/>
      <c r="C214" s="463"/>
      <c r="D214" s="536"/>
      <c r="E214" s="537"/>
      <c r="F214" s="463"/>
      <c r="G214" s="537"/>
      <c r="H214" s="463"/>
      <c r="I214" s="463"/>
      <c r="J214" s="538"/>
      <c r="K214" s="463"/>
      <c r="L214" s="463"/>
      <c r="M214" s="463"/>
      <c r="N214" s="463"/>
      <c r="O214" s="463"/>
      <c r="P214" s="463"/>
      <c r="Q214" s="463"/>
      <c r="R214" s="463"/>
      <c r="S214" s="463"/>
      <c r="T214" s="463"/>
      <c r="U214" s="463"/>
      <c r="V214" s="463"/>
      <c r="W214" s="463"/>
      <c r="X214" s="463"/>
      <c r="Y214" s="463"/>
      <c r="Z214" s="463"/>
    </row>
    <row r="215" spans="1:26" ht="20.25" customHeight="1" x14ac:dyDescent="0.8">
      <c r="A215" s="463"/>
      <c r="B215" s="463"/>
      <c r="C215" s="463"/>
      <c r="D215" s="536"/>
      <c r="E215" s="537"/>
      <c r="F215" s="463"/>
      <c r="G215" s="537"/>
      <c r="H215" s="463"/>
      <c r="I215" s="463"/>
      <c r="J215" s="538"/>
      <c r="K215" s="463"/>
      <c r="L215" s="463"/>
      <c r="M215" s="463"/>
      <c r="N215" s="463"/>
      <c r="O215" s="463"/>
      <c r="P215" s="463"/>
      <c r="Q215" s="463"/>
      <c r="R215" s="463"/>
      <c r="S215" s="463"/>
      <c r="T215" s="463"/>
      <c r="U215" s="463"/>
      <c r="V215" s="463"/>
      <c r="W215" s="463"/>
      <c r="X215" s="463"/>
      <c r="Y215" s="463"/>
      <c r="Z215" s="463"/>
    </row>
    <row r="216" spans="1:26" ht="20.25" customHeight="1" x14ac:dyDescent="0.8">
      <c r="A216" s="463"/>
      <c r="B216" s="463"/>
      <c r="C216" s="463"/>
      <c r="D216" s="536"/>
      <c r="E216" s="537"/>
      <c r="F216" s="463"/>
      <c r="G216" s="537"/>
      <c r="H216" s="463"/>
      <c r="I216" s="463"/>
      <c r="J216" s="538"/>
      <c r="K216" s="463"/>
      <c r="L216" s="463"/>
      <c r="M216" s="463"/>
      <c r="N216" s="463"/>
      <c r="O216" s="463"/>
      <c r="P216" s="463"/>
      <c r="Q216" s="463"/>
      <c r="R216" s="463"/>
      <c r="S216" s="463"/>
      <c r="T216" s="463"/>
      <c r="U216" s="463"/>
      <c r="V216" s="463"/>
      <c r="W216" s="463"/>
      <c r="X216" s="463"/>
      <c r="Y216" s="463"/>
      <c r="Z216" s="463"/>
    </row>
    <row r="217" spans="1:26" ht="20.25" customHeight="1" x14ac:dyDescent="0.8">
      <c r="A217" s="463"/>
      <c r="B217" s="463"/>
      <c r="C217" s="463"/>
      <c r="D217" s="536"/>
      <c r="E217" s="537"/>
      <c r="F217" s="463"/>
      <c r="G217" s="537"/>
      <c r="H217" s="463"/>
      <c r="I217" s="463"/>
      <c r="J217" s="538"/>
      <c r="K217" s="463"/>
      <c r="L217" s="463"/>
      <c r="M217" s="463"/>
      <c r="N217" s="463"/>
      <c r="O217" s="463"/>
      <c r="P217" s="463"/>
      <c r="Q217" s="463"/>
      <c r="R217" s="463"/>
      <c r="S217" s="463"/>
      <c r="T217" s="463"/>
      <c r="U217" s="463"/>
      <c r="V217" s="463"/>
      <c r="W217" s="463"/>
      <c r="X217" s="463"/>
      <c r="Y217" s="463"/>
      <c r="Z217" s="463"/>
    </row>
    <row r="218" spans="1:26" ht="20.25" customHeight="1" x14ac:dyDescent="0.8">
      <c r="A218" s="463"/>
      <c r="B218" s="463"/>
      <c r="C218" s="463"/>
      <c r="D218" s="536"/>
      <c r="E218" s="537"/>
      <c r="F218" s="463"/>
      <c r="G218" s="537"/>
      <c r="H218" s="463"/>
      <c r="I218" s="463"/>
      <c r="J218" s="538"/>
      <c r="K218" s="463"/>
      <c r="L218" s="463"/>
      <c r="M218" s="463"/>
      <c r="N218" s="463"/>
      <c r="O218" s="463"/>
      <c r="P218" s="463"/>
      <c r="Q218" s="463"/>
      <c r="R218" s="463"/>
      <c r="S218" s="463"/>
      <c r="T218" s="463"/>
      <c r="U218" s="463"/>
      <c r="V218" s="463"/>
      <c r="W218" s="463"/>
      <c r="X218" s="463"/>
      <c r="Y218" s="463"/>
      <c r="Z218" s="463"/>
    </row>
    <row r="219" spans="1:26" ht="20.25" customHeight="1" x14ac:dyDescent="0.8">
      <c r="A219" s="463"/>
      <c r="B219" s="463"/>
      <c r="C219" s="463"/>
      <c r="D219" s="536"/>
      <c r="E219" s="537"/>
      <c r="F219" s="463"/>
      <c r="G219" s="537"/>
      <c r="H219" s="463"/>
      <c r="I219" s="463"/>
      <c r="J219" s="538"/>
      <c r="K219" s="463"/>
      <c r="L219" s="463"/>
      <c r="M219" s="463"/>
      <c r="N219" s="463"/>
      <c r="O219" s="463"/>
      <c r="P219" s="463"/>
      <c r="Q219" s="463"/>
      <c r="R219" s="463"/>
      <c r="S219" s="463"/>
      <c r="T219" s="463"/>
      <c r="U219" s="463"/>
      <c r="V219" s="463"/>
      <c r="W219" s="463"/>
      <c r="X219" s="463"/>
      <c r="Y219" s="463"/>
      <c r="Z219" s="463"/>
    </row>
    <row r="220" spans="1:26" ht="20.25" customHeight="1" x14ac:dyDescent="0.8">
      <c r="A220" s="463"/>
      <c r="B220" s="463"/>
      <c r="C220" s="463"/>
      <c r="D220" s="536"/>
      <c r="E220" s="537"/>
      <c r="F220" s="463"/>
      <c r="G220" s="537"/>
      <c r="H220" s="463"/>
      <c r="I220" s="463"/>
      <c r="J220" s="538"/>
      <c r="K220" s="463"/>
      <c r="L220" s="463"/>
      <c r="M220" s="463"/>
      <c r="N220" s="463"/>
      <c r="O220" s="463"/>
      <c r="P220" s="463"/>
      <c r="Q220" s="463"/>
      <c r="R220" s="463"/>
      <c r="S220" s="463"/>
      <c r="T220" s="463"/>
      <c r="U220" s="463"/>
      <c r="V220" s="463"/>
      <c r="W220" s="463"/>
      <c r="X220" s="463"/>
      <c r="Y220" s="463"/>
      <c r="Z220" s="463"/>
    </row>
    <row r="221" spans="1:26" ht="20.25" customHeight="1" x14ac:dyDescent="0.8">
      <c r="A221" s="463"/>
      <c r="B221" s="463"/>
      <c r="C221" s="463"/>
      <c r="D221" s="536"/>
      <c r="E221" s="537"/>
      <c r="F221" s="463"/>
      <c r="G221" s="537"/>
      <c r="H221" s="463"/>
      <c r="I221" s="463"/>
      <c r="J221" s="538"/>
      <c r="K221" s="463"/>
      <c r="L221" s="463"/>
      <c r="M221" s="463"/>
      <c r="N221" s="463"/>
      <c r="O221" s="463"/>
      <c r="P221" s="463"/>
      <c r="Q221" s="463"/>
      <c r="R221" s="463"/>
      <c r="S221" s="463"/>
      <c r="T221" s="463"/>
      <c r="U221" s="463"/>
      <c r="V221" s="463"/>
      <c r="W221" s="463"/>
      <c r="X221" s="463"/>
      <c r="Y221" s="463"/>
      <c r="Z221" s="463"/>
    </row>
    <row r="222" spans="1:26" ht="20.25" customHeight="1" x14ac:dyDescent="0.8">
      <c r="A222" s="463"/>
      <c r="B222" s="463"/>
      <c r="C222" s="463"/>
      <c r="D222" s="536"/>
      <c r="E222" s="537"/>
      <c r="F222" s="463"/>
      <c r="G222" s="537"/>
      <c r="H222" s="463"/>
      <c r="I222" s="463"/>
      <c r="J222" s="538"/>
      <c r="K222" s="463"/>
      <c r="L222" s="463"/>
      <c r="M222" s="463"/>
      <c r="N222" s="463"/>
      <c r="O222" s="463"/>
      <c r="P222" s="463"/>
      <c r="Q222" s="463"/>
      <c r="R222" s="463"/>
      <c r="S222" s="463"/>
      <c r="T222" s="463"/>
      <c r="U222" s="463"/>
      <c r="V222" s="463"/>
      <c r="W222" s="463"/>
      <c r="X222" s="463"/>
      <c r="Y222" s="463"/>
      <c r="Z222" s="463"/>
    </row>
    <row r="223" spans="1:26" ht="20.25" customHeight="1" x14ac:dyDescent="0.8">
      <c r="A223" s="463"/>
      <c r="B223" s="463"/>
      <c r="C223" s="463"/>
      <c r="D223" s="536"/>
      <c r="E223" s="537"/>
      <c r="F223" s="463"/>
      <c r="G223" s="537"/>
      <c r="H223" s="463"/>
      <c r="I223" s="463"/>
      <c r="J223" s="538"/>
      <c r="K223" s="463"/>
      <c r="L223" s="463"/>
      <c r="M223" s="463"/>
      <c r="N223" s="463"/>
      <c r="O223" s="463"/>
      <c r="P223" s="463"/>
      <c r="Q223" s="463"/>
      <c r="R223" s="463"/>
      <c r="S223" s="463"/>
      <c r="T223" s="463"/>
      <c r="U223" s="463"/>
      <c r="V223" s="463"/>
      <c r="W223" s="463"/>
      <c r="X223" s="463"/>
      <c r="Y223" s="463"/>
      <c r="Z223" s="463"/>
    </row>
    <row r="224" spans="1:26" ht="20.25" customHeight="1" x14ac:dyDescent="0.8">
      <c r="A224" s="463"/>
      <c r="B224" s="463"/>
      <c r="C224" s="463"/>
      <c r="D224" s="536"/>
      <c r="E224" s="537"/>
      <c r="F224" s="463"/>
      <c r="G224" s="537"/>
      <c r="H224" s="463"/>
      <c r="I224" s="463"/>
      <c r="J224" s="538"/>
      <c r="K224" s="463"/>
      <c r="L224" s="463"/>
      <c r="M224" s="463"/>
      <c r="N224" s="463"/>
      <c r="O224" s="463"/>
      <c r="P224" s="463"/>
      <c r="Q224" s="463"/>
      <c r="R224" s="463"/>
      <c r="S224" s="463"/>
      <c r="T224" s="463"/>
      <c r="U224" s="463"/>
      <c r="V224" s="463"/>
      <c r="W224" s="463"/>
      <c r="X224" s="463"/>
      <c r="Y224" s="463"/>
      <c r="Z224" s="463"/>
    </row>
    <row r="225" spans="1:26" ht="20.25" customHeight="1" x14ac:dyDescent="0.8">
      <c r="A225" s="463"/>
      <c r="B225" s="463"/>
      <c r="C225" s="463"/>
      <c r="D225" s="536"/>
      <c r="E225" s="537"/>
      <c r="F225" s="463"/>
      <c r="G225" s="537"/>
      <c r="H225" s="463"/>
      <c r="I225" s="463"/>
      <c r="J225" s="538"/>
      <c r="K225" s="463"/>
      <c r="L225" s="463"/>
      <c r="M225" s="463"/>
      <c r="N225" s="463"/>
      <c r="O225" s="463"/>
      <c r="P225" s="463"/>
      <c r="Q225" s="463"/>
      <c r="R225" s="463"/>
      <c r="S225" s="463"/>
      <c r="T225" s="463"/>
      <c r="U225" s="463"/>
      <c r="V225" s="463"/>
      <c r="W225" s="463"/>
      <c r="X225" s="463"/>
      <c r="Y225" s="463"/>
      <c r="Z225" s="463"/>
    </row>
    <row r="226" spans="1:26" ht="20.25" customHeight="1" x14ac:dyDescent="0.8">
      <c r="A226" s="463"/>
      <c r="B226" s="463"/>
      <c r="C226" s="463"/>
      <c r="D226" s="536"/>
      <c r="E226" s="537"/>
      <c r="F226" s="463"/>
      <c r="G226" s="537"/>
      <c r="H226" s="463"/>
      <c r="I226" s="463"/>
      <c r="J226" s="538"/>
      <c r="K226" s="463"/>
      <c r="L226" s="463"/>
      <c r="M226" s="463"/>
      <c r="N226" s="463"/>
      <c r="O226" s="463"/>
      <c r="P226" s="463"/>
      <c r="Q226" s="463"/>
      <c r="R226" s="463"/>
      <c r="S226" s="463"/>
      <c r="T226" s="463"/>
      <c r="U226" s="463"/>
      <c r="V226" s="463"/>
      <c r="W226" s="463"/>
      <c r="X226" s="463"/>
      <c r="Y226" s="463"/>
      <c r="Z226" s="463"/>
    </row>
    <row r="227" spans="1:26" ht="20.25" customHeight="1" x14ac:dyDescent="0.8">
      <c r="A227" s="463"/>
      <c r="B227" s="463"/>
      <c r="C227" s="463"/>
      <c r="D227" s="536"/>
      <c r="E227" s="537"/>
      <c r="F227" s="463"/>
      <c r="G227" s="537"/>
      <c r="H227" s="463"/>
      <c r="I227" s="463"/>
      <c r="J227" s="538"/>
      <c r="K227" s="463"/>
      <c r="L227" s="463"/>
      <c r="M227" s="463"/>
      <c r="N227" s="463"/>
      <c r="O227" s="463"/>
      <c r="P227" s="463"/>
      <c r="Q227" s="463"/>
      <c r="R227" s="463"/>
      <c r="S227" s="463"/>
      <c r="T227" s="463"/>
      <c r="U227" s="463"/>
      <c r="V227" s="463"/>
      <c r="W227" s="463"/>
      <c r="X227" s="463"/>
      <c r="Y227" s="463"/>
      <c r="Z227" s="463"/>
    </row>
    <row r="228" spans="1:26" ht="20.25" customHeight="1" x14ac:dyDescent="0.8">
      <c r="A228" s="463"/>
      <c r="B228" s="463"/>
      <c r="C228" s="463"/>
      <c r="D228" s="536"/>
      <c r="E228" s="537"/>
      <c r="F228" s="463"/>
      <c r="G228" s="537"/>
      <c r="H228" s="463"/>
      <c r="I228" s="463"/>
      <c r="J228" s="538"/>
      <c r="K228" s="463"/>
      <c r="L228" s="463"/>
      <c r="M228" s="463"/>
      <c r="N228" s="463"/>
      <c r="O228" s="463"/>
      <c r="P228" s="463"/>
      <c r="Q228" s="463"/>
      <c r="R228" s="463"/>
      <c r="S228" s="463"/>
      <c r="T228" s="463"/>
      <c r="U228" s="463"/>
      <c r="V228" s="463"/>
      <c r="W228" s="463"/>
      <c r="X228" s="463"/>
      <c r="Y228" s="463"/>
      <c r="Z228" s="463"/>
    </row>
    <row r="229" spans="1:26" ht="20.25" customHeight="1" x14ac:dyDescent="0.8">
      <c r="A229" s="463"/>
      <c r="B229" s="463"/>
      <c r="C229" s="463"/>
      <c r="D229" s="536"/>
      <c r="E229" s="537"/>
      <c r="F229" s="463"/>
      <c r="G229" s="537"/>
      <c r="H229" s="463"/>
      <c r="I229" s="463"/>
      <c r="J229" s="538"/>
      <c r="K229" s="463"/>
      <c r="L229" s="463"/>
      <c r="M229" s="463"/>
      <c r="N229" s="463"/>
      <c r="O229" s="463"/>
      <c r="P229" s="463"/>
      <c r="Q229" s="463"/>
      <c r="R229" s="463"/>
      <c r="S229" s="463"/>
      <c r="T229" s="463"/>
      <c r="U229" s="463"/>
      <c r="V229" s="463"/>
      <c r="W229" s="463"/>
      <c r="X229" s="463"/>
      <c r="Y229" s="463"/>
      <c r="Z229" s="463"/>
    </row>
    <row r="230" spans="1:26" ht="20.25" customHeight="1" x14ac:dyDescent="0.8">
      <c r="A230" s="463"/>
      <c r="B230" s="463"/>
      <c r="C230" s="463"/>
      <c r="D230" s="536"/>
      <c r="E230" s="537"/>
      <c r="F230" s="463"/>
      <c r="G230" s="537"/>
      <c r="H230" s="463"/>
      <c r="I230" s="463"/>
      <c r="J230" s="538"/>
      <c r="K230" s="463"/>
      <c r="L230" s="463"/>
      <c r="M230" s="463"/>
      <c r="N230" s="463"/>
      <c r="O230" s="463"/>
      <c r="P230" s="463"/>
      <c r="Q230" s="463"/>
      <c r="R230" s="463"/>
      <c r="S230" s="463"/>
      <c r="T230" s="463"/>
      <c r="U230" s="463"/>
      <c r="V230" s="463"/>
      <c r="W230" s="463"/>
      <c r="X230" s="463"/>
      <c r="Y230" s="463"/>
      <c r="Z230" s="463"/>
    </row>
    <row r="231" spans="1:26" ht="20.25" customHeight="1" x14ac:dyDescent="0.8">
      <c r="A231" s="463"/>
      <c r="B231" s="463"/>
      <c r="C231" s="463"/>
      <c r="D231" s="536"/>
      <c r="E231" s="537"/>
      <c r="F231" s="463"/>
      <c r="G231" s="537"/>
      <c r="H231" s="463"/>
      <c r="I231" s="463"/>
      <c r="J231" s="538"/>
      <c r="K231" s="463"/>
      <c r="L231" s="463"/>
      <c r="M231" s="463"/>
      <c r="N231" s="463"/>
      <c r="O231" s="463"/>
      <c r="P231" s="463"/>
      <c r="Q231" s="463"/>
      <c r="R231" s="463"/>
      <c r="S231" s="463"/>
      <c r="T231" s="463"/>
      <c r="U231" s="463"/>
      <c r="V231" s="463"/>
      <c r="W231" s="463"/>
      <c r="X231" s="463"/>
      <c r="Y231" s="463"/>
      <c r="Z231" s="463"/>
    </row>
    <row r="232" spans="1:26" ht="20.25" customHeight="1" x14ac:dyDescent="0.8">
      <c r="A232" s="463"/>
      <c r="B232" s="463"/>
      <c r="C232" s="463"/>
      <c r="D232" s="536"/>
      <c r="E232" s="537"/>
      <c r="F232" s="463"/>
      <c r="G232" s="537"/>
      <c r="H232" s="463"/>
      <c r="I232" s="463"/>
      <c r="J232" s="538"/>
      <c r="K232" s="463"/>
      <c r="L232" s="463"/>
      <c r="M232" s="463"/>
      <c r="N232" s="463"/>
      <c r="O232" s="463"/>
      <c r="P232" s="463"/>
      <c r="Q232" s="463"/>
      <c r="R232" s="463"/>
      <c r="S232" s="463"/>
      <c r="T232" s="463"/>
      <c r="U232" s="463"/>
      <c r="V232" s="463"/>
      <c r="W232" s="463"/>
      <c r="X232" s="463"/>
      <c r="Y232" s="463"/>
      <c r="Z232" s="463"/>
    </row>
    <row r="233" spans="1:26" ht="20.25" customHeight="1" x14ac:dyDescent="0.8">
      <c r="A233" s="463"/>
      <c r="B233" s="463"/>
      <c r="C233" s="463"/>
      <c r="D233" s="536"/>
      <c r="E233" s="537"/>
      <c r="F233" s="463"/>
      <c r="G233" s="537"/>
      <c r="H233" s="463"/>
      <c r="I233" s="463"/>
      <c r="J233" s="538"/>
      <c r="K233" s="463"/>
      <c r="L233" s="463"/>
      <c r="M233" s="463"/>
      <c r="N233" s="463"/>
      <c r="O233" s="463"/>
      <c r="P233" s="463"/>
      <c r="Q233" s="463"/>
      <c r="R233" s="463"/>
      <c r="S233" s="463"/>
      <c r="T233" s="463"/>
      <c r="U233" s="463"/>
      <c r="V233" s="463"/>
      <c r="W233" s="463"/>
      <c r="X233" s="463"/>
      <c r="Y233" s="463"/>
      <c r="Z233" s="463"/>
    </row>
    <row r="234" spans="1:26" ht="20.25" customHeight="1" x14ac:dyDescent="0.8">
      <c r="A234" s="463"/>
      <c r="B234" s="463"/>
      <c r="C234" s="463"/>
      <c r="D234" s="536"/>
      <c r="E234" s="537"/>
      <c r="F234" s="463"/>
      <c r="G234" s="537"/>
      <c r="H234" s="463"/>
      <c r="I234" s="463"/>
      <c r="J234" s="538"/>
      <c r="K234" s="463"/>
      <c r="L234" s="463"/>
      <c r="M234" s="463"/>
      <c r="N234" s="463"/>
      <c r="O234" s="463"/>
      <c r="P234" s="463"/>
      <c r="Q234" s="463"/>
      <c r="R234" s="463"/>
      <c r="S234" s="463"/>
      <c r="T234" s="463"/>
      <c r="U234" s="463"/>
      <c r="V234" s="463"/>
      <c r="W234" s="463"/>
      <c r="X234" s="463"/>
      <c r="Y234" s="463"/>
      <c r="Z234" s="463"/>
    </row>
    <row r="235" spans="1:26" ht="20.25" customHeight="1" x14ac:dyDescent="0.8">
      <c r="A235" s="463"/>
      <c r="B235" s="463"/>
      <c r="C235" s="463"/>
      <c r="D235" s="536"/>
      <c r="E235" s="537"/>
      <c r="F235" s="463"/>
      <c r="G235" s="537"/>
      <c r="H235" s="463"/>
      <c r="I235" s="463"/>
      <c r="J235" s="538"/>
      <c r="K235" s="463"/>
      <c r="L235" s="463"/>
      <c r="M235" s="463"/>
      <c r="N235" s="463"/>
      <c r="O235" s="463"/>
      <c r="P235" s="463"/>
      <c r="Q235" s="463"/>
      <c r="R235" s="463"/>
      <c r="S235" s="463"/>
      <c r="T235" s="463"/>
      <c r="U235" s="463"/>
      <c r="V235" s="463"/>
      <c r="W235" s="463"/>
      <c r="X235" s="463"/>
      <c r="Y235" s="463"/>
      <c r="Z235" s="463"/>
    </row>
    <row r="236" spans="1:26" ht="20.25" customHeight="1" x14ac:dyDescent="0.8">
      <c r="A236" s="463"/>
      <c r="B236" s="463"/>
      <c r="C236" s="463"/>
      <c r="D236" s="536"/>
      <c r="E236" s="537"/>
      <c r="F236" s="463"/>
      <c r="G236" s="537"/>
      <c r="H236" s="463"/>
      <c r="I236" s="463"/>
      <c r="J236" s="538"/>
      <c r="K236" s="463"/>
      <c r="L236" s="463"/>
      <c r="M236" s="463"/>
      <c r="N236" s="463"/>
      <c r="O236" s="463"/>
      <c r="P236" s="463"/>
      <c r="Q236" s="463"/>
      <c r="R236" s="463"/>
      <c r="S236" s="463"/>
      <c r="T236" s="463"/>
      <c r="U236" s="463"/>
      <c r="V236" s="463"/>
      <c r="W236" s="463"/>
      <c r="X236" s="463"/>
      <c r="Y236" s="463"/>
      <c r="Z236" s="463"/>
    </row>
    <row r="237" spans="1:26" ht="20.25" customHeight="1" x14ac:dyDescent="0.8">
      <c r="A237" s="463"/>
      <c r="B237" s="463"/>
      <c r="C237" s="463"/>
      <c r="D237" s="536"/>
      <c r="E237" s="537"/>
      <c r="F237" s="463"/>
      <c r="G237" s="537"/>
      <c r="H237" s="463"/>
      <c r="I237" s="463"/>
      <c r="J237" s="538"/>
      <c r="K237" s="463"/>
      <c r="L237" s="463"/>
      <c r="M237" s="463"/>
      <c r="N237" s="463"/>
      <c r="O237" s="463"/>
      <c r="P237" s="463"/>
      <c r="Q237" s="463"/>
      <c r="R237" s="463"/>
      <c r="S237" s="463"/>
      <c r="T237" s="463"/>
      <c r="U237" s="463"/>
      <c r="V237" s="463"/>
      <c r="W237" s="463"/>
      <c r="X237" s="463"/>
      <c r="Y237" s="463"/>
      <c r="Z237" s="463"/>
    </row>
    <row r="238" spans="1:26" ht="20.25" customHeight="1" x14ac:dyDescent="0.8">
      <c r="A238" s="463"/>
      <c r="B238" s="463"/>
      <c r="C238" s="463"/>
      <c r="D238" s="536"/>
      <c r="E238" s="537"/>
      <c r="F238" s="463"/>
      <c r="G238" s="537"/>
      <c r="H238" s="463"/>
      <c r="I238" s="463"/>
      <c r="J238" s="538"/>
      <c r="K238" s="463"/>
      <c r="L238" s="463"/>
      <c r="M238" s="463"/>
      <c r="N238" s="463"/>
      <c r="O238" s="463"/>
      <c r="P238" s="463"/>
      <c r="Q238" s="463"/>
      <c r="R238" s="463"/>
      <c r="S238" s="463"/>
      <c r="T238" s="463"/>
      <c r="U238" s="463"/>
      <c r="V238" s="463"/>
      <c r="W238" s="463"/>
      <c r="X238" s="463"/>
      <c r="Y238" s="463"/>
      <c r="Z238" s="463"/>
    </row>
    <row r="239" spans="1:26" ht="20.25" customHeight="1" x14ac:dyDescent="0.8">
      <c r="A239" s="463"/>
      <c r="B239" s="463"/>
      <c r="C239" s="463"/>
      <c r="D239" s="536"/>
      <c r="E239" s="537"/>
      <c r="F239" s="463"/>
      <c r="G239" s="537"/>
      <c r="H239" s="463"/>
      <c r="I239" s="463"/>
      <c r="J239" s="538"/>
      <c r="K239" s="463"/>
      <c r="L239" s="463"/>
      <c r="M239" s="463"/>
      <c r="N239" s="463"/>
      <c r="O239" s="463"/>
      <c r="P239" s="463"/>
      <c r="Q239" s="463"/>
      <c r="R239" s="463"/>
      <c r="S239" s="463"/>
      <c r="T239" s="463"/>
      <c r="U239" s="463"/>
      <c r="V239" s="463"/>
      <c r="W239" s="463"/>
      <c r="X239" s="463"/>
      <c r="Y239" s="463"/>
      <c r="Z239" s="463"/>
    </row>
    <row r="240" spans="1:26" ht="20.25" customHeight="1" x14ac:dyDescent="0.8">
      <c r="A240" s="463"/>
      <c r="B240" s="463"/>
      <c r="C240" s="463"/>
      <c r="D240" s="536"/>
      <c r="E240" s="537"/>
      <c r="F240" s="463"/>
      <c r="G240" s="537"/>
      <c r="H240" s="463"/>
      <c r="I240" s="463"/>
      <c r="J240" s="538"/>
      <c r="K240" s="463"/>
      <c r="L240" s="463"/>
      <c r="M240" s="463"/>
      <c r="N240" s="463"/>
      <c r="O240" s="463"/>
      <c r="P240" s="463"/>
      <c r="Q240" s="463"/>
      <c r="R240" s="463"/>
      <c r="S240" s="463"/>
      <c r="T240" s="463"/>
      <c r="U240" s="463"/>
      <c r="V240" s="463"/>
      <c r="W240" s="463"/>
      <c r="X240" s="463"/>
      <c r="Y240" s="463"/>
      <c r="Z240" s="463"/>
    </row>
    <row r="241" spans="1:26" ht="20.25" customHeight="1" x14ac:dyDescent="0.8">
      <c r="A241" s="463"/>
      <c r="B241" s="463"/>
      <c r="C241" s="463"/>
      <c r="D241" s="536"/>
      <c r="E241" s="537"/>
      <c r="F241" s="463"/>
      <c r="G241" s="537"/>
      <c r="H241" s="463"/>
      <c r="I241" s="463"/>
      <c r="J241" s="538"/>
      <c r="K241" s="463"/>
      <c r="L241" s="463"/>
      <c r="M241" s="463"/>
      <c r="N241" s="463"/>
      <c r="O241" s="463"/>
      <c r="P241" s="463"/>
      <c r="Q241" s="463"/>
      <c r="R241" s="463"/>
      <c r="S241" s="463"/>
      <c r="T241" s="463"/>
      <c r="U241" s="463"/>
      <c r="V241" s="463"/>
      <c r="W241" s="463"/>
      <c r="X241" s="463"/>
      <c r="Y241" s="463"/>
      <c r="Z241" s="463"/>
    </row>
    <row r="242" spans="1:26" ht="20.25" customHeight="1" x14ac:dyDescent="0.8">
      <c r="A242" s="463"/>
      <c r="B242" s="463"/>
      <c r="C242" s="463"/>
      <c r="D242" s="536"/>
      <c r="E242" s="537"/>
      <c r="F242" s="463"/>
      <c r="G242" s="537"/>
      <c r="H242" s="463"/>
      <c r="I242" s="463"/>
      <c r="J242" s="538"/>
      <c r="K242" s="463"/>
      <c r="L242" s="463"/>
      <c r="M242" s="463"/>
      <c r="N242" s="463"/>
      <c r="O242" s="463"/>
      <c r="P242" s="463"/>
      <c r="Q242" s="463"/>
      <c r="R242" s="463"/>
      <c r="S242" s="463"/>
      <c r="T242" s="463"/>
      <c r="U242" s="463"/>
      <c r="V242" s="463"/>
      <c r="W242" s="463"/>
      <c r="X242" s="463"/>
      <c r="Y242" s="463"/>
      <c r="Z242" s="463"/>
    </row>
    <row r="243" spans="1:26" ht="20.25" customHeight="1" x14ac:dyDescent="0.8">
      <c r="A243" s="463"/>
      <c r="B243" s="463"/>
      <c r="C243" s="463"/>
      <c r="D243" s="536"/>
      <c r="E243" s="537"/>
      <c r="F243" s="463"/>
      <c r="G243" s="537"/>
      <c r="H243" s="463"/>
      <c r="I243" s="463"/>
      <c r="J243" s="538"/>
      <c r="K243" s="463"/>
      <c r="L243" s="463"/>
      <c r="M243" s="463"/>
      <c r="N243" s="463"/>
      <c r="O243" s="463"/>
      <c r="P243" s="463"/>
      <c r="Q243" s="463"/>
      <c r="R243" s="463"/>
      <c r="S243" s="463"/>
      <c r="T243" s="463"/>
      <c r="U243" s="463"/>
      <c r="V243" s="463"/>
      <c r="W243" s="463"/>
      <c r="X243" s="463"/>
      <c r="Y243" s="463"/>
      <c r="Z243" s="463"/>
    </row>
    <row r="244" spans="1:26" ht="20.25" customHeight="1" x14ac:dyDescent="0.8">
      <c r="A244" s="463"/>
      <c r="B244" s="463"/>
      <c r="C244" s="463"/>
      <c r="D244" s="536"/>
      <c r="E244" s="537"/>
      <c r="F244" s="463"/>
      <c r="G244" s="537"/>
      <c r="H244" s="463"/>
      <c r="I244" s="463"/>
      <c r="J244" s="538"/>
      <c r="K244" s="463"/>
      <c r="L244" s="463"/>
      <c r="M244" s="463"/>
      <c r="N244" s="463"/>
      <c r="O244" s="463"/>
      <c r="P244" s="463"/>
      <c r="Q244" s="463"/>
      <c r="R244" s="463"/>
      <c r="S244" s="463"/>
      <c r="T244" s="463"/>
      <c r="U244" s="463"/>
      <c r="V244" s="463"/>
      <c r="W244" s="463"/>
      <c r="X244" s="463"/>
      <c r="Y244" s="463"/>
      <c r="Z244" s="463"/>
    </row>
    <row r="245" spans="1:26" ht="20.25" customHeight="1" x14ac:dyDescent="0.8">
      <c r="A245" s="463"/>
      <c r="B245" s="463"/>
      <c r="C245" s="463"/>
      <c r="D245" s="536"/>
      <c r="E245" s="537"/>
      <c r="F245" s="463"/>
      <c r="G245" s="537"/>
      <c r="H245" s="463"/>
      <c r="I245" s="463"/>
      <c r="J245" s="538"/>
      <c r="K245" s="463"/>
      <c r="L245" s="463"/>
      <c r="M245" s="463"/>
      <c r="N245" s="463"/>
      <c r="O245" s="463"/>
      <c r="P245" s="463"/>
      <c r="Q245" s="463"/>
      <c r="R245" s="463"/>
      <c r="S245" s="463"/>
      <c r="T245" s="463"/>
      <c r="U245" s="463"/>
      <c r="V245" s="463"/>
      <c r="W245" s="463"/>
      <c r="X245" s="463"/>
      <c r="Y245" s="463"/>
      <c r="Z245" s="463"/>
    </row>
    <row r="246" spans="1:26" ht="20.25" customHeight="1" x14ac:dyDescent="0.8">
      <c r="A246" s="463"/>
      <c r="B246" s="463"/>
      <c r="C246" s="463"/>
      <c r="D246" s="536"/>
      <c r="E246" s="537"/>
      <c r="F246" s="463"/>
      <c r="G246" s="537"/>
      <c r="H246" s="463"/>
      <c r="I246" s="463"/>
      <c r="J246" s="538"/>
      <c r="K246" s="463"/>
      <c r="L246" s="463"/>
      <c r="M246" s="463"/>
      <c r="N246" s="463"/>
      <c r="O246" s="463"/>
      <c r="P246" s="463"/>
      <c r="Q246" s="463"/>
      <c r="R246" s="463"/>
      <c r="S246" s="463"/>
      <c r="T246" s="463"/>
      <c r="U246" s="463"/>
      <c r="V246" s="463"/>
      <c r="W246" s="463"/>
      <c r="X246" s="463"/>
      <c r="Y246" s="463"/>
      <c r="Z246" s="463"/>
    </row>
    <row r="247" spans="1:26" ht="20.25" customHeight="1" x14ac:dyDescent="0.8">
      <c r="A247" s="463"/>
      <c r="B247" s="463"/>
      <c r="C247" s="463"/>
      <c r="D247" s="536"/>
      <c r="E247" s="537"/>
      <c r="F247" s="463"/>
      <c r="G247" s="537"/>
      <c r="H247" s="463"/>
      <c r="I247" s="463"/>
      <c r="J247" s="538"/>
      <c r="K247" s="463"/>
      <c r="L247" s="463"/>
      <c r="M247" s="463"/>
      <c r="N247" s="463"/>
      <c r="O247" s="463"/>
      <c r="P247" s="463"/>
      <c r="Q247" s="463"/>
      <c r="R247" s="463"/>
      <c r="S247" s="463"/>
      <c r="T247" s="463"/>
      <c r="U247" s="463"/>
      <c r="V247" s="463"/>
      <c r="W247" s="463"/>
      <c r="X247" s="463"/>
      <c r="Y247" s="463"/>
      <c r="Z247" s="463"/>
    </row>
    <row r="248" spans="1:26" ht="20.25" customHeight="1" x14ac:dyDescent="0.8">
      <c r="A248" s="463"/>
      <c r="B248" s="463"/>
      <c r="C248" s="463"/>
      <c r="D248" s="536"/>
      <c r="E248" s="537"/>
      <c r="F248" s="463"/>
      <c r="G248" s="537"/>
      <c r="H248" s="463"/>
      <c r="I248" s="463"/>
      <c r="J248" s="538"/>
      <c r="K248" s="463"/>
      <c r="L248" s="463"/>
      <c r="M248" s="463"/>
      <c r="N248" s="463"/>
      <c r="O248" s="463"/>
      <c r="P248" s="463"/>
      <c r="Q248" s="463"/>
      <c r="R248" s="463"/>
      <c r="S248" s="463"/>
      <c r="T248" s="463"/>
      <c r="U248" s="463"/>
      <c r="V248" s="463"/>
      <c r="W248" s="463"/>
      <c r="X248" s="463"/>
      <c r="Y248" s="463"/>
      <c r="Z248" s="463"/>
    </row>
    <row r="249" spans="1:26" ht="20.25" customHeight="1" x14ac:dyDescent="0.8">
      <c r="A249" s="463"/>
      <c r="B249" s="463"/>
      <c r="C249" s="463"/>
      <c r="D249" s="536"/>
      <c r="E249" s="537"/>
      <c r="F249" s="463"/>
      <c r="G249" s="537"/>
      <c r="H249" s="463"/>
      <c r="I249" s="463"/>
      <c r="J249" s="538"/>
      <c r="K249" s="463"/>
      <c r="L249" s="463"/>
      <c r="M249" s="463"/>
      <c r="N249" s="463"/>
      <c r="O249" s="463"/>
      <c r="P249" s="463"/>
      <c r="Q249" s="463"/>
      <c r="R249" s="463"/>
      <c r="S249" s="463"/>
      <c r="T249" s="463"/>
      <c r="U249" s="463"/>
      <c r="V249" s="463"/>
      <c r="W249" s="463"/>
      <c r="X249" s="463"/>
      <c r="Y249" s="463"/>
      <c r="Z249" s="463"/>
    </row>
    <row r="250" spans="1:26" ht="20.25" customHeight="1" x14ac:dyDescent="0.8">
      <c r="A250" s="463"/>
      <c r="B250" s="463"/>
      <c r="C250" s="463"/>
      <c r="D250" s="536"/>
      <c r="E250" s="537"/>
      <c r="F250" s="463"/>
      <c r="G250" s="537"/>
      <c r="H250" s="463"/>
      <c r="I250" s="463"/>
      <c r="J250" s="538"/>
      <c r="K250" s="463"/>
      <c r="L250" s="463"/>
      <c r="M250" s="463"/>
      <c r="N250" s="463"/>
      <c r="O250" s="463"/>
      <c r="P250" s="463"/>
      <c r="Q250" s="463"/>
      <c r="R250" s="463"/>
      <c r="S250" s="463"/>
      <c r="T250" s="463"/>
      <c r="U250" s="463"/>
      <c r="V250" s="463"/>
      <c r="W250" s="463"/>
      <c r="X250" s="463"/>
      <c r="Y250" s="463"/>
      <c r="Z250" s="463"/>
    </row>
    <row r="251" spans="1:26" ht="20.25" customHeight="1" x14ac:dyDescent="0.8">
      <c r="A251" s="463"/>
      <c r="B251" s="463"/>
      <c r="C251" s="463"/>
      <c r="D251" s="536"/>
      <c r="E251" s="537"/>
      <c r="F251" s="463"/>
      <c r="G251" s="537"/>
      <c r="H251" s="463"/>
      <c r="I251" s="463"/>
      <c r="J251" s="538"/>
      <c r="K251" s="463"/>
      <c r="L251" s="463"/>
      <c r="M251" s="463"/>
      <c r="N251" s="463"/>
      <c r="O251" s="463"/>
      <c r="P251" s="463"/>
      <c r="Q251" s="463"/>
      <c r="R251" s="463"/>
      <c r="S251" s="463"/>
      <c r="T251" s="463"/>
      <c r="U251" s="463"/>
      <c r="V251" s="463"/>
      <c r="W251" s="463"/>
      <c r="X251" s="463"/>
      <c r="Y251" s="463"/>
      <c r="Z251" s="463"/>
    </row>
    <row r="252" spans="1:26" ht="20.25" customHeight="1" x14ac:dyDescent="0.8">
      <c r="A252" s="463"/>
      <c r="B252" s="463"/>
      <c r="C252" s="463"/>
      <c r="D252" s="536"/>
      <c r="E252" s="537"/>
      <c r="F252" s="463"/>
      <c r="G252" s="537"/>
      <c r="H252" s="463"/>
      <c r="I252" s="463"/>
      <c r="J252" s="538"/>
      <c r="K252" s="463"/>
      <c r="L252" s="463"/>
      <c r="M252" s="463"/>
      <c r="N252" s="463"/>
      <c r="O252" s="463"/>
      <c r="P252" s="463"/>
      <c r="Q252" s="463"/>
      <c r="R252" s="463"/>
      <c r="S252" s="463"/>
      <c r="T252" s="463"/>
      <c r="U252" s="463"/>
      <c r="V252" s="463"/>
      <c r="W252" s="463"/>
      <c r="X252" s="463"/>
      <c r="Y252" s="463"/>
      <c r="Z252" s="463"/>
    </row>
    <row r="253" spans="1:26" ht="20.25" customHeight="1" x14ac:dyDescent="0.8">
      <c r="A253" s="463"/>
      <c r="B253" s="463"/>
      <c r="C253" s="463"/>
      <c r="D253" s="536"/>
      <c r="E253" s="537"/>
      <c r="F253" s="463"/>
      <c r="G253" s="537"/>
      <c r="H253" s="463"/>
      <c r="I253" s="463"/>
      <c r="J253" s="538"/>
      <c r="K253" s="463"/>
      <c r="L253" s="463"/>
      <c r="M253" s="463"/>
      <c r="N253" s="463"/>
      <c r="O253" s="463"/>
      <c r="P253" s="463"/>
      <c r="Q253" s="463"/>
      <c r="R253" s="463"/>
      <c r="S253" s="463"/>
      <c r="T253" s="463"/>
      <c r="U253" s="463"/>
      <c r="V253" s="463"/>
      <c r="W253" s="463"/>
      <c r="X253" s="463"/>
      <c r="Y253" s="463"/>
      <c r="Z253" s="463"/>
    </row>
    <row r="254" spans="1:26" ht="20.25" customHeight="1" x14ac:dyDescent="0.8">
      <c r="A254" s="463"/>
      <c r="B254" s="463"/>
      <c r="C254" s="463"/>
      <c r="D254" s="536"/>
      <c r="E254" s="537"/>
      <c r="F254" s="463"/>
      <c r="G254" s="537"/>
      <c r="H254" s="463"/>
      <c r="I254" s="463"/>
      <c r="J254" s="538"/>
      <c r="K254" s="463"/>
      <c r="L254" s="463"/>
      <c r="M254" s="463"/>
      <c r="N254" s="463"/>
      <c r="O254" s="463"/>
      <c r="P254" s="463"/>
      <c r="Q254" s="463"/>
      <c r="R254" s="463"/>
      <c r="S254" s="463"/>
      <c r="T254" s="463"/>
      <c r="U254" s="463"/>
      <c r="V254" s="463"/>
      <c r="W254" s="463"/>
      <c r="X254" s="463"/>
      <c r="Y254" s="463"/>
      <c r="Z254" s="463"/>
    </row>
    <row r="255" spans="1:26" ht="20.25" customHeight="1" x14ac:dyDescent="0.8">
      <c r="A255" s="463"/>
      <c r="B255" s="463"/>
      <c r="C255" s="463"/>
      <c r="D255" s="536"/>
      <c r="E255" s="537"/>
      <c r="F255" s="463"/>
      <c r="G255" s="537"/>
      <c r="H255" s="463"/>
      <c r="I255" s="463"/>
      <c r="J255" s="538"/>
      <c r="K255" s="463"/>
      <c r="L255" s="463"/>
      <c r="M255" s="463"/>
      <c r="N255" s="463"/>
      <c r="O255" s="463"/>
      <c r="P255" s="463"/>
      <c r="Q255" s="463"/>
      <c r="R255" s="463"/>
      <c r="S255" s="463"/>
      <c r="T255" s="463"/>
      <c r="U255" s="463"/>
      <c r="V255" s="463"/>
      <c r="W255" s="463"/>
      <c r="X255" s="463"/>
      <c r="Y255" s="463"/>
      <c r="Z255" s="463"/>
    </row>
    <row r="256" spans="1:26" ht="20.25" customHeight="1" x14ac:dyDescent="0.8">
      <c r="A256" s="463"/>
      <c r="B256" s="463"/>
      <c r="C256" s="463"/>
      <c r="D256" s="536"/>
      <c r="E256" s="537"/>
      <c r="F256" s="463"/>
      <c r="G256" s="537"/>
      <c r="H256" s="463"/>
      <c r="I256" s="463"/>
      <c r="J256" s="538"/>
      <c r="K256" s="463"/>
      <c r="L256" s="463"/>
      <c r="M256" s="463"/>
      <c r="N256" s="463"/>
      <c r="O256" s="463"/>
      <c r="P256" s="463"/>
      <c r="Q256" s="463"/>
      <c r="R256" s="463"/>
      <c r="S256" s="463"/>
      <c r="T256" s="463"/>
      <c r="U256" s="463"/>
      <c r="V256" s="463"/>
      <c r="W256" s="463"/>
      <c r="X256" s="463"/>
      <c r="Y256" s="463"/>
      <c r="Z256" s="463"/>
    </row>
    <row r="257" spans="1:26" ht="20.25" customHeight="1" x14ac:dyDescent="0.8">
      <c r="A257" s="463"/>
      <c r="B257" s="463"/>
      <c r="C257" s="463"/>
      <c r="D257" s="536"/>
      <c r="E257" s="537"/>
      <c r="F257" s="463"/>
      <c r="G257" s="537"/>
      <c r="H257" s="463"/>
      <c r="I257" s="463"/>
      <c r="J257" s="538"/>
      <c r="K257" s="463"/>
      <c r="L257" s="463"/>
      <c r="M257" s="463"/>
      <c r="N257" s="463"/>
      <c r="O257" s="463"/>
      <c r="P257" s="463"/>
      <c r="Q257" s="463"/>
      <c r="R257" s="463"/>
      <c r="S257" s="463"/>
      <c r="T257" s="463"/>
      <c r="U257" s="463"/>
      <c r="V257" s="463"/>
      <c r="W257" s="463"/>
      <c r="X257" s="463"/>
      <c r="Y257" s="463"/>
      <c r="Z257" s="463"/>
    </row>
    <row r="258" spans="1:26" ht="20.25" customHeight="1" x14ac:dyDescent="0.8">
      <c r="A258" s="463"/>
      <c r="B258" s="463"/>
      <c r="C258" s="463"/>
      <c r="D258" s="536"/>
      <c r="E258" s="537"/>
      <c r="F258" s="463"/>
      <c r="G258" s="537"/>
      <c r="H258" s="463"/>
      <c r="I258" s="463"/>
      <c r="J258" s="538"/>
      <c r="K258" s="463"/>
      <c r="L258" s="463"/>
      <c r="M258" s="463"/>
      <c r="N258" s="463"/>
      <c r="O258" s="463"/>
      <c r="P258" s="463"/>
      <c r="Q258" s="463"/>
      <c r="R258" s="463"/>
      <c r="S258" s="463"/>
      <c r="T258" s="463"/>
      <c r="U258" s="463"/>
      <c r="V258" s="463"/>
      <c r="W258" s="463"/>
      <c r="X258" s="463"/>
      <c r="Y258" s="463"/>
      <c r="Z258" s="463"/>
    </row>
    <row r="259" spans="1:26" ht="20.25" customHeight="1" x14ac:dyDescent="0.8">
      <c r="A259" s="463"/>
      <c r="B259" s="463"/>
      <c r="C259" s="463"/>
      <c r="D259" s="536"/>
      <c r="E259" s="537"/>
      <c r="F259" s="463"/>
      <c r="G259" s="537"/>
      <c r="H259" s="463"/>
      <c r="I259" s="463"/>
      <c r="J259" s="538"/>
      <c r="K259" s="463"/>
      <c r="L259" s="463"/>
      <c r="M259" s="463"/>
      <c r="N259" s="463"/>
      <c r="O259" s="463"/>
      <c r="P259" s="463"/>
      <c r="Q259" s="463"/>
      <c r="R259" s="463"/>
      <c r="S259" s="463"/>
      <c r="T259" s="463"/>
      <c r="U259" s="463"/>
      <c r="V259" s="463"/>
      <c r="W259" s="463"/>
      <c r="X259" s="463"/>
      <c r="Y259" s="463"/>
      <c r="Z259" s="463"/>
    </row>
    <row r="260" spans="1:26" ht="20.25" customHeight="1" x14ac:dyDescent="0.8">
      <c r="A260" s="463"/>
      <c r="B260" s="463"/>
      <c r="C260" s="463"/>
      <c r="D260" s="536"/>
      <c r="E260" s="537"/>
      <c r="F260" s="463"/>
      <c r="G260" s="537"/>
      <c r="H260" s="463"/>
      <c r="I260" s="463"/>
      <c r="J260" s="538"/>
      <c r="K260" s="463"/>
      <c r="L260" s="463"/>
      <c r="M260" s="463"/>
      <c r="N260" s="463"/>
      <c r="O260" s="463"/>
      <c r="P260" s="463"/>
      <c r="Q260" s="463"/>
      <c r="R260" s="463"/>
      <c r="S260" s="463"/>
      <c r="T260" s="463"/>
      <c r="U260" s="463"/>
      <c r="V260" s="463"/>
      <c r="W260" s="463"/>
      <c r="X260" s="463"/>
      <c r="Y260" s="463"/>
      <c r="Z260" s="463"/>
    </row>
    <row r="261" spans="1:26" ht="20.25" customHeight="1" x14ac:dyDescent="0.8">
      <c r="A261" s="463"/>
      <c r="B261" s="463"/>
      <c r="C261" s="463"/>
      <c r="D261" s="536"/>
      <c r="E261" s="537"/>
      <c r="F261" s="463"/>
      <c r="G261" s="537"/>
      <c r="H261" s="463"/>
      <c r="I261" s="463"/>
      <c r="J261" s="538"/>
      <c r="K261" s="463"/>
      <c r="L261" s="463"/>
      <c r="M261" s="463"/>
      <c r="N261" s="463"/>
      <c r="O261" s="463"/>
      <c r="P261" s="463"/>
      <c r="Q261" s="463"/>
      <c r="R261" s="463"/>
      <c r="S261" s="463"/>
      <c r="T261" s="463"/>
      <c r="U261" s="463"/>
      <c r="V261" s="463"/>
      <c r="W261" s="463"/>
      <c r="X261" s="463"/>
      <c r="Y261" s="463"/>
      <c r="Z261" s="463"/>
    </row>
    <row r="262" spans="1:26" ht="20.25" customHeight="1" x14ac:dyDescent="0.8">
      <c r="A262" s="463"/>
      <c r="B262" s="463"/>
      <c r="C262" s="463"/>
      <c r="D262" s="536"/>
      <c r="E262" s="537"/>
      <c r="F262" s="463"/>
      <c r="G262" s="537"/>
      <c r="H262" s="463"/>
      <c r="I262" s="463"/>
      <c r="J262" s="538"/>
      <c r="K262" s="463"/>
      <c r="L262" s="463"/>
      <c r="M262" s="463"/>
      <c r="N262" s="463"/>
      <c r="O262" s="463"/>
      <c r="P262" s="463"/>
      <c r="Q262" s="463"/>
      <c r="R262" s="463"/>
      <c r="S262" s="463"/>
      <c r="T262" s="463"/>
      <c r="U262" s="463"/>
      <c r="V262" s="463"/>
      <c r="W262" s="463"/>
      <c r="X262" s="463"/>
      <c r="Y262" s="463"/>
      <c r="Z262" s="463"/>
    </row>
    <row r="263" spans="1:26" ht="20.25" customHeight="1" x14ac:dyDescent="0.8">
      <c r="A263" s="463"/>
      <c r="B263" s="463"/>
      <c r="C263" s="463"/>
      <c r="D263" s="536"/>
      <c r="E263" s="537"/>
      <c r="F263" s="463"/>
      <c r="G263" s="537"/>
      <c r="H263" s="463"/>
      <c r="I263" s="463"/>
      <c r="J263" s="538"/>
      <c r="K263" s="463"/>
      <c r="L263" s="463"/>
      <c r="M263" s="463"/>
      <c r="N263" s="463"/>
      <c r="O263" s="463"/>
      <c r="P263" s="463"/>
      <c r="Q263" s="463"/>
      <c r="R263" s="463"/>
      <c r="S263" s="463"/>
      <c r="T263" s="463"/>
      <c r="U263" s="463"/>
      <c r="V263" s="463"/>
      <c r="W263" s="463"/>
      <c r="X263" s="463"/>
      <c r="Y263" s="463"/>
      <c r="Z263" s="463"/>
    </row>
    <row r="264" spans="1:26" ht="20.25" customHeight="1" x14ac:dyDescent="0.8">
      <c r="A264" s="463"/>
      <c r="B264" s="463"/>
      <c r="C264" s="463"/>
      <c r="D264" s="536"/>
      <c r="E264" s="537"/>
      <c r="F264" s="463"/>
      <c r="G264" s="537"/>
      <c r="H264" s="463"/>
      <c r="I264" s="463"/>
      <c r="J264" s="538"/>
      <c r="K264" s="463"/>
      <c r="L264" s="463"/>
      <c r="M264" s="463"/>
      <c r="N264" s="463"/>
      <c r="O264" s="463"/>
      <c r="P264" s="463"/>
      <c r="Q264" s="463"/>
      <c r="R264" s="463"/>
      <c r="S264" s="463"/>
      <c r="T264" s="463"/>
      <c r="U264" s="463"/>
      <c r="V264" s="463"/>
      <c r="W264" s="463"/>
      <c r="X264" s="463"/>
      <c r="Y264" s="463"/>
      <c r="Z264" s="463"/>
    </row>
    <row r="265" spans="1:26" ht="20.25" customHeight="1" x14ac:dyDescent="0.8">
      <c r="A265" s="463"/>
      <c r="B265" s="463"/>
      <c r="C265" s="463"/>
      <c r="D265" s="536"/>
      <c r="E265" s="537"/>
      <c r="F265" s="463"/>
      <c r="G265" s="537"/>
      <c r="H265" s="463"/>
      <c r="I265" s="463"/>
      <c r="J265" s="538"/>
      <c r="K265" s="463"/>
      <c r="L265" s="463"/>
      <c r="M265" s="463"/>
      <c r="N265" s="463"/>
      <c r="O265" s="463"/>
      <c r="P265" s="463"/>
      <c r="Q265" s="463"/>
      <c r="R265" s="463"/>
      <c r="S265" s="463"/>
      <c r="T265" s="463"/>
      <c r="U265" s="463"/>
      <c r="V265" s="463"/>
      <c r="W265" s="463"/>
      <c r="X265" s="463"/>
      <c r="Y265" s="463"/>
      <c r="Z265" s="463"/>
    </row>
    <row r="266" spans="1:26" ht="20.25" customHeight="1" x14ac:dyDescent="0.8">
      <c r="A266" s="463"/>
      <c r="B266" s="463"/>
      <c r="C266" s="463"/>
      <c r="D266" s="536"/>
      <c r="E266" s="537"/>
      <c r="F266" s="463"/>
      <c r="G266" s="537"/>
      <c r="H266" s="463"/>
      <c r="I266" s="463"/>
      <c r="J266" s="538"/>
      <c r="K266" s="463"/>
      <c r="L266" s="463"/>
      <c r="M266" s="463"/>
      <c r="N266" s="463"/>
      <c r="O266" s="463"/>
      <c r="P266" s="463"/>
      <c r="Q266" s="463"/>
      <c r="R266" s="463"/>
      <c r="S266" s="463"/>
      <c r="T266" s="463"/>
      <c r="U266" s="463"/>
      <c r="V266" s="463"/>
      <c r="W266" s="463"/>
      <c r="X266" s="463"/>
      <c r="Y266" s="463"/>
      <c r="Z266" s="463"/>
    </row>
    <row r="267" spans="1:26" ht="20.25" customHeight="1" x14ac:dyDescent="0.8">
      <c r="A267" s="463"/>
      <c r="B267" s="463"/>
      <c r="C267" s="463"/>
      <c r="D267" s="536"/>
      <c r="E267" s="537"/>
      <c r="F267" s="463"/>
      <c r="G267" s="537"/>
      <c r="H267" s="463"/>
      <c r="I267" s="463"/>
      <c r="J267" s="538"/>
      <c r="K267" s="463"/>
      <c r="L267" s="463"/>
      <c r="M267" s="463"/>
      <c r="N267" s="463"/>
      <c r="O267" s="463"/>
      <c r="P267" s="463"/>
      <c r="Q267" s="463"/>
      <c r="R267" s="463"/>
      <c r="S267" s="463"/>
      <c r="T267" s="463"/>
      <c r="U267" s="463"/>
      <c r="V267" s="463"/>
      <c r="W267" s="463"/>
      <c r="X267" s="463"/>
      <c r="Y267" s="463"/>
      <c r="Z267" s="463"/>
    </row>
    <row r="268" spans="1:26" ht="20.25" customHeight="1" x14ac:dyDescent="0.8">
      <c r="A268" s="463"/>
      <c r="B268" s="463"/>
      <c r="C268" s="463"/>
      <c r="D268" s="536"/>
      <c r="E268" s="537"/>
      <c r="F268" s="463"/>
      <c r="G268" s="537"/>
      <c r="H268" s="463"/>
      <c r="I268" s="463"/>
      <c r="J268" s="538"/>
      <c r="K268" s="463"/>
      <c r="L268" s="463"/>
      <c r="M268" s="463"/>
      <c r="N268" s="463"/>
      <c r="O268" s="463"/>
      <c r="P268" s="463"/>
      <c r="Q268" s="463"/>
      <c r="R268" s="463"/>
      <c r="S268" s="463"/>
      <c r="T268" s="463"/>
      <c r="U268" s="463"/>
      <c r="V268" s="463"/>
      <c r="W268" s="463"/>
      <c r="X268" s="463"/>
      <c r="Y268" s="463"/>
      <c r="Z268" s="463"/>
    </row>
    <row r="269" spans="1:26" ht="20.25" customHeight="1" x14ac:dyDescent="0.8">
      <c r="A269" s="463"/>
      <c r="B269" s="463"/>
      <c r="C269" s="463"/>
      <c r="D269" s="536"/>
      <c r="E269" s="537"/>
      <c r="F269" s="463"/>
      <c r="G269" s="537"/>
      <c r="H269" s="463"/>
      <c r="I269" s="463"/>
      <c r="J269" s="538"/>
      <c r="K269" s="463"/>
      <c r="L269" s="463"/>
      <c r="M269" s="463"/>
      <c r="N269" s="463"/>
      <c r="O269" s="463"/>
      <c r="P269" s="463"/>
      <c r="Q269" s="463"/>
      <c r="R269" s="463"/>
      <c r="S269" s="463"/>
      <c r="T269" s="463"/>
      <c r="U269" s="463"/>
      <c r="V269" s="463"/>
      <c r="W269" s="463"/>
      <c r="X269" s="463"/>
      <c r="Y269" s="463"/>
      <c r="Z269" s="463"/>
    </row>
    <row r="270" spans="1:26" ht="20.25" customHeight="1" x14ac:dyDescent="0.8">
      <c r="A270" s="463"/>
      <c r="B270" s="463"/>
      <c r="C270" s="463"/>
      <c r="D270" s="536"/>
      <c r="E270" s="537"/>
      <c r="F270" s="463"/>
      <c r="G270" s="537"/>
      <c r="H270" s="463"/>
      <c r="I270" s="463"/>
      <c r="J270" s="538"/>
      <c r="K270" s="463"/>
      <c r="L270" s="463"/>
      <c r="M270" s="463"/>
      <c r="N270" s="463"/>
      <c r="O270" s="463"/>
      <c r="P270" s="463"/>
      <c r="Q270" s="463"/>
      <c r="R270" s="463"/>
      <c r="S270" s="463"/>
      <c r="T270" s="463"/>
      <c r="U270" s="463"/>
      <c r="V270" s="463"/>
      <c r="W270" s="463"/>
      <c r="X270" s="463"/>
      <c r="Y270" s="463"/>
      <c r="Z270" s="463"/>
    </row>
    <row r="271" spans="1:26" ht="20.25" customHeight="1" x14ac:dyDescent="0.8">
      <c r="A271" s="463"/>
      <c r="B271" s="463"/>
      <c r="C271" s="463"/>
      <c r="D271" s="536"/>
      <c r="E271" s="537"/>
      <c r="F271" s="463"/>
      <c r="G271" s="537"/>
      <c r="H271" s="463"/>
      <c r="I271" s="463"/>
      <c r="J271" s="538"/>
      <c r="K271" s="463"/>
      <c r="L271" s="463"/>
      <c r="M271" s="463"/>
      <c r="N271" s="463"/>
      <c r="O271" s="463"/>
      <c r="P271" s="463"/>
      <c r="Q271" s="463"/>
      <c r="R271" s="463"/>
      <c r="S271" s="463"/>
      <c r="T271" s="463"/>
      <c r="U271" s="463"/>
      <c r="V271" s="463"/>
      <c r="W271" s="463"/>
      <c r="X271" s="463"/>
      <c r="Y271" s="463"/>
      <c r="Z271" s="463"/>
    </row>
    <row r="272" spans="1:26" ht="20.25" customHeight="1" x14ac:dyDescent="0.8">
      <c r="A272" s="463"/>
      <c r="B272" s="463"/>
      <c r="C272" s="463"/>
      <c r="D272" s="536"/>
      <c r="E272" s="537"/>
      <c r="F272" s="463"/>
      <c r="G272" s="537"/>
      <c r="H272" s="463"/>
      <c r="I272" s="463"/>
      <c r="J272" s="538"/>
      <c r="K272" s="463"/>
      <c r="L272" s="463"/>
      <c r="M272" s="463"/>
      <c r="N272" s="463"/>
      <c r="O272" s="463"/>
      <c r="P272" s="463"/>
      <c r="Q272" s="463"/>
      <c r="R272" s="463"/>
      <c r="S272" s="463"/>
      <c r="T272" s="463"/>
      <c r="U272" s="463"/>
      <c r="V272" s="463"/>
      <c r="W272" s="463"/>
      <c r="X272" s="463"/>
      <c r="Y272" s="463"/>
      <c r="Z272" s="463"/>
    </row>
    <row r="273" spans="1:26" ht="20.25" customHeight="1" x14ac:dyDescent="0.8">
      <c r="A273" s="463"/>
      <c r="B273" s="463"/>
      <c r="C273" s="463"/>
      <c r="D273" s="536"/>
      <c r="E273" s="537"/>
      <c r="F273" s="463"/>
      <c r="G273" s="537"/>
      <c r="H273" s="463"/>
      <c r="I273" s="463"/>
      <c r="J273" s="538"/>
      <c r="K273" s="463"/>
      <c r="L273" s="463"/>
      <c r="M273" s="463"/>
      <c r="N273" s="463"/>
      <c r="O273" s="463"/>
      <c r="P273" s="463"/>
      <c r="Q273" s="463"/>
      <c r="R273" s="463"/>
      <c r="S273" s="463"/>
      <c r="T273" s="463"/>
      <c r="U273" s="463"/>
      <c r="V273" s="463"/>
      <c r="W273" s="463"/>
      <c r="X273" s="463"/>
      <c r="Y273" s="463"/>
      <c r="Z273" s="463"/>
    </row>
    <row r="274" spans="1:26" ht="20.25" customHeight="1" x14ac:dyDescent="0.8">
      <c r="A274" s="463"/>
      <c r="B274" s="463"/>
      <c r="C274" s="463"/>
      <c r="D274" s="536"/>
      <c r="E274" s="537"/>
      <c r="F274" s="463"/>
      <c r="G274" s="537"/>
      <c r="H274" s="463"/>
      <c r="I274" s="463"/>
      <c r="J274" s="538"/>
      <c r="K274" s="463"/>
      <c r="L274" s="463"/>
      <c r="M274" s="463"/>
      <c r="N274" s="463"/>
      <c r="O274" s="463"/>
      <c r="P274" s="463"/>
      <c r="Q274" s="463"/>
      <c r="R274" s="463"/>
      <c r="S274" s="463"/>
      <c r="T274" s="463"/>
      <c r="U274" s="463"/>
      <c r="V274" s="463"/>
      <c r="W274" s="463"/>
      <c r="X274" s="463"/>
      <c r="Y274" s="463"/>
      <c r="Z274" s="463"/>
    </row>
    <row r="275" spans="1:26" ht="20.25" customHeight="1" x14ac:dyDescent="0.8">
      <c r="A275" s="463"/>
      <c r="B275" s="463"/>
      <c r="C275" s="463"/>
      <c r="D275" s="536"/>
      <c r="E275" s="537"/>
      <c r="F275" s="463"/>
      <c r="G275" s="537"/>
      <c r="H275" s="463"/>
      <c r="I275" s="463"/>
      <c r="J275" s="538"/>
      <c r="K275" s="463"/>
      <c r="L275" s="463"/>
      <c r="M275" s="463"/>
      <c r="N275" s="463"/>
      <c r="O275" s="463"/>
      <c r="P275" s="463"/>
      <c r="Q275" s="463"/>
      <c r="R275" s="463"/>
      <c r="S275" s="463"/>
      <c r="T275" s="463"/>
      <c r="U275" s="463"/>
      <c r="V275" s="463"/>
      <c r="W275" s="463"/>
      <c r="X275" s="463"/>
      <c r="Y275" s="463"/>
      <c r="Z275" s="463"/>
    </row>
    <row r="276" spans="1:26" ht="20.25" customHeight="1" x14ac:dyDescent="0.8">
      <c r="A276" s="463"/>
      <c r="B276" s="463"/>
      <c r="C276" s="463"/>
      <c r="D276" s="536"/>
      <c r="E276" s="537"/>
      <c r="F276" s="463"/>
      <c r="G276" s="537"/>
      <c r="H276" s="463"/>
      <c r="I276" s="463"/>
      <c r="J276" s="538"/>
      <c r="K276" s="463"/>
      <c r="L276" s="463"/>
      <c r="M276" s="463"/>
      <c r="N276" s="463"/>
      <c r="O276" s="463"/>
      <c r="P276" s="463"/>
      <c r="Q276" s="463"/>
      <c r="R276" s="463"/>
      <c r="S276" s="463"/>
      <c r="T276" s="463"/>
      <c r="U276" s="463"/>
      <c r="V276" s="463"/>
      <c r="W276" s="463"/>
      <c r="X276" s="463"/>
      <c r="Y276" s="463"/>
      <c r="Z276" s="463"/>
    </row>
    <row r="277" spans="1:26" ht="20.25" customHeight="1" x14ac:dyDescent="0.8">
      <c r="A277" s="463"/>
      <c r="B277" s="463"/>
      <c r="C277" s="463"/>
      <c r="D277" s="536"/>
      <c r="E277" s="537"/>
      <c r="F277" s="463"/>
      <c r="G277" s="537"/>
      <c r="H277" s="463"/>
      <c r="I277" s="463"/>
      <c r="J277" s="538"/>
      <c r="K277" s="463"/>
      <c r="L277" s="463"/>
      <c r="M277" s="463"/>
      <c r="N277" s="463"/>
      <c r="O277" s="463"/>
      <c r="P277" s="463"/>
      <c r="Q277" s="463"/>
      <c r="R277" s="463"/>
      <c r="S277" s="463"/>
      <c r="T277" s="463"/>
      <c r="U277" s="463"/>
      <c r="V277" s="463"/>
      <c r="W277" s="463"/>
      <c r="X277" s="463"/>
      <c r="Y277" s="463"/>
      <c r="Z277" s="463"/>
    </row>
    <row r="278" spans="1:26" ht="20.25" customHeight="1" x14ac:dyDescent="0.8">
      <c r="A278" s="463"/>
      <c r="B278" s="463"/>
      <c r="C278" s="463"/>
      <c r="D278" s="536"/>
      <c r="E278" s="537"/>
      <c r="F278" s="463"/>
      <c r="G278" s="537"/>
      <c r="H278" s="463"/>
      <c r="I278" s="463"/>
      <c r="J278" s="538"/>
      <c r="K278" s="463"/>
      <c r="L278" s="463"/>
      <c r="M278" s="463"/>
      <c r="N278" s="463"/>
      <c r="O278" s="463"/>
      <c r="P278" s="463"/>
      <c r="Q278" s="463"/>
      <c r="R278" s="463"/>
      <c r="S278" s="463"/>
      <c r="T278" s="463"/>
      <c r="U278" s="463"/>
      <c r="V278" s="463"/>
      <c r="W278" s="463"/>
      <c r="X278" s="463"/>
      <c r="Y278" s="463"/>
      <c r="Z278" s="463"/>
    </row>
    <row r="279" spans="1:26" ht="20.25" customHeight="1" x14ac:dyDescent="0.8">
      <c r="A279" s="463"/>
      <c r="B279" s="463"/>
      <c r="C279" s="463"/>
      <c r="D279" s="536"/>
      <c r="E279" s="537"/>
      <c r="F279" s="463"/>
      <c r="G279" s="537"/>
      <c r="H279" s="463"/>
      <c r="I279" s="463"/>
      <c r="J279" s="538"/>
      <c r="K279" s="463"/>
      <c r="L279" s="463"/>
      <c r="M279" s="463"/>
      <c r="N279" s="463"/>
      <c r="O279" s="463"/>
      <c r="P279" s="463"/>
      <c r="Q279" s="463"/>
      <c r="R279" s="463"/>
      <c r="S279" s="463"/>
      <c r="T279" s="463"/>
      <c r="U279" s="463"/>
      <c r="V279" s="463"/>
      <c r="W279" s="463"/>
      <c r="X279" s="463"/>
      <c r="Y279" s="463"/>
      <c r="Z279" s="463"/>
    </row>
    <row r="280" spans="1:26" ht="20.25" customHeight="1" x14ac:dyDescent="0.8">
      <c r="A280" s="463"/>
      <c r="B280" s="463"/>
      <c r="C280" s="463"/>
      <c r="D280" s="536"/>
      <c r="E280" s="537"/>
      <c r="F280" s="463"/>
      <c r="G280" s="537"/>
      <c r="H280" s="463"/>
      <c r="I280" s="463"/>
      <c r="J280" s="538"/>
      <c r="K280" s="463"/>
      <c r="L280" s="463"/>
      <c r="M280" s="463"/>
      <c r="N280" s="463"/>
      <c r="O280" s="463"/>
      <c r="P280" s="463"/>
      <c r="Q280" s="463"/>
      <c r="R280" s="463"/>
      <c r="S280" s="463"/>
      <c r="T280" s="463"/>
      <c r="U280" s="463"/>
      <c r="V280" s="463"/>
      <c r="W280" s="463"/>
      <c r="X280" s="463"/>
      <c r="Y280" s="463"/>
      <c r="Z280" s="463"/>
    </row>
    <row r="281" spans="1:26" ht="20.25" customHeight="1" x14ac:dyDescent="0.8">
      <c r="A281" s="463"/>
      <c r="B281" s="463"/>
      <c r="C281" s="463"/>
      <c r="D281" s="536"/>
      <c r="E281" s="537"/>
      <c r="F281" s="463"/>
      <c r="G281" s="537"/>
      <c r="H281" s="463"/>
      <c r="I281" s="463"/>
      <c r="J281" s="538"/>
      <c r="K281" s="463"/>
      <c r="L281" s="463"/>
      <c r="M281" s="463"/>
      <c r="N281" s="463"/>
      <c r="O281" s="463"/>
      <c r="P281" s="463"/>
      <c r="Q281" s="463"/>
      <c r="R281" s="463"/>
      <c r="S281" s="463"/>
      <c r="T281" s="463"/>
      <c r="U281" s="463"/>
      <c r="V281" s="463"/>
      <c r="W281" s="463"/>
      <c r="X281" s="463"/>
      <c r="Y281" s="463"/>
      <c r="Z281" s="463"/>
    </row>
    <row r="282" spans="1:26" ht="20.25" customHeight="1" x14ac:dyDescent="0.8">
      <c r="A282" s="463"/>
      <c r="B282" s="463"/>
      <c r="C282" s="463"/>
      <c r="D282" s="536"/>
      <c r="E282" s="537"/>
      <c r="F282" s="463"/>
      <c r="G282" s="537"/>
      <c r="H282" s="463"/>
      <c r="I282" s="463"/>
      <c r="J282" s="538"/>
      <c r="K282" s="463"/>
      <c r="L282" s="463"/>
      <c r="M282" s="463"/>
      <c r="N282" s="463"/>
      <c r="O282" s="463"/>
      <c r="P282" s="463"/>
      <c r="Q282" s="463"/>
      <c r="R282" s="463"/>
      <c r="S282" s="463"/>
      <c r="T282" s="463"/>
      <c r="U282" s="463"/>
      <c r="V282" s="463"/>
      <c r="W282" s="463"/>
      <c r="X282" s="463"/>
      <c r="Y282" s="463"/>
      <c r="Z282" s="463"/>
    </row>
    <row r="283" spans="1:26" ht="20.25" customHeight="1" x14ac:dyDescent="0.8">
      <c r="A283" s="463"/>
      <c r="B283" s="463"/>
      <c r="C283" s="463"/>
      <c r="D283" s="536"/>
      <c r="E283" s="537"/>
      <c r="F283" s="463"/>
      <c r="G283" s="537"/>
      <c r="H283" s="463"/>
      <c r="I283" s="463"/>
      <c r="J283" s="538"/>
      <c r="K283" s="463"/>
      <c r="L283" s="463"/>
      <c r="M283" s="463"/>
      <c r="N283" s="463"/>
      <c r="O283" s="463"/>
      <c r="P283" s="463"/>
      <c r="Q283" s="463"/>
      <c r="R283" s="463"/>
      <c r="S283" s="463"/>
      <c r="T283" s="463"/>
      <c r="U283" s="463"/>
      <c r="V283" s="463"/>
      <c r="W283" s="463"/>
      <c r="X283" s="463"/>
      <c r="Y283" s="463"/>
      <c r="Z283" s="463"/>
    </row>
    <row r="284" spans="1:26" ht="20.25" customHeight="1" x14ac:dyDescent="0.8">
      <c r="A284" s="463"/>
      <c r="B284" s="463"/>
      <c r="C284" s="463"/>
      <c r="D284" s="536"/>
      <c r="E284" s="537"/>
      <c r="F284" s="463"/>
      <c r="G284" s="537"/>
      <c r="H284" s="463"/>
      <c r="I284" s="463"/>
      <c r="J284" s="538"/>
      <c r="K284" s="463"/>
      <c r="L284" s="463"/>
      <c r="M284" s="463"/>
      <c r="N284" s="463"/>
      <c r="O284" s="463"/>
      <c r="P284" s="463"/>
      <c r="Q284" s="463"/>
      <c r="R284" s="463"/>
      <c r="S284" s="463"/>
      <c r="T284" s="463"/>
      <c r="U284" s="463"/>
      <c r="V284" s="463"/>
      <c r="W284" s="463"/>
      <c r="X284" s="463"/>
      <c r="Y284" s="463"/>
      <c r="Z284" s="463"/>
    </row>
    <row r="285" spans="1:26" ht="20.25" customHeight="1" x14ac:dyDescent="0.8">
      <c r="A285" s="463"/>
      <c r="B285" s="463"/>
      <c r="C285" s="463"/>
      <c r="D285" s="536"/>
      <c r="E285" s="537"/>
      <c r="F285" s="463"/>
      <c r="G285" s="537"/>
      <c r="H285" s="463"/>
      <c r="I285" s="463"/>
      <c r="J285" s="538"/>
      <c r="K285" s="463"/>
      <c r="L285" s="463"/>
      <c r="M285" s="463"/>
      <c r="N285" s="463"/>
      <c r="O285" s="463"/>
      <c r="P285" s="463"/>
      <c r="Q285" s="463"/>
      <c r="R285" s="463"/>
      <c r="S285" s="463"/>
      <c r="T285" s="463"/>
      <c r="U285" s="463"/>
      <c r="V285" s="463"/>
      <c r="W285" s="463"/>
      <c r="X285" s="463"/>
      <c r="Y285" s="463"/>
      <c r="Z285" s="463"/>
    </row>
    <row r="286" spans="1:26" ht="20.25" customHeight="1" x14ac:dyDescent="0.8">
      <c r="A286" s="463"/>
      <c r="B286" s="463"/>
      <c r="C286" s="463"/>
      <c r="D286" s="536"/>
      <c r="E286" s="537"/>
      <c r="F286" s="463"/>
      <c r="G286" s="537"/>
      <c r="H286" s="463"/>
      <c r="I286" s="463"/>
      <c r="J286" s="538"/>
      <c r="K286" s="463"/>
      <c r="L286" s="463"/>
      <c r="M286" s="463"/>
      <c r="N286" s="463"/>
      <c r="O286" s="463"/>
      <c r="P286" s="463"/>
      <c r="Q286" s="463"/>
      <c r="R286" s="463"/>
      <c r="S286" s="463"/>
      <c r="T286" s="463"/>
      <c r="U286" s="463"/>
      <c r="V286" s="463"/>
      <c r="W286" s="463"/>
      <c r="X286" s="463"/>
      <c r="Y286" s="463"/>
      <c r="Z286" s="463"/>
    </row>
    <row r="287" spans="1:26" ht="20.25" customHeight="1" x14ac:dyDescent="0.8">
      <c r="A287" s="463"/>
      <c r="B287" s="463"/>
      <c r="C287" s="463"/>
      <c r="D287" s="536"/>
      <c r="E287" s="537"/>
      <c r="F287" s="463"/>
      <c r="G287" s="537"/>
      <c r="H287" s="463"/>
      <c r="I287" s="463"/>
      <c r="J287" s="538"/>
      <c r="K287" s="463"/>
      <c r="L287" s="463"/>
      <c r="M287" s="463"/>
      <c r="N287" s="463"/>
      <c r="O287" s="463"/>
      <c r="P287" s="463"/>
      <c r="Q287" s="463"/>
      <c r="R287" s="463"/>
      <c r="S287" s="463"/>
      <c r="T287" s="463"/>
      <c r="U287" s="463"/>
      <c r="V287" s="463"/>
      <c r="W287" s="463"/>
      <c r="X287" s="463"/>
      <c r="Y287" s="463"/>
      <c r="Z287" s="463"/>
    </row>
    <row r="288" spans="1:26" ht="20.25" customHeight="1" x14ac:dyDescent="0.8">
      <c r="A288" s="463"/>
      <c r="B288" s="463"/>
      <c r="C288" s="463"/>
      <c r="D288" s="536"/>
      <c r="E288" s="537"/>
      <c r="F288" s="463"/>
      <c r="G288" s="537"/>
      <c r="H288" s="463"/>
      <c r="I288" s="463"/>
      <c r="J288" s="538"/>
      <c r="K288" s="463"/>
      <c r="L288" s="463"/>
      <c r="M288" s="463"/>
      <c r="N288" s="463"/>
      <c r="O288" s="463"/>
      <c r="P288" s="463"/>
      <c r="Q288" s="463"/>
      <c r="R288" s="463"/>
      <c r="S288" s="463"/>
      <c r="T288" s="463"/>
      <c r="U288" s="463"/>
      <c r="V288" s="463"/>
      <c r="W288" s="463"/>
      <c r="X288" s="463"/>
      <c r="Y288" s="463"/>
      <c r="Z288" s="463"/>
    </row>
    <row r="289" spans="1:26" ht="20.25" customHeight="1" x14ac:dyDescent="0.8">
      <c r="A289" s="463"/>
      <c r="B289" s="463"/>
      <c r="C289" s="463"/>
      <c r="D289" s="536"/>
      <c r="E289" s="537"/>
      <c r="F289" s="463"/>
      <c r="G289" s="537"/>
      <c r="H289" s="463"/>
      <c r="I289" s="463"/>
      <c r="J289" s="538"/>
      <c r="K289" s="463"/>
      <c r="L289" s="463"/>
      <c r="M289" s="463"/>
      <c r="N289" s="463"/>
      <c r="O289" s="463"/>
      <c r="P289" s="463"/>
      <c r="Q289" s="463"/>
      <c r="R289" s="463"/>
      <c r="S289" s="463"/>
      <c r="T289" s="463"/>
      <c r="U289" s="463"/>
      <c r="V289" s="463"/>
      <c r="W289" s="463"/>
      <c r="X289" s="463"/>
      <c r="Y289" s="463"/>
      <c r="Z289" s="463"/>
    </row>
    <row r="290" spans="1:26" ht="20.25" customHeight="1" x14ac:dyDescent="0.8">
      <c r="A290" s="463"/>
      <c r="B290" s="463"/>
      <c r="C290" s="463"/>
      <c r="D290" s="536"/>
      <c r="E290" s="537"/>
      <c r="F290" s="463"/>
      <c r="G290" s="537"/>
      <c r="H290" s="463"/>
      <c r="I290" s="463"/>
      <c r="J290" s="538"/>
      <c r="K290" s="463"/>
      <c r="L290" s="463"/>
      <c r="M290" s="463"/>
      <c r="N290" s="463"/>
      <c r="O290" s="463"/>
      <c r="P290" s="463"/>
      <c r="Q290" s="463"/>
      <c r="R290" s="463"/>
      <c r="S290" s="463"/>
      <c r="T290" s="463"/>
      <c r="U290" s="463"/>
      <c r="V290" s="463"/>
      <c r="W290" s="463"/>
      <c r="X290" s="463"/>
      <c r="Y290" s="463"/>
      <c r="Z290" s="463"/>
    </row>
    <row r="291" spans="1:26" ht="20.25" customHeight="1" x14ac:dyDescent="0.8">
      <c r="A291" s="463"/>
      <c r="B291" s="463"/>
      <c r="C291" s="463"/>
      <c r="D291" s="536"/>
      <c r="E291" s="537"/>
      <c r="F291" s="463"/>
      <c r="G291" s="537"/>
      <c r="H291" s="463"/>
      <c r="I291" s="463"/>
      <c r="J291" s="538"/>
      <c r="K291" s="463"/>
      <c r="L291" s="463"/>
      <c r="M291" s="463"/>
      <c r="N291" s="463"/>
      <c r="O291" s="463"/>
      <c r="P291" s="463"/>
      <c r="Q291" s="463"/>
      <c r="R291" s="463"/>
      <c r="S291" s="463"/>
      <c r="T291" s="463"/>
      <c r="U291" s="463"/>
      <c r="V291" s="463"/>
      <c r="W291" s="463"/>
      <c r="X291" s="463"/>
      <c r="Y291" s="463"/>
      <c r="Z291" s="463"/>
    </row>
    <row r="292" spans="1:26" ht="20.25" customHeight="1" x14ac:dyDescent="0.8">
      <c r="A292" s="463"/>
      <c r="B292" s="463"/>
      <c r="C292" s="463"/>
      <c r="D292" s="536"/>
      <c r="E292" s="537"/>
      <c r="F292" s="463"/>
      <c r="G292" s="537"/>
      <c r="H292" s="463"/>
      <c r="I292" s="463"/>
      <c r="J292" s="538"/>
      <c r="K292" s="463"/>
      <c r="L292" s="463"/>
      <c r="M292" s="463"/>
      <c r="N292" s="463"/>
      <c r="O292" s="463"/>
      <c r="P292" s="463"/>
      <c r="Q292" s="463"/>
      <c r="R292" s="463"/>
      <c r="S292" s="463"/>
      <c r="T292" s="463"/>
      <c r="U292" s="463"/>
      <c r="V292" s="463"/>
      <c r="W292" s="463"/>
      <c r="X292" s="463"/>
      <c r="Y292" s="463"/>
      <c r="Z292" s="463"/>
    </row>
    <row r="293" spans="1:26" ht="20.25" customHeight="1" x14ac:dyDescent="0.8">
      <c r="A293" s="463"/>
      <c r="B293" s="463"/>
      <c r="C293" s="463"/>
      <c r="D293" s="536"/>
      <c r="E293" s="537"/>
      <c r="F293" s="463"/>
      <c r="G293" s="537"/>
      <c r="H293" s="463"/>
      <c r="I293" s="463"/>
      <c r="J293" s="538"/>
      <c r="K293" s="463"/>
      <c r="L293" s="463"/>
      <c r="M293" s="463"/>
      <c r="N293" s="463"/>
      <c r="O293" s="463"/>
      <c r="P293" s="463"/>
      <c r="Q293" s="463"/>
      <c r="R293" s="463"/>
      <c r="S293" s="463"/>
      <c r="T293" s="463"/>
      <c r="U293" s="463"/>
      <c r="V293" s="463"/>
      <c r="W293" s="463"/>
      <c r="X293" s="463"/>
      <c r="Y293" s="463"/>
      <c r="Z293" s="463"/>
    </row>
    <row r="294" spans="1:26" ht="20.25" customHeight="1" x14ac:dyDescent="0.8">
      <c r="A294" s="463"/>
      <c r="B294" s="463"/>
      <c r="C294" s="463"/>
      <c r="D294" s="536"/>
      <c r="E294" s="537"/>
      <c r="F294" s="463"/>
      <c r="G294" s="537"/>
      <c r="H294" s="463"/>
      <c r="I294" s="463"/>
      <c r="J294" s="538"/>
      <c r="K294" s="463"/>
      <c r="L294" s="463"/>
      <c r="M294" s="463"/>
      <c r="N294" s="463"/>
      <c r="O294" s="463"/>
      <c r="P294" s="463"/>
      <c r="Q294" s="463"/>
      <c r="R294" s="463"/>
      <c r="S294" s="463"/>
      <c r="T294" s="463"/>
      <c r="U294" s="463"/>
      <c r="V294" s="463"/>
      <c r="W294" s="463"/>
      <c r="X294" s="463"/>
      <c r="Y294" s="463"/>
      <c r="Z294" s="463"/>
    </row>
    <row r="295" spans="1:26" ht="20.25" customHeight="1" x14ac:dyDescent="0.8">
      <c r="A295" s="463"/>
      <c r="B295" s="463"/>
      <c r="C295" s="463"/>
      <c r="D295" s="536"/>
      <c r="E295" s="537"/>
      <c r="F295" s="463"/>
      <c r="G295" s="537"/>
      <c r="H295" s="463"/>
      <c r="I295" s="463"/>
      <c r="J295" s="538"/>
      <c r="K295" s="463"/>
      <c r="L295" s="463"/>
      <c r="M295" s="463"/>
      <c r="N295" s="463"/>
      <c r="O295" s="463"/>
      <c r="P295" s="463"/>
      <c r="Q295" s="463"/>
      <c r="R295" s="463"/>
      <c r="S295" s="463"/>
      <c r="T295" s="463"/>
      <c r="U295" s="463"/>
      <c r="V295" s="463"/>
      <c r="W295" s="463"/>
      <c r="X295" s="463"/>
      <c r="Y295" s="463"/>
      <c r="Z295" s="463"/>
    </row>
    <row r="296" spans="1:26" ht="20.25" customHeight="1" x14ac:dyDescent="0.8">
      <c r="A296" s="463"/>
      <c r="B296" s="463"/>
      <c r="C296" s="463"/>
      <c r="D296" s="536"/>
      <c r="E296" s="537"/>
      <c r="F296" s="463"/>
      <c r="G296" s="537"/>
      <c r="H296" s="463"/>
      <c r="I296" s="463"/>
      <c r="J296" s="538"/>
      <c r="K296" s="463"/>
      <c r="L296" s="463"/>
      <c r="M296" s="463"/>
      <c r="N296" s="463"/>
      <c r="O296" s="463"/>
      <c r="P296" s="463"/>
      <c r="Q296" s="463"/>
      <c r="R296" s="463"/>
      <c r="S296" s="463"/>
      <c r="T296" s="463"/>
      <c r="U296" s="463"/>
      <c r="V296" s="463"/>
      <c r="W296" s="463"/>
      <c r="X296" s="463"/>
      <c r="Y296" s="463"/>
      <c r="Z296" s="463"/>
    </row>
    <row r="297" spans="1:26" ht="20.25" customHeight="1" x14ac:dyDescent="0.8">
      <c r="A297" s="463"/>
      <c r="B297" s="463"/>
      <c r="C297" s="463"/>
      <c r="D297" s="536"/>
      <c r="E297" s="537"/>
      <c r="F297" s="463"/>
      <c r="G297" s="537"/>
      <c r="H297" s="463"/>
      <c r="I297" s="463"/>
      <c r="J297" s="538"/>
      <c r="K297" s="463"/>
      <c r="L297" s="463"/>
      <c r="M297" s="463"/>
      <c r="N297" s="463"/>
      <c r="O297" s="463"/>
      <c r="P297" s="463"/>
      <c r="Q297" s="463"/>
      <c r="R297" s="463"/>
      <c r="S297" s="463"/>
      <c r="T297" s="463"/>
      <c r="U297" s="463"/>
      <c r="V297" s="463"/>
      <c r="W297" s="463"/>
      <c r="X297" s="463"/>
      <c r="Y297" s="463"/>
      <c r="Z297" s="463"/>
    </row>
    <row r="298" spans="1:26" ht="20.25" customHeight="1" x14ac:dyDescent="0.8">
      <c r="A298" s="463"/>
      <c r="B298" s="463"/>
      <c r="C298" s="463"/>
      <c r="D298" s="536"/>
      <c r="E298" s="537"/>
      <c r="F298" s="463"/>
      <c r="G298" s="537"/>
      <c r="H298" s="463"/>
      <c r="I298" s="463"/>
      <c r="J298" s="538"/>
      <c r="K298" s="463"/>
      <c r="L298" s="463"/>
      <c r="M298" s="463"/>
      <c r="N298" s="463"/>
      <c r="O298" s="463"/>
      <c r="P298" s="463"/>
      <c r="Q298" s="463"/>
      <c r="R298" s="463"/>
      <c r="S298" s="463"/>
      <c r="T298" s="463"/>
      <c r="U298" s="463"/>
      <c r="V298" s="463"/>
      <c r="W298" s="463"/>
      <c r="X298" s="463"/>
      <c r="Y298" s="463"/>
      <c r="Z298" s="463"/>
    </row>
    <row r="299" spans="1:26" ht="20.25" customHeight="1" x14ac:dyDescent="0.8">
      <c r="A299" s="463"/>
      <c r="B299" s="463"/>
      <c r="C299" s="463"/>
      <c r="D299" s="536"/>
      <c r="E299" s="537"/>
      <c r="F299" s="463"/>
      <c r="G299" s="537"/>
      <c r="H299" s="463"/>
      <c r="I299" s="463"/>
      <c r="J299" s="538"/>
      <c r="K299" s="463"/>
      <c r="L299" s="463"/>
      <c r="M299" s="463"/>
      <c r="N299" s="463"/>
      <c r="O299" s="463"/>
      <c r="P299" s="463"/>
      <c r="Q299" s="463"/>
      <c r="R299" s="463"/>
      <c r="S299" s="463"/>
      <c r="T299" s="463"/>
      <c r="U299" s="463"/>
      <c r="V299" s="463"/>
      <c r="W299" s="463"/>
      <c r="X299" s="463"/>
      <c r="Y299" s="463"/>
      <c r="Z299" s="463"/>
    </row>
    <row r="300" spans="1:26" ht="20.25" customHeight="1" x14ac:dyDescent="0.8">
      <c r="A300" s="463"/>
      <c r="B300" s="463"/>
      <c r="C300" s="463"/>
      <c r="D300" s="536"/>
      <c r="E300" s="537"/>
      <c r="F300" s="463"/>
      <c r="G300" s="537"/>
      <c r="H300" s="463"/>
      <c r="I300" s="463"/>
      <c r="J300" s="538"/>
      <c r="K300" s="463"/>
      <c r="L300" s="463"/>
      <c r="M300" s="463"/>
      <c r="N300" s="463"/>
      <c r="O300" s="463"/>
      <c r="P300" s="463"/>
      <c r="Q300" s="463"/>
      <c r="R300" s="463"/>
      <c r="S300" s="463"/>
      <c r="T300" s="463"/>
      <c r="U300" s="463"/>
      <c r="V300" s="463"/>
      <c r="W300" s="463"/>
      <c r="X300" s="463"/>
      <c r="Y300" s="463"/>
      <c r="Z300" s="463"/>
    </row>
    <row r="301" spans="1:26" ht="20.25" customHeight="1" x14ac:dyDescent="0.8">
      <c r="A301" s="463"/>
      <c r="B301" s="463"/>
      <c r="C301" s="463"/>
      <c r="D301" s="536"/>
      <c r="E301" s="537"/>
      <c r="F301" s="463"/>
      <c r="G301" s="537"/>
      <c r="H301" s="463"/>
      <c r="I301" s="463"/>
      <c r="J301" s="538"/>
      <c r="K301" s="463"/>
      <c r="L301" s="463"/>
      <c r="M301" s="463"/>
      <c r="N301" s="463"/>
      <c r="O301" s="463"/>
      <c r="P301" s="463"/>
      <c r="Q301" s="463"/>
      <c r="R301" s="463"/>
      <c r="S301" s="463"/>
      <c r="T301" s="463"/>
      <c r="U301" s="463"/>
      <c r="V301" s="463"/>
      <c r="W301" s="463"/>
      <c r="X301" s="463"/>
      <c r="Y301" s="463"/>
      <c r="Z301" s="463"/>
    </row>
    <row r="302" spans="1:26" ht="20.25" customHeight="1" x14ac:dyDescent="0.8">
      <c r="A302" s="463"/>
      <c r="B302" s="463"/>
      <c r="C302" s="463"/>
      <c r="D302" s="536"/>
      <c r="E302" s="537"/>
      <c r="F302" s="463"/>
      <c r="G302" s="537"/>
      <c r="H302" s="463"/>
      <c r="I302" s="463"/>
      <c r="J302" s="538"/>
      <c r="K302" s="463"/>
      <c r="L302" s="463"/>
      <c r="M302" s="463"/>
      <c r="N302" s="463"/>
      <c r="O302" s="463"/>
      <c r="P302" s="463"/>
      <c r="Q302" s="463"/>
      <c r="R302" s="463"/>
      <c r="S302" s="463"/>
      <c r="T302" s="463"/>
      <c r="U302" s="463"/>
      <c r="V302" s="463"/>
      <c r="W302" s="463"/>
      <c r="X302" s="463"/>
      <c r="Y302" s="463"/>
      <c r="Z302" s="463"/>
    </row>
    <row r="303" spans="1:26" ht="20.25" customHeight="1" x14ac:dyDescent="0.8">
      <c r="A303" s="463"/>
      <c r="B303" s="463"/>
      <c r="C303" s="463"/>
      <c r="D303" s="536"/>
      <c r="E303" s="537"/>
      <c r="F303" s="463"/>
      <c r="G303" s="537"/>
      <c r="H303" s="463"/>
      <c r="I303" s="463"/>
      <c r="J303" s="538"/>
      <c r="K303" s="463"/>
      <c r="L303" s="463"/>
      <c r="M303" s="463"/>
      <c r="N303" s="463"/>
      <c r="O303" s="463"/>
      <c r="P303" s="463"/>
      <c r="Q303" s="463"/>
      <c r="R303" s="463"/>
      <c r="S303" s="463"/>
      <c r="T303" s="463"/>
      <c r="U303" s="463"/>
      <c r="V303" s="463"/>
      <c r="W303" s="463"/>
      <c r="X303" s="463"/>
      <c r="Y303" s="463"/>
      <c r="Z303" s="463"/>
    </row>
    <row r="304" spans="1:26" ht="20.25" customHeight="1" x14ac:dyDescent="0.8">
      <c r="A304" s="463"/>
      <c r="B304" s="463"/>
      <c r="C304" s="463"/>
      <c r="D304" s="536"/>
      <c r="E304" s="537"/>
      <c r="F304" s="463"/>
      <c r="G304" s="537"/>
      <c r="H304" s="463"/>
      <c r="I304" s="463"/>
      <c r="J304" s="538"/>
      <c r="K304" s="463"/>
      <c r="L304" s="463"/>
      <c r="M304" s="463"/>
      <c r="N304" s="463"/>
      <c r="O304" s="463"/>
      <c r="P304" s="463"/>
      <c r="Q304" s="463"/>
      <c r="R304" s="463"/>
      <c r="S304" s="463"/>
      <c r="T304" s="463"/>
      <c r="U304" s="463"/>
      <c r="V304" s="463"/>
      <c r="W304" s="463"/>
      <c r="X304" s="463"/>
      <c r="Y304" s="463"/>
      <c r="Z304" s="463"/>
    </row>
    <row r="305" spans="1:26" ht="20.25" customHeight="1" x14ac:dyDescent="0.8">
      <c r="A305" s="463"/>
      <c r="B305" s="463"/>
      <c r="C305" s="463"/>
      <c r="D305" s="536"/>
      <c r="E305" s="537"/>
      <c r="F305" s="463"/>
      <c r="G305" s="537"/>
      <c r="H305" s="463"/>
      <c r="I305" s="463"/>
      <c r="J305" s="538"/>
      <c r="K305" s="463"/>
      <c r="L305" s="463"/>
      <c r="M305" s="463"/>
      <c r="N305" s="463"/>
      <c r="O305" s="463"/>
      <c r="P305" s="463"/>
      <c r="Q305" s="463"/>
      <c r="R305" s="463"/>
      <c r="S305" s="463"/>
      <c r="T305" s="463"/>
      <c r="U305" s="463"/>
      <c r="V305" s="463"/>
      <c r="W305" s="463"/>
      <c r="X305" s="463"/>
      <c r="Y305" s="463"/>
      <c r="Z305" s="463"/>
    </row>
    <row r="306" spans="1:26" ht="20.25" customHeight="1" x14ac:dyDescent="0.8">
      <c r="A306" s="463"/>
      <c r="B306" s="463"/>
      <c r="C306" s="463"/>
      <c r="D306" s="536"/>
      <c r="E306" s="537"/>
      <c r="F306" s="463"/>
      <c r="G306" s="537"/>
      <c r="H306" s="463"/>
      <c r="I306" s="463"/>
      <c r="J306" s="538"/>
      <c r="K306" s="463"/>
      <c r="L306" s="463"/>
      <c r="M306" s="463"/>
      <c r="N306" s="463"/>
      <c r="O306" s="463"/>
      <c r="P306" s="463"/>
      <c r="Q306" s="463"/>
      <c r="R306" s="463"/>
      <c r="S306" s="463"/>
      <c r="T306" s="463"/>
      <c r="U306" s="463"/>
      <c r="V306" s="463"/>
      <c r="W306" s="463"/>
      <c r="X306" s="463"/>
      <c r="Y306" s="463"/>
      <c r="Z306" s="463"/>
    </row>
    <row r="307" spans="1:26" ht="20.25" customHeight="1" x14ac:dyDescent="0.8">
      <c r="A307" s="463"/>
      <c r="B307" s="463"/>
      <c r="C307" s="463"/>
      <c r="D307" s="536"/>
      <c r="E307" s="537"/>
      <c r="F307" s="463"/>
      <c r="G307" s="537"/>
      <c r="H307" s="463"/>
      <c r="I307" s="463"/>
      <c r="J307" s="538"/>
      <c r="K307" s="463"/>
      <c r="L307" s="463"/>
      <c r="M307" s="463"/>
      <c r="N307" s="463"/>
      <c r="O307" s="463"/>
      <c r="P307" s="463"/>
      <c r="Q307" s="463"/>
      <c r="R307" s="463"/>
      <c r="S307" s="463"/>
      <c r="T307" s="463"/>
      <c r="U307" s="463"/>
      <c r="V307" s="463"/>
      <c r="W307" s="463"/>
      <c r="X307" s="463"/>
      <c r="Y307" s="463"/>
      <c r="Z307" s="463"/>
    </row>
    <row r="308" spans="1:26" ht="20.25" customHeight="1" x14ac:dyDescent="0.8">
      <c r="A308" s="463"/>
      <c r="B308" s="463"/>
      <c r="C308" s="463"/>
      <c r="D308" s="536"/>
      <c r="E308" s="537"/>
      <c r="F308" s="463"/>
      <c r="G308" s="537"/>
      <c r="H308" s="463"/>
      <c r="I308" s="463"/>
      <c r="J308" s="538"/>
      <c r="K308" s="463"/>
      <c r="L308" s="463"/>
      <c r="M308" s="463"/>
      <c r="N308" s="463"/>
      <c r="O308" s="463"/>
      <c r="P308" s="463"/>
      <c r="Q308" s="463"/>
      <c r="R308" s="463"/>
      <c r="S308" s="463"/>
      <c r="T308" s="463"/>
      <c r="U308" s="463"/>
      <c r="V308" s="463"/>
      <c r="W308" s="463"/>
      <c r="X308" s="463"/>
      <c r="Y308" s="463"/>
      <c r="Z308" s="463"/>
    </row>
    <row r="309" spans="1:26" ht="20.25" customHeight="1" x14ac:dyDescent="0.8">
      <c r="A309" s="463"/>
      <c r="B309" s="463"/>
      <c r="C309" s="463"/>
      <c r="D309" s="536"/>
      <c r="E309" s="537"/>
      <c r="F309" s="463"/>
      <c r="G309" s="537"/>
      <c r="H309" s="463"/>
      <c r="I309" s="463"/>
      <c r="J309" s="538"/>
      <c r="K309" s="463"/>
      <c r="L309" s="463"/>
      <c r="M309" s="463"/>
      <c r="N309" s="463"/>
      <c r="O309" s="463"/>
      <c r="P309" s="463"/>
      <c r="Q309" s="463"/>
      <c r="R309" s="463"/>
      <c r="S309" s="463"/>
      <c r="T309" s="463"/>
      <c r="U309" s="463"/>
      <c r="V309" s="463"/>
      <c r="W309" s="463"/>
      <c r="X309" s="463"/>
      <c r="Y309" s="463"/>
      <c r="Z309" s="463"/>
    </row>
    <row r="310" spans="1:26" ht="20.25" customHeight="1" x14ac:dyDescent="0.8">
      <c r="A310" s="463"/>
      <c r="B310" s="463"/>
      <c r="C310" s="463"/>
      <c r="D310" s="536"/>
      <c r="E310" s="537"/>
      <c r="F310" s="463"/>
      <c r="G310" s="537"/>
      <c r="H310" s="463"/>
      <c r="I310" s="463"/>
      <c r="J310" s="538"/>
      <c r="K310" s="463"/>
      <c r="L310" s="463"/>
      <c r="M310" s="463"/>
      <c r="N310" s="463"/>
      <c r="O310" s="463"/>
      <c r="P310" s="463"/>
      <c r="Q310" s="463"/>
      <c r="R310" s="463"/>
      <c r="S310" s="463"/>
      <c r="T310" s="463"/>
      <c r="U310" s="463"/>
      <c r="V310" s="463"/>
      <c r="W310" s="463"/>
      <c r="X310" s="463"/>
      <c r="Y310" s="463"/>
      <c r="Z310" s="463"/>
    </row>
    <row r="311" spans="1:26" ht="20.25" customHeight="1" x14ac:dyDescent="0.8">
      <c r="A311" s="463"/>
      <c r="B311" s="463"/>
      <c r="C311" s="463"/>
      <c r="D311" s="536"/>
      <c r="E311" s="537"/>
      <c r="F311" s="463"/>
      <c r="G311" s="537"/>
      <c r="H311" s="463"/>
      <c r="I311" s="463"/>
      <c r="J311" s="538"/>
      <c r="K311" s="463"/>
      <c r="L311" s="463"/>
      <c r="M311" s="463"/>
      <c r="N311" s="463"/>
      <c r="O311" s="463"/>
      <c r="P311" s="463"/>
      <c r="Q311" s="463"/>
      <c r="R311" s="463"/>
      <c r="S311" s="463"/>
      <c r="T311" s="463"/>
      <c r="U311" s="463"/>
      <c r="V311" s="463"/>
      <c r="W311" s="463"/>
      <c r="X311" s="463"/>
      <c r="Y311" s="463"/>
      <c r="Z311" s="463"/>
    </row>
    <row r="312" spans="1:26" ht="20.25" customHeight="1" x14ac:dyDescent="0.8">
      <c r="A312" s="463"/>
      <c r="B312" s="463"/>
      <c r="C312" s="463"/>
      <c r="D312" s="536"/>
      <c r="E312" s="537"/>
      <c r="F312" s="463"/>
      <c r="G312" s="537"/>
      <c r="H312" s="463"/>
      <c r="I312" s="463"/>
      <c r="J312" s="538"/>
      <c r="K312" s="463"/>
      <c r="L312" s="463"/>
      <c r="M312" s="463"/>
      <c r="N312" s="463"/>
      <c r="O312" s="463"/>
      <c r="P312" s="463"/>
      <c r="Q312" s="463"/>
      <c r="R312" s="463"/>
      <c r="S312" s="463"/>
      <c r="T312" s="463"/>
      <c r="U312" s="463"/>
      <c r="V312" s="463"/>
      <c r="W312" s="463"/>
      <c r="X312" s="463"/>
      <c r="Y312" s="463"/>
      <c r="Z312" s="463"/>
    </row>
    <row r="313" spans="1:26" ht="20.25" customHeight="1" x14ac:dyDescent="0.8">
      <c r="A313" s="463"/>
      <c r="B313" s="463"/>
      <c r="C313" s="463"/>
      <c r="D313" s="536"/>
      <c r="E313" s="537"/>
      <c r="F313" s="463"/>
      <c r="G313" s="537"/>
      <c r="H313" s="463"/>
      <c r="I313" s="463"/>
      <c r="J313" s="538"/>
      <c r="K313" s="463"/>
      <c r="L313" s="463"/>
      <c r="M313" s="463"/>
      <c r="N313" s="463"/>
      <c r="O313" s="463"/>
      <c r="P313" s="463"/>
      <c r="Q313" s="463"/>
      <c r="R313" s="463"/>
      <c r="S313" s="463"/>
      <c r="T313" s="463"/>
      <c r="U313" s="463"/>
      <c r="V313" s="463"/>
      <c r="W313" s="463"/>
      <c r="X313" s="463"/>
      <c r="Y313" s="463"/>
      <c r="Z313" s="463"/>
    </row>
    <row r="314" spans="1:26" ht="20.25" customHeight="1" x14ac:dyDescent="0.8">
      <c r="A314" s="463"/>
      <c r="B314" s="463"/>
      <c r="C314" s="463"/>
      <c r="D314" s="536"/>
      <c r="E314" s="537"/>
      <c r="F314" s="463"/>
      <c r="G314" s="537"/>
      <c r="H314" s="463"/>
      <c r="I314" s="463"/>
      <c r="J314" s="538"/>
      <c r="K314" s="463"/>
      <c r="L314" s="463"/>
      <c r="M314" s="463"/>
      <c r="N314" s="463"/>
      <c r="O314" s="463"/>
      <c r="P314" s="463"/>
      <c r="Q314" s="463"/>
      <c r="R314" s="463"/>
      <c r="S314" s="463"/>
      <c r="T314" s="463"/>
      <c r="U314" s="463"/>
      <c r="V314" s="463"/>
      <c r="W314" s="463"/>
      <c r="X314" s="463"/>
      <c r="Y314" s="463"/>
      <c r="Z314" s="463"/>
    </row>
    <row r="315" spans="1:26" ht="20.25" customHeight="1" x14ac:dyDescent="0.8">
      <c r="A315" s="463"/>
      <c r="B315" s="463"/>
      <c r="C315" s="463"/>
      <c r="D315" s="536"/>
      <c r="E315" s="537"/>
      <c r="F315" s="463"/>
      <c r="G315" s="537"/>
      <c r="H315" s="463"/>
      <c r="I315" s="463"/>
      <c r="J315" s="538"/>
      <c r="K315" s="463"/>
      <c r="L315" s="463"/>
      <c r="M315" s="463"/>
      <c r="N315" s="463"/>
      <c r="O315" s="463"/>
      <c r="P315" s="463"/>
      <c r="Q315" s="463"/>
      <c r="R315" s="463"/>
      <c r="S315" s="463"/>
      <c r="T315" s="463"/>
      <c r="U315" s="463"/>
      <c r="V315" s="463"/>
      <c r="W315" s="463"/>
      <c r="X315" s="463"/>
      <c r="Y315" s="463"/>
      <c r="Z315" s="463"/>
    </row>
    <row r="316" spans="1:26" ht="20.25" customHeight="1" x14ac:dyDescent="0.8">
      <c r="A316" s="463"/>
      <c r="B316" s="463"/>
      <c r="C316" s="463"/>
      <c r="D316" s="536"/>
      <c r="E316" s="537"/>
      <c r="F316" s="463"/>
      <c r="G316" s="537"/>
      <c r="H316" s="463"/>
      <c r="I316" s="463"/>
      <c r="J316" s="538"/>
      <c r="K316" s="463"/>
      <c r="L316" s="463"/>
      <c r="M316" s="463"/>
      <c r="N316" s="463"/>
      <c r="O316" s="463"/>
      <c r="P316" s="463"/>
      <c r="Q316" s="463"/>
      <c r="R316" s="463"/>
      <c r="S316" s="463"/>
      <c r="T316" s="463"/>
      <c r="U316" s="463"/>
      <c r="V316" s="463"/>
      <c r="W316" s="463"/>
      <c r="X316" s="463"/>
      <c r="Y316" s="463"/>
      <c r="Z316" s="463"/>
    </row>
    <row r="317" spans="1:26" ht="20.25" customHeight="1" x14ac:dyDescent="0.8">
      <c r="A317" s="463"/>
      <c r="B317" s="463"/>
      <c r="C317" s="463"/>
      <c r="D317" s="536"/>
      <c r="E317" s="537"/>
      <c r="F317" s="463"/>
      <c r="G317" s="537"/>
      <c r="H317" s="463"/>
      <c r="I317" s="463"/>
      <c r="J317" s="538"/>
      <c r="K317" s="463"/>
      <c r="L317" s="463"/>
      <c r="M317" s="463"/>
      <c r="N317" s="463"/>
      <c r="O317" s="463"/>
      <c r="P317" s="463"/>
      <c r="Q317" s="463"/>
      <c r="R317" s="463"/>
      <c r="S317" s="463"/>
      <c r="T317" s="463"/>
      <c r="U317" s="463"/>
      <c r="V317" s="463"/>
      <c r="W317" s="463"/>
      <c r="X317" s="463"/>
      <c r="Y317" s="463"/>
      <c r="Z317" s="463"/>
    </row>
    <row r="318" spans="1:26" ht="20.25" customHeight="1" x14ac:dyDescent="0.8">
      <c r="A318" s="463"/>
      <c r="B318" s="463"/>
      <c r="C318" s="463"/>
      <c r="D318" s="536"/>
      <c r="E318" s="537"/>
      <c r="F318" s="463"/>
      <c r="G318" s="537"/>
      <c r="H318" s="463"/>
      <c r="I318" s="463"/>
      <c r="J318" s="538"/>
      <c r="K318" s="463"/>
      <c r="L318" s="463"/>
      <c r="M318" s="463"/>
      <c r="N318" s="463"/>
      <c r="O318" s="463"/>
      <c r="P318" s="463"/>
      <c r="Q318" s="463"/>
      <c r="R318" s="463"/>
      <c r="S318" s="463"/>
      <c r="T318" s="463"/>
      <c r="U318" s="463"/>
      <c r="V318" s="463"/>
      <c r="W318" s="463"/>
      <c r="X318" s="463"/>
      <c r="Y318" s="463"/>
      <c r="Z318" s="463"/>
    </row>
    <row r="319" spans="1:26" ht="20.25" customHeight="1" x14ac:dyDescent="0.8">
      <c r="A319" s="463"/>
      <c r="B319" s="463"/>
      <c r="C319" s="463"/>
      <c r="D319" s="536"/>
      <c r="E319" s="537"/>
      <c r="F319" s="463"/>
      <c r="G319" s="537"/>
      <c r="H319" s="463"/>
      <c r="I319" s="463"/>
      <c r="J319" s="538"/>
      <c r="K319" s="463"/>
      <c r="L319" s="463"/>
      <c r="M319" s="463"/>
      <c r="N319" s="463"/>
      <c r="O319" s="463"/>
      <c r="P319" s="463"/>
      <c r="Q319" s="463"/>
      <c r="R319" s="463"/>
      <c r="S319" s="463"/>
      <c r="T319" s="463"/>
      <c r="U319" s="463"/>
      <c r="V319" s="463"/>
      <c r="W319" s="463"/>
      <c r="X319" s="463"/>
      <c r="Y319" s="463"/>
      <c r="Z319" s="463"/>
    </row>
    <row r="320" spans="1:26" ht="20.25" customHeight="1" x14ac:dyDescent="0.8">
      <c r="A320" s="463"/>
      <c r="B320" s="463"/>
      <c r="C320" s="463"/>
      <c r="D320" s="536"/>
      <c r="E320" s="537"/>
      <c r="F320" s="463"/>
      <c r="G320" s="537"/>
      <c r="H320" s="463"/>
      <c r="I320" s="463"/>
      <c r="J320" s="538"/>
      <c r="K320" s="463"/>
      <c r="L320" s="463"/>
      <c r="M320" s="463"/>
      <c r="N320" s="463"/>
      <c r="O320" s="463"/>
      <c r="P320" s="463"/>
      <c r="Q320" s="463"/>
      <c r="R320" s="463"/>
      <c r="S320" s="463"/>
      <c r="T320" s="463"/>
      <c r="U320" s="463"/>
      <c r="V320" s="463"/>
      <c r="W320" s="463"/>
      <c r="X320" s="463"/>
      <c r="Y320" s="463"/>
      <c r="Z320" s="463"/>
    </row>
    <row r="321" spans="1:26" ht="20.25" customHeight="1" x14ac:dyDescent="0.8">
      <c r="A321" s="463"/>
      <c r="B321" s="463"/>
      <c r="C321" s="463"/>
      <c r="D321" s="536"/>
      <c r="E321" s="537"/>
      <c r="F321" s="463"/>
      <c r="G321" s="537"/>
      <c r="H321" s="463"/>
      <c r="I321" s="463"/>
      <c r="J321" s="538"/>
      <c r="K321" s="463"/>
      <c r="L321" s="463"/>
      <c r="M321" s="463"/>
      <c r="N321" s="463"/>
      <c r="O321" s="463"/>
      <c r="P321" s="463"/>
      <c r="Q321" s="463"/>
      <c r="R321" s="463"/>
      <c r="S321" s="463"/>
      <c r="T321" s="463"/>
      <c r="U321" s="463"/>
      <c r="V321" s="463"/>
      <c r="W321" s="463"/>
      <c r="X321" s="463"/>
      <c r="Y321" s="463"/>
      <c r="Z321" s="463"/>
    </row>
    <row r="322" spans="1:26" ht="20.25" customHeight="1" x14ac:dyDescent="0.8">
      <c r="A322" s="463"/>
      <c r="B322" s="463"/>
      <c r="C322" s="463"/>
      <c r="D322" s="536"/>
      <c r="E322" s="537"/>
      <c r="F322" s="463"/>
      <c r="G322" s="537"/>
      <c r="H322" s="463"/>
      <c r="I322" s="463"/>
      <c r="J322" s="538"/>
      <c r="K322" s="463"/>
      <c r="L322" s="463"/>
      <c r="M322" s="463"/>
      <c r="N322" s="463"/>
      <c r="O322" s="463"/>
      <c r="P322" s="463"/>
      <c r="Q322" s="463"/>
      <c r="R322" s="463"/>
      <c r="S322" s="463"/>
      <c r="T322" s="463"/>
      <c r="U322" s="463"/>
      <c r="V322" s="463"/>
      <c r="W322" s="463"/>
      <c r="X322" s="463"/>
      <c r="Y322" s="463"/>
      <c r="Z322" s="463"/>
    </row>
    <row r="323" spans="1:26" ht="20.25" customHeight="1" x14ac:dyDescent="0.8">
      <c r="A323" s="463"/>
      <c r="B323" s="463"/>
      <c r="C323" s="463"/>
      <c r="D323" s="536"/>
      <c r="E323" s="537"/>
      <c r="F323" s="463"/>
      <c r="G323" s="537"/>
      <c r="H323" s="463"/>
      <c r="I323" s="463"/>
      <c r="J323" s="538"/>
      <c r="K323" s="463"/>
      <c r="L323" s="463"/>
      <c r="M323" s="463"/>
      <c r="N323" s="463"/>
      <c r="O323" s="463"/>
      <c r="P323" s="463"/>
      <c r="Q323" s="463"/>
      <c r="R323" s="463"/>
      <c r="S323" s="463"/>
      <c r="T323" s="463"/>
      <c r="U323" s="463"/>
      <c r="V323" s="463"/>
      <c r="W323" s="463"/>
      <c r="X323" s="463"/>
      <c r="Y323" s="463"/>
      <c r="Z323" s="463"/>
    </row>
    <row r="324" spans="1:26" ht="20.25" customHeight="1" x14ac:dyDescent="0.8">
      <c r="A324" s="463"/>
      <c r="B324" s="463"/>
      <c r="C324" s="463"/>
      <c r="D324" s="536"/>
      <c r="E324" s="537"/>
      <c r="F324" s="463"/>
      <c r="G324" s="537"/>
      <c r="H324" s="463"/>
      <c r="I324" s="463"/>
      <c r="J324" s="538"/>
      <c r="K324" s="463"/>
      <c r="L324" s="463"/>
      <c r="M324" s="463"/>
      <c r="N324" s="463"/>
      <c r="O324" s="463"/>
      <c r="P324" s="463"/>
      <c r="Q324" s="463"/>
      <c r="R324" s="463"/>
      <c r="S324" s="463"/>
      <c r="T324" s="463"/>
      <c r="U324" s="463"/>
      <c r="V324" s="463"/>
      <c r="W324" s="463"/>
      <c r="X324" s="463"/>
      <c r="Y324" s="463"/>
      <c r="Z324" s="463"/>
    </row>
    <row r="325" spans="1:26" ht="20.25" customHeight="1" x14ac:dyDescent="0.8">
      <c r="A325" s="463"/>
      <c r="B325" s="463"/>
      <c r="C325" s="463"/>
      <c r="D325" s="536"/>
      <c r="E325" s="537"/>
      <c r="F325" s="463"/>
      <c r="G325" s="537"/>
      <c r="H325" s="463"/>
      <c r="I325" s="463"/>
      <c r="J325" s="538"/>
      <c r="K325" s="463"/>
      <c r="L325" s="463"/>
      <c r="M325" s="463"/>
      <c r="N325" s="463"/>
      <c r="O325" s="463"/>
      <c r="P325" s="463"/>
      <c r="Q325" s="463"/>
      <c r="R325" s="463"/>
      <c r="S325" s="463"/>
      <c r="T325" s="463"/>
      <c r="U325" s="463"/>
      <c r="V325" s="463"/>
      <c r="W325" s="463"/>
      <c r="X325" s="463"/>
      <c r="Y325" s="463"/>
      <c r="Z325" s="463"/>
    </row>
    <row r="326" spans="1:26" ht="20.25" customHeight="1" x14ac:dyDescent="0.8">
      <c r="A326" s="463"/>
      <c r="B326" s="463"/>
      <c r="C326" s="463"/>
      <c r="D326" s="536"/>
      <c r="E326" s="537"/>
      <c r="F326" s="463"/>
      <c r="G326" s="537"/>
      <c r="H326" s="463"/>
      <c r="I326" s="463"/>
      <c r="J326" s="538"/>
      <c r="K326" s="463"/>
      <c r="L326" s="463"/>
      <c r="M326" s="463"/>
      <c r="N326" s="463"/>
      <c r="O326" s="463"/>
      <c r="P326" s="463"/>
      <c r="Q326" s="463"/>
      <c r="R326" s="463"/>
      <c r="S326" s="463"/>
      <c r="T326" s="463"/>
      <c r="U326" s="463"/>
      <c r="V326" s="463"/>
      <c r="W326" s="463"/>
      <c r="X326" s="463"/>
      <c r="Y326" s="463"/>
      <c r="Z326" s="463"/>
    </row>
    <row r="327" spans="1:26" ht="20.25" customHeight="1" x14ac:dyDescent="0.8">
      <c r="A327" s="463"/>
      <c r="B327" s="463"/>
      <c r="C327" s="463"/>
      <c r="D327" s="536"/>
      <c r="E327" s="537"/>
      <c r="F327" s="463"/>
      <c r="G327" s="537"/>
      <c r="H327" s="463"/>
      <c r="I327" s="463"/>
      <c r="J327" s="538"/>
      <c r="K327" s="463"/>
      <c r="L327" s="463"/>
      <c r="M327" s="463"/>
      <c r="N327" s="463"/>
      <c r="O327" s="463"/>
      <c r="P327" s="463"/>
      <c r="Q327" s="463"/>
      <c r="R327" s="463"/>
      <c r="S327" s="463"/>
      <c r="T327" s="463"/>
      <c r="U327" s="463"/>
      <c r="V327" s="463"/>
      <c r="W327" s="463"/>
      <c r="X327" s="463"/>
      <c r="Y327" s="463"/>
      <c r="Z327" s="463"/>
    </row>
    <row r="328" spans="1:26" ht="20.25" customHeight="1" x14ac:dyDescent="0.8">
      <c r="A328" s="463"/>
      <c r="B328" s="463"/>
      <c r="C328" s="463"/>
      <c r="D328" s="536"/>
      <c r="E328" s="537"/>
      <c r="F328" s="463"/>
      <c r="G328" s="537"/>
      <c r="H328" s="463"/>
      <c r="I328" s="463"/>
      <c r="J328" s="538"/>
      <c r="K328" s="463"/>
      <c r="L328" s="463"/>
      <c r="M328" s="463"/>
      <c r="N328" s="463"/>
      <c r="O328" s="463"/>
      <c r="P328" s="463"/>
      <c r="Q328" s="463"/>
      <c r="R328" s="463"/>
      <c r="S328" s="463"/>
      <c r="T328" s="463"/>
      <c r="U328" s="463"/>
      <c r="V328" s="463"/>
      <c r="W328" s="463"/>
      <c r="X328" s="463"/>
      <c r="Y328" s="463"/>
      <c r="Z328" s="463"/>
    </row>
    <row r="329" spans="1:26" ht="20.25" customHeight="1" x14ac:dyDescent="0.8">
      <c r="A329" s="463"/>
      <c r="B329" s="463"/>
      <c r="C329" s="463"/>
      <c r="D329" s="536"/>
      <c r="E329" s="537"/>
      <c r="F329" s="463"/>
      <c r="G329" s="537"/>
      <c r="H329" s="463"/>
      <c r="I329" s="463"/>
      <c r="J329" s="538"/>
      <c r="K329" s="463"/>
      <c r="L329" s="463"/>
      <c r="M329" s="463"/>
      <c r="N329" s="463"/>
      <c r="O329" s="463"/>
      <c r="P329" s="463"/>
      <c r="Q329" s="463"/>
      <c r="R329" s="463"/>
      <c r="S329" s="463"/>
      <c r="T329" s="463"/>
      <c r="U329" s="463"/>
      <c r="V329" s="463"/>
      <c r="W329" s="463"/>
      <c r="X329" s="463"/>
      <c r="Y329" s="463"/>
      <c r="Z329" s="463"/>
    </row>
    <row r="330" spans="1:26" ht="20.25" customHeight="1" x14ac:dyDescent="0.8">
      <c r="A330" s="463"/>
      <c r="B330" s="463"/>
      <c r="C330" s="463"/>
      <c r="D330" s="536"/>
      <c r="E330" s="537"/>
      <c r="F330" s="463"/>
      <c r="G330" s="537"/>
      <c r="H330" s="463"/>
      <c r="I330" s="463"/>
      <c r="J330" s="538"/>
      <c r="K330" s="463"/>
      <c r="L330" s="463"/>
      <c r="M330" s="463"/>
      <c r="N330" s="463"/>
      <c r="O330" s="463"/>
      <c r="P330" s="463"/>
      <c r="Q330" s="463"/>
      <c r="R330" s="463"/>
      <c r="S330" s="463"/>
      <c r="T330" s="463"/>
      <c r="U330" s="463"/>
      <c r="V330" s="463"/>
      <c r="W330" s="463"/>
      <c r="X330" s="463"/>
      <c r="Y330" s="463"/>
      <c r="Z330" s="463"/>
    </row>
    <row r="331" spans="1:26" ht="20.25" customHeight="1" x14ac:dyDescent="0.8">
      <c r="A331" s="463"/>
      <c r="B331" s="463"/>
      <c r="C331" s="463"/>
      <c r="D331" s="536"/>
      <c r="E331" s="537"/>
      <c r="F331" s="463"/>
      <c r="G331" s="537"/>
      <c r="H331" s="463"/>
      <c r="I331" s="463"/>
      <c r="J331" s="538"/>
      <c r="K331" s="463"/>
      <c r="L331" s="463"/>
      <c r="M331" s="463"/>
      <c r="N331" s="463"/>
      <c r="O331" s="463"/>
      <c r="P331" s="463"/>
      <c r="Q331" s="463"/>
      <c r="R331" s="463"/>
      <c r="S331" s="463"/>
      <c r="T331" s="463"/>
      <c r="U331" s="463"/>
      <c r="V331" s="463"/>
      <c r="W331" s="463"/>
      <c r="X331" s="463"/>
      <c r="Y331" s="463"/>
      <c r="Z331" s="463"/>
    </row>
    <row r="332" spans="1:26" ht="20.25" customHeight="1" x14ac:dyDescent="0.8">
      <c r="A332" s="463"/>
      <c r="B332" s="463"/>
      <c r="C332" s="463"/>
      <c r="D332" s="536"/>
      <c r="E332" s="537"/>
      <c r="F332" s="463"/>
      <c r="G332" s="537"/>
      <c r="H332" s="463"/>
      <c r="I332" s="463"/>
      <c r="J332" s="538"/>
      <c r="K332" s="463"/>
      <c r="L332" s="463"/>
      <c r="M332" s="463"/>
      <c r="N332" s="463"/>
      <c r="O332" s="463"/>
      <c r="P332" s="463"/>
      <c r="Q332" s="463"/>
      <c r="R332" s="463"/>
      <c r="S332" s="463"/>
      <c r="T332" s="463"/>
      <c r="U332" s="463"/>
      <c r="V332" s="463"/>
      <c r="W332" s="463"/>
      <c r="X332" s="463"/>
      <c r="Y332" s="463"/>
      <c r="Z332" s="463"/>
    </row>
    <row r="333" spans="1:26" ht="20.25" customHeight="1" x14ac:dyDescent="0.8">
      <c r="A333" s="463"/>
      <c r="B333" s="463"/>
      <c r="C333" s="463"/>
      <c r="D333" s="536"/>
      <c r="E333" s="537"/>
      <c r="F333" s="463"/>
      <c r="G333" s="537"/>
      <c r="H333" s="463"/>
      <c r="I333" s="463"/>
      <c r="J333" s="538"/>
      <c r="K333" s="463"/>
      <c r="L333" s="463"/>
      <c r="M333" s="463"/>
      <c r="N333" s="463"/>
      <c r="O333" s="463"/>
      <c r="P333" s="463"/>
      <c r="Q333" s="463"/>
      <c r="R333" s="463"/>
      <c r="S333" s="463"/>
      <c r="T333" s="463"/>
      <c r="U333" s="463"/>
      <c r="V333" s="463"/>
      <c r="W333" s="463"/>
      <c r="X333" s="463"/>
      <c r="Y333" s="463"/>
      <c r="Z333" s="463"/>
    </row>
    <row r="334" spans="1:26" ht="20.25" customHeight="1" x14ac:dyDescent="0.8">
      <c r="A334" s="463"/>
      <c r="B334" s="463"/>
      <c r="C334" s="463"/>
      <c r="D334" s="536"/>
      <c r="E334" s="537"/>
      <c r="F334" s="463"/>
      <c r="G334" s="537"/>
      <c r="H334" s="463"/>
      <c r="I334" s="463"/>
      <c r="J334" s="538"/>
      <c r="K334" s="463"/>
      <c r="L334" s="463"/>
      <c r="M334" s="463"/>
      <c r="N334" s="463"/>
      <c r="O334" s="463"/>
      <c r="P334" s="463"/>
      <c r="Q334" s="463"/>
      <c r="R334" s="463"/>
      <c r="S334" s="463"/>
      <c r="T334" s="463"/>
      <c r="U334" s="463"/>
      <c r="V334" s="463"/>
      <c r="W334" s="463"/>
      <c r="X334" s="463"/>
      <c r="Y334" s="463"/>
      <c r="Z334" s="463"/>
    </row>
    <row r="335" spans="1:26" ht="20.25" customHeight="1" x14ac:dyDescent="0.8">
      <c r="A335" s="463"/>
      <c r="B335" s="463"/>
      <c r="C335" s="463"/>
      <c r="D335" s="536"/>
      <c r="E335" s="537"/>
      <c r="F335" s="463"/>
      <c r="G335" s="537"/>
      <c r="H335" s="463"/>
      <c r="I335" s="463"/>
      <c r="J335" s="538"/>
      <c r="K335" s="463"/>
      <c r="L335" s="463"/>
      <c r="M335" s="463"/>
      <c r="N335" s="463"/>
      <c r="O335" s="463"/>
      <c r="P335" s="463"/>
      <c r="Q335" s="463"/>
      <c r="R335" s="463"/>
      <c r="S335" s="463"/>
      <c r="T335" s="463"/>
      <c r="U335" s="463"/>
      <c r="V335" s="463"/>
      <c r="W335" s="463"/>
      <c r="X335" s="463"/>
      <c r="Y335" s="463"/>
      <c r="Z335" s="463"/>
    </row>
    <row r="336" spans="1:26" ht="20.25" customHeight="1" x14ac:dyDescent="0.8">
      <c r="A336" s="463"/>
      <c r="B336" s="463"/>
      <c r="C336" s="463"/>
      <c r="D336" s="536"/>
      <c r="E336" s="537"/>
      <c r="F336" s="463"/>
      <c r="G336" s="537"/>
      <c r="H336" s="463"/>
      <c r="I336" s="463"/>
      <c r="J336" s="538"/>
      <c r="K336" s="463"/>
      <c r="L336" s="463"/>
      <c r="M336" s="463"/>
      <c r="N336" s="463"/>
      <c r="O336" s="463"/>
      <c r="P336" s="463"/>
      <c r="Q336" s="463"/>
      <c r="R336" s="463"/>
      <c r="S336" s="463"/>
      <c r="T336" s="463"/>
      <c r="U336" s="463"/>
      <c r="V336" s="463"/>
      <c r="W336" s="463"/>
      <c r="X336" s="463"/>
      <c r="Y336" s="463"/>
      <c r="Z336" s="463"/>
    </row>
    <row r="337" spans="1:26" ht="20.25" customHeight="1" x14ac:dyDescent="0.8">
      <c r="A337" s="463"/>
      <c r="B337" s="463"/>
      <c r="C337" s="463"/>
      <c r="D337" s="536"/>
      <c r="E337" s="537"/>
      <c r="F337" s="463"/>
      <c r="G337" s="537"/>
      <c r="H337" s="463"/>
      <c r="I337" s="463"/>
      <c r="J337" s="538"/>
      <c r="K337" s="463"/>
      <c r="L337" s="463"/>
      <c r="M337" s="463"/>
      <c r="N337" s="463"/>
      <c r="O337" s="463"/>
      <c r="P337" s="463"/>
      <c r="Q337" s="463"/>
      <c r="R337" s="463"/>
      <c r="S337" s="463"/>
      <c r="T337" s="463"/>
      <c r="U337" s="463"/>
      <c r="V337" s="463"/>
      <c r="W337" s="463"/>
      <c r="X337" s="463"/>
      <c r="Y337" s="463"/>
      <c r="Z337" s="463"/>
    </row>
    <row r="338" spans="1:26" ht="20.25" customHeight="1" x14ac:dyDescent="0.8">
      <c r="A338" s="463"/>
      <c r="B338" s="463"/>
      <c r="C338" s="463"/>
      <c r="D338" s="536"/>
      <c r="E338" s="537"/>
      <c r="F338" s="463"/>
      <c r="G338" s="537"/>
      <c r="H338" s="463"/>
      <c r="I338" s="463"/>
      <c r="J338" s="538"/>
      <c r="K338" s="463"/>
      <c r="L338" s="463"/>
      <c r="M338" s="463"/>
      <c r="N338" s="463"/>
      <c r="O338" s="463"/>
      <c r="P338" s="463"/>
      <c r="Q338" s="463"/>
      <c r="R338" s="463"/>
      <c r="S338" s="463"/>
      <c r="T338" s="463"/>
      <c r="U338" s="463"/>
      <c r="V338" s="463"/>
      <c r="W338" s="463"/>
      <c r="X338" s="463"/>
      <c r="Y338" s="463"/>
      <c r="Z338" s="463"/>
    </row>
    <row r="339" spans="1:26" ht="20.25" customHeight="1" x14ac:dyDescent="0.8">
      <c r="A339" s="463"/>
      <c r="B339" s="463"/>
      <c r="C339" s="463"/>
      <c r="D339" s="536"/>
      <c r="E339" s="537"/>
      <c r="F339" s="463"/>
      <c r="G339" s="537"/>
      <c r="H339" s="463"/>
      <c r="I339" s="463"/>
      <c r="J339" s="538"/>
      <c r="K339" s="463"/>
      <c r="L339" s="463"/>
      <c r="M339" s="463"/>
      <c r="N339" s="463"/>
      <c r="O339" s="463"/>
      <c r="P339" s="463"/>
      <c r="Q339" s="463"/>
      <c r="R339" s="463"/>
      <c r="S339" s="463"/>
      <c r="T339" s="463"/>
      <c r="U339" s="463"/>
      <c r="V339" s="463"/>
      <c r="W339" s="463"/>
      <c r="X339" s="463"/>
      <c r="Y339" s="463"/>
      <c r="Z339" s="463"/>
    </row>
    <row r="340" spans="1:26" ht="20.25" customHeight="1" x14ac:dyDescent="0.8">
      <c r="A340" s="463"/>
      <c r="B340" s="463"/>
      <c r="C340" s="463"/>
      <c r="D340" s="536"/>
      <c r="E340" s="537"/>
      <c r="F340" s="463"/>
      <c r="G340" s="537"/>
      <c r="H340" s="463"/>
      <c r="I340" s="463"/>
      <c r="J340" s="538"/>
      <c r="K340" s="463"/>
      <c r="L340" s="463"/>
      <c r="M340" s="463"/>
      <c r="N340" s="463"/>
      <c r="O340" s="463"/>
      <c r="P340" s="463"/>
      <c r="Q340" s="463"/>
      <c r="R340" s="463"/>
      <c r="S340" s="463"/>
      <c r="T340" s="463"/>
      <c r="U340" s="463"/>
      <c r="V340" s="463"/>
      <c r="W340" s="463"/>
      <c r="X340" s="463"/>
      <c r="Y340" s="463"/>
      <c r="Z340" s="463"/>
    </row>
    <row r="341" spans="1:26" ht="20.25" customHeight="1" x14ac:dyDescent="0.8">
      <c r="A341" s="463"/>
      <c r="B341" s="463"/>
      <c r="C341" s="463"/>
      <c r="D341" s="536"/>
      <c r="E341" s="537"/>
      <c r="F341" s="463"/>
      <c r="G341" s="537"/>
      <c r="H341" s="463"/>
      <c r="I341" s="463"/>
      <c r="J341" s="538"/>
      <c r="K341" s="463"/>
      <c r="L341" s="463"/>
      <c r="M341" s="463"/>
      <c r="N341" s="463"/>
      <c r="O341" s="463"/>
      <c r="P341" s="463"/>
      <c r="Q341" s="463"/>
      <c r="R341" s="463"/>
      <c r="S341" s="463"/>
      <c r="T341" s="463"/>
      <c r="U341" s="463"/>
      <c r="V341" s="463"/>
      <c r="W341" s="463"/>
      <c r="X341" s="463"/>
      <c r="Y341" s="463"/>
      <c r="Z341" s="463"/>
    </row>
    <row r="342" spans="1:26" ht="20.25" customHeight="1" x14ac:dyDescent="0.8">
      <c r="A342" s="463"/>
      <c r="B342" s="463"/>
      <c r="C342" s="463"/>
      <c r="D342" s="536"/>
      <c r="E342" s="537"/>
      <c r="F342" s="463"/>
      <c r="G342" s="537"/>
      <c r="H342" s="463"/>
      <c r="I342" s="463"/>
      <c r="J342" s="538"/>
      <c r="K342" s="463"/>
      <c r="L342" s="463"/>
      <c r="M342" s="463"/>
      <c r="N342" s="463"/>
      <c r="O342" s="463"/>
      <c r="P342" s="463"/>
      <c r="Q342" s="463"/>
      <c r="R342" s="463"/>
      <c r="S342" s="463"/>
      <c r="T342" s="463"/>
      <c r="U342" s="463"/>
      <c r="V342" s="463"/>
      <c r="W342" s="463"/>
      <c r="X342" s="463"/>
      <c r="Y342" s="463"/>
      <c r="Z342" s="463"/>
    </row>
    <row r="343" spans="1:26" ht="20.25" customHeight="1" x14ac:dyDescent="0.8">
      <c r="A343" s="463"/>
      <c r="B343" s="463"/>
      <c r="C343" s="463"/>
      <c r="D343" s="536"/>
      <c r="E343" s="537"/>
      <c r="F343" s="463"/>
      <c r="G343" s="537"/>
      <c r="H343" s="463"/>
      <c r="I343" s="463"/>
      <c r="J343" s="538"/>
      <c r="K343" s="463"/>
      <c r="L343" s="463"/>
      <c r="M343" s="463"/>
      <c r="N343" s="463"/>
      <c r="O343" s="463"/>
      <c r="P343" s="463"/>
      <c r="Q343" s="463"/>
      <c r="R343" s="463"/>
      <c r="S343" s="463"/>
      <c r="T343" s="463"/>
      <c r="U343" s="463"/>
      <c r="V343" s="463"/>
      <c r="W343" s="463"/>
      <c r="X343" s="463"/>
      <c r="Y343" s="463"/>
      <c r="Z343" s="463"/>
    </row>
    <row r="344" spans="1:26" ht="20.25" customHeight="1" x14ac:dyDescent="0.8">
      <c r="A344" s="463"/>
      <c r="B344" s="463"/>
      <c r="C344" s="463"/>
      <c r="D344" s="536"/>
      <c r="E344" s="537"/>
      <c r="F344" s="463"/>
      <c r="G344" s="537"/>
      <c r="H344" s="463"/>
      <c r="I344" s="463"/>
      <c r="J344" s="538"/>
      <c r="K344" s="463"/>
      <c r="L344" s="463"/>
      <c r="M344" s="463"/>
      <c r="N344" s="463"/>
      <c r="O344" s="463"/>
      <c r="P344" s="463"/>
      <c r="Q344" s="463"/>
      <c r="R344" s="463"/>
      <c r="S344" s="463"/>
      <c r="T344" s="463"/>
      <c r="U344" s="463"/>
      <c r="V344" s="463"/>
      <c r="W344" s="463"/>
      <c r="X344" s="463"/>
      <c r="Y344" s="463"/>
      <c r="Z344" s="463"/>
    </row>
    <row r="345" spans="1:26" ht="20.25" customHeight="1" x14ac:dyDescent="0.8">
      <c r="A345" s="463"/>
      <c r="B345" s="463"/>
      <c r="C345" s="463"/>
      <c r="D345" s="536"/>
      <c r="E345" s="537"/>
      <c r="F345" s="463"/>
      <c r="G345" s="537"/>
      <c r="H345" s="463"/>
      <c r="I345" s="463"/>
      <c r="J345" s="538"/>
      <c r="K345" s="463"/>
      <c r="L345" s="463"/>
      <c r="M345" s="463"/>
      <c r="N345" s="463"/>
      <c r="O345" s="463"/>
      <c r="P345" s="463"/>
      <c r="Q345" s="463"/>
      <c r="R345" s="463"/>
      <c r="S345" s="463"/>
      <c r="T345" s="463"/>
      <c r="U345" s="463"/>
      <c r="V345" s="463"/>
      <c r="W345" s="463"/>
      <c r="X345" s="463"/>
      <c r="Y345" s="463"/>
      <c r="Z345" s="463"/>
    </row>
    <row r="346" spans="1:26" ht="20.25" customHeight="1" x14ac:dyDescent="0.8">
      <c r="A346" s="463"/>
      <c r="B346" s="463"/>
      <c r="C346" s="463"/>
      <c r="D346" s="536"/>
      <c r="E346" s="537"/>
      <c r="F346" s="463"/>
      <c r="G346" s="537"/>
      <c r="H346" s="463"/>
      <c r="I346" s="463"/>
      <c r="J346" s="538"/>
      <c r="K346" s="463"/>
      <c r="L346" s="463"/>
      <c r="M346" s="463"/>
      <c r="N346" s="463"/>
      <c r="O346" s="463"/>
      <c r="P346" s="463"/>
      <c r="Q346" s="463"/>
      <c r="R346" s="463"/>
      <c r="S346" s="463"/>
      <c r="T346" s="463"/>
      <c r="U346" s="463"/>
      <c r="V346" s="463"/>
      <c r="W346" s="463"/>
      <c r="X346" s="463"/>
      <c r="Y346" s="463"/>
      <c r="Z346" s="463"/>
    </row>
    <row r="347" spans="1:26" ht="20.25" customHeight="1" x14ac:dyDescent="0.8">
      <c r="A347" s="463"/>
      <c r="B347" s="463"/>
      <c r="C347" s="463"/>
      <c r="D347" s="536"/>
      <c r="E347" s="537"/>
      <c r="F347" s="463"/>
      <c r="G347" s="537"/>
      <c r="H347" s="463"/>
      <c r="I347" s="463"/>
      <c r="J347" s="538"/>
      <c r="K347" s="463"/>
      <c r="L347" s="463"/>
      <c r="M347" s="463"/>
      <c r="N347" s="463"/>
      <c r="O347" s="463"/>
      <c r="P347" s="463"/>
      <c r="Q347" s="463"/>
      <c r="R347" s="463"/>
      <c r="S347" s="463"/>
      <c r="T347" s="463"/>
      <c r="U347" s="463"/>
      <c r="V347" s="463"/>
      <c r="W347" s="463"/>
      <c r="X347" s="463"/>
      <c r="Y347" s="463"/>
      <c r="Z347" s="463"/>
    </row>
    <row r="348" spans="1:26" ht="20.25" customHeight="1" x14ac:dyDescent="0.8">
      <c r="A348" s="463"/>
      <c r="B348" s="463"/>
      <c r="C348" s="463"/>
      <c r="D348" s="536"/>
      <c r="E348" s="537"/>
      <c r="F348" s="463"/>
      <c r="G348" s="537"/>
      <c r="H348" s="463"/>
      <c r="I348" s="463"/>
      <c r="J348" s="538"/>
      <c r="K348" s="463"/>
      <c r="L348" s="463"/>
      <c r="M348" s="463"/>
      <c r="N348" s="463"/>
      <c r="O348" s="463"/>
      <c r="P348" s="463"/>
      <c r="Q348" s="463"/>
      <c r="R348" s="463"/>
      <c r="S348" s="463"/>
      <c r="T348" s="463"/>
      <c r="U348" s="463"/>
      <c r="V348" s="463"/>
      <c r="W348" s="463"/>
      <c r="X348" s="463"/>
      <c r="Y348" s="463"/>
      <c r="Z348" s="463"/>
    </row>
    <row r="349" spans="1:26" ht="20.25" customHeight="1" x14ac:dyDescent="0.8">
      <c r="A349" s="463"/>
      <c r="B349" s="463"/>
      <c r="C349" s="463"/>
      <c r="D349" s="536"/>
      <c r="E349" s="537"/>
      <c r="F349" s="463"/>
      <c r="G349" s="537"/>
      <c r="H349" s="463"/>
      <c r="I349" s="463"/>
      <c r="J349" s="538"/>
      <c r="K349" s="463"/>
      <c r="L349" s="463"/>
      <c r="M349" s="463"/>
      <c r="N349" s="463"/>
      <c r="O349" s="463"/>
      <c r="P349" s="463"/>
      <c r="Q349" s="463"/>
      <c r="R349" s="463"/>
      <c r="S349" s="463"/>
      <c r="T349" s="463"/>
      <c r="U349" s="463"/>
      <c r="V349" s="463"/>
      <c r="W349" s="463"/>
      <c r="X349" s="463"/>
      <c r="Y349" s="463"/>
      <c r="Z349" s="463"/>
    </row>
    <row r="350" spans="1:26" ht="20.25" customHeight="1" x14ac:dyDescent="0.8">
      <c r="A350" s="463"/>
      <c r="B350" s="463"/>
      <c r="C350" s="463"/>
      <c r="D350" s="536"/>
      <c r="E350" s="537"/>
      <c r="F350" s="463"/>
      <c r="G350" s="537"/>
      <c r="H350" s="463"/>
      <c r="I350" s="463"/>
      <c r="J350" s="538"/>
      <c r="K350" s="463"/>
      <c r="L350" s="463"/>
      <c r="M350" s="463"/>
      <c r="N350" s="463"/>
      <c r="O350" s="463"/>
      <c r="P350" s="463"/>
      <c r="Q350" s="463"/>
      <c r="R350" s="463"/>
      <c r="S350" s="463"/>
      <c r="T350" s="463"/>
      <c r="U350" s="463"/>
      <c r="V350" s="463"/>
      <c r="W350" s="463"/>
      <c r="X350" s="463"/>
      <c r="Y350" s="463"/>
      <c r="Z350" s="463"/>
    </row>
    <row r="351" spans="1:26" ht="20.25" customHeight="1" x14ac:dyDescent="0.8">
      <c r="A351" s="463"/>
      <c r="B351" s="463"/>
      <c r="C351" s="463"/>
      <c r="D351" s="536"/>
      <c r="E351" s="537"/>
      <c r="F351" s="463"/>
      <c r="G351" s="537"/>
      <c r="H351" s="463"/>
      <c r="I351" s="463"/>
      <c r="J351" s="538"/>
      <c r="K351" s="463"/>
      <c r="L351" s="463"/>
      <c r="M351" s="463"/>
      <c r="N351" s="463"/>
      <c r="O351" s="463"/>
      <c r="P351" s="463"/>
      <c r="Q351" s="463"/>
      <c r="R351" s="463"/>
      <c r="S351" s="463"/>
      <c r="T351" s="463"/>
      <c r="U351" s="463"/>
      <c r="V351" s="463"/>
      <c r="W351" s="463"/>
      <c r="X351" s="463"/>
      <c r="Y351" s="463"/>
      <c r="Z351" s="463"/>
    </row>
    <row r="352" spans="1:26" ht="20.25" customHeight="1" x14ac:dyDescent="0.8">
      <c r="A352" s="463"/>
      <c r="B352" s="463"/>
      <c r="C352" s="463"/>
      <c r="D352" s="536"/>
      <c r="E352" s="537"/>
      <c r="F352" s="463"/>
      <c r="G352" s="537"/>
      <c r="H352" s="463"/>
      <c r="I352" s="463"/>
      <c r="J352" s="538"/>
      <c r="K352" s="463"/>
      <c r="L352" s="463"/>
      <c r="M352" s="463"/>
      <c r="N352" s="463"/>
      <c r="O352" s="463"/>
      <c r="P352" s="463"/>
      <c r="Q352" s="463"/>
      <c r="R352" s="463"/>
      <c r="S352" s="463"/>
      <c r="T352" s="463"/>
      <c r="U352" s="463"/>
      <c r="V352" s="463"/>
      <c r="W352" s="463"/>
      <c r="X352" s="463"/>
      <c r="Y352" s="463"/>
      <c r="Z352" s="463"/>
    </row>
    <row r="353" spans="1:26" ht="20.25" customHeight="1" x14ac:dyDescent="0.8">
      <c r="A353" s="463"/>
      <c r="B353" s="463"/>
      <c r="C353" s="463"/>
      <c r="D353" s="536"/>
      <c r="E353" s="537"/>
      <c r="F353" s="463"/>
      <c r="G353" s="537"/>
      <c r="H353" s="463"/>
      <c r="I353" s="463"/>
      <c r="J353" s="538"/>
      <c r="K353" s="463"/>
      <c r="L353" s="463"/>
      <c r="M353" s="463"/>
      <c r="N353" s="463"/>
      <c r="O353" s="463"/>
      <c r="P353" s="463"/>
      <c r="Q353" s="463"/>
      <c r="R353" s="463"/>
      <c r="S353" s="463"/>
      <c r="T353" s="463"/>
      <c r="U353" s="463"/>
      <c r="V353" s="463"/>
      <c r="W353" s="463"/>
      <c r="X353" s="463"/>
      <c r="Y353" s="463"/>
      <c r="Z353" s="463"/>
    </row>
    <row r="354" spans="1:26" ht="20.25" customHeight="1" x14ac:dyDescent="0.8">
      <c r="A354" s="463"/>
      <c r="B354" s="463"/>
      <c r="C354" s="463"/>
      <c r="D354" s="536"/>
      <c r="E354" s="537"/>
      <c r="F354" s="463"/>
      <c r="G354" s="537"/>
      <c r="H354" s="463"/>
      <c r="I354" s="463"/>
      <c r="J354" s="538"/>
      <c r="K354" s="463"/>
      <c r="L354" s="463"/>
      <c r="M354" s="463"/>
      <c r="N354" s="463"/>
      <c r="O354" s="463"/>
      <c r="P354" s="463"/>
      <c r="Q354" s="463"/>
      <c r="R354" s="463"/>
      <c r="S354" s="463"/>
      <c r="T354" s="463"/>
      <c r="U354" s="463"/>
      <c r="V354" s="463"/>
      <c r="W354" s="463"/>
      <c r="X354" s="463"/>
      <c r="Y354" s="463"/>
      <c r="Z354" s="463"/>
    </row>
    <row r="355" spans="1:26" ht="20.25" customHeight="1" x14ac:dyDescent="0.8">
      <c r="A355" s="463"/>
      <c r="B355" s="463"/>
      <c r="C355" s="463"/>
      <c r="D355" s="536"/>
      <c r="E355" s="537"/>
      <c r="F355" s="463"/>
      <c r="G355" s="537"/>
      <c r="H355" s="463"/>
      <c r="I355" s="463"/>
      <c r="J355" s="538"/>
      <c r="K355" s="463"/>
      <c r="L355" s="463"/>
      <c r="M355" s="463"/>
      <c r="N355" s="463"/>
      <c r="O355" s="463"/>
      <c r="P355" s="463"/>
      <c r="Q355" s="463"/>
      <c r="R355" s="463"/>
      <c r="S355" s="463"/>
      <c r="T355" s="463"/>
      <c r="U355" s="463"/>
      <c r="V355" s="463"/>
      <c r="W355" s="463"/>
      <c r="X355" s="463"/>
      <c r="Y355" s="463"/>
      <c r="Z355" s="463"/>
    </row>
    <row r="356" spans="1:26" ht="20.25" customHeight="1" x14ac:dyDescent="0.8">
      <c r="A356" s="463"/>
      <c r="B356" s="463"/>
      <c r="C356" s="463"/>
      <c r="D356" s="536"/>
      <c r="E356" s="537"/>
      <c r="F356" s="463"/>
      <c r="G356" s="537"/>
      <c r="H356" s="463"/>
      <c r="I356" s="463"/>
      <c r="J356" s="538"/>
      <c r="K356" s="463"/>
      <c r="L356" s="463"/>
      <c r="M356" s="463"/>
      <c r="N356" s="463"/>
      <c r="O356" s="463"/>
      <c r="P356" s="463"/>
      <c r="Q356" s="463"/>
      <c r="R356" s="463"/>
      <c r="S356" s="463"/>
      <c r="T356" s="463"/>
      <c r="U356" s="463"/>
      <c r="V356" s="463"/>
      <c r="W356" s="463"/>
      <c r="X356" s="463"/>
      <c r="Y356" s="463"/>
      <c r="Z356" s="463"/>
    </row>
    <row r="357" spans="1:26" ht="20.25" customHeight="1" x14ac:dyDescent="0.8">
      <c r="A357" s="463"/>
      <c r="B357" s="463"/>
      <c r="C357" s="463"/>
      <c r="D357" s="536"/>
      <c r="E357" s="537"/>
      <c r="F357" s="463"/>
      <c r="G357" s="537"/>
      <c r="H357" s="463"/>
      <c r="I357" s="463"/>
      <c r="J357" s="538"/>
      <c r="K357" s="463"/>
      <c r="L357" s="463"/>
      <c r="M357" s="463"/>
      <c r="N357" s="463"/>
      <c r="O357" s="463"/>
      <c r="P357" s="463"/>
      <c r="Q357" s="463"/>
      <c r="R357" s="463"/>
      <c r="S357" s="463"/>
      <c r="T357" s="463"/>
      <c r="U357" s="463"/>
      <c r="V357" s="463"/>
      <c r="W357" s="463"/>
      <c r="X357" s="463"/>
      <c r="Y357" s="463"/>
      <c r="Z357" s="463"/>
    </row>
    <row r="358" spans="1:26" ht="20.25" customHeight="1" x14ac:dyDescent="0.8">
      <c r="A358" s="463"/>
      <c r="B358" s="463"/>
      <c r="C358" s="463"/>
      <c r="D358" s="536"/>
      <c r="E358" s="537"/>
      <c r="F358" s="463"/>
      <c r="G358" s="537"/>
      <c r="H358" s="463"/>
      <c r="I358" s="463"/>
      <c r="J358" s="538"/>
      <c r="K358" s="463"/>
      <c r="L358" s="463"/>
      <c r="M358" s="463"/>
      <c r="N358" s="463"/>
      <c r="O358" s="463"/>
      <c r="P358" s="463"/>
      <c r="Q358" s="463"/>
      <c r="R358" s="463"/>
      <c r="S358" s="463"/>
      <c r="T358" s="463"/>
      <c r="U358" s="463"/>
      <c r="V358" s="463"/>
      <c r="W358" s="463"/>
      <c r="X358" s="463"/>
      <c r="Y358" s="463"/>
      <c r="Z358" s="463"/>
    </row>
    <row r="359" spans="1:26" ht="20.25" customHeight="1" x14ac:dyDescent="0.8">
      <c r="A359" s="463"/>
      <c r="B359" s="463"/>
      <c r="C359" s="463"/>
      <c r="D359" s="536"/>
      <c r="E359" s="537"/>
      <c r="F359" s="463"/>
      <c r="G359" s="537"/>
      <c r="H359" s="463"/>
      <c r="I359" s="463"/>
      <c r="J359" s="538"/>
      <c r="K359" s="463"/>
      <c r="L359" s="463"/>
      <c r="M359" s="463"/>
      <c r="N359" s="463"/>
      <c r="O359" s="463"/>
      <c r="P359" s="463"/>
      <c r="Q359" s="463"/>
      <c r="R359" s="463"/>
      <c r="S359" s="463"/>
      <c r="T359" s="463"/>
      <c r="U359" s="463"/>
      <c r="V359" s="463"/>
      <c r="W359" s="463"/>
      <c r="X359" s="463"/>
      <c r="Y359" s="463"/>
      <c r="Z359" s="463"/>
    </row>
    <row r="360" spans="1:26" ht="20.25" customHeight="1" x14ac:dyDescent="0.8">
      <c r="A360" s="463"/>
      <c r="B360" s="463"/>
      <c r="C360" s="463"/>
      <c r="D360" s="536"/>
      <c r="E360" s="537"/>
      <c r="F360" s="463"/>
      <c r="G360" s="537"/>
      <c r="H360" s="463"/>
      <c r="I360" s="463"/>
      <c r="J360" s="538"/>
      <c r="K360" s="463"/>
      <c r="L360" s="463"/>
      <c r="M360" s="463"/>
      <c r="N360" s="463"/>
      <c r="O360" s="463"/>
      <c r="P360" s="463"/>
      <c r="Q360" s="463"/>
      <c r="R360" s="463"/>
      <c r="S360" s="463"/>
      <c r="T360" s="463"/>
      <c r="U360" s="463"/>
      <c r="V360" s="463"/>
      <c r="W360" s="463"/>
      <c r="X360" s="463"/>
      <c r="Y360" s="463"/>
      <c r="Z360" s="463"/>
    </row>
    <row r="361" spans="1:26" ht="20.25" customHeight="1" x14ac:dyDescent="0.8">
      <c r="A361" s="463"/>
      <c r="B361" s="463"/>
      <c r="C361" s="463"/>
      <c r="D361" s="536"/>
      <c r="E361" s="537"/>
      <c r="F361" s="463"/>
      <c r="G361" s="537"/>
      <c r="H361" s="463"/>
      <c r="I361" s="463"/>
      <c r="J361" s="538"/>
      <c r="K361" s="463"/>
      <c r="L361" s="463"/>
      <c r="M361" s="463"/>
      <c r="N361" s="463"/>
      <c r="O361" s="463"/>
      <c r="P361" s="463"/>
      <c r="Q361" s="463"/>
      <c r="R361" s="463"/>
      <c r="S361" s="463"/>
      <c r="T361" s="463"/>
      <c r="U361" s="463"/>
      <c r="V361" s="463"/>
      <c r="W361" s="463"/>
      <c r="X361" s="463"/>
      <c r="Y361" s="463"/>
      <c r="Z361" s="463"/>
    </row>
    <row r="362" spans="1:26" ht="20.25" customHeight="1" x14ac:dyDescent="0.8">
      <c r="A362" s="463"/>
      <c r="B362" s="463"/>
      <c r="C362" s="463"/>
      <c r="D362" s="536"/>
      <c r="E362" s="537"/>
      <c r="F362" s="463"/>
      <c r="G362" s="537"/>
      <c r="H362" s="463"/>
      <c r="I362" s="463"/>
      <c r="J362" s="538"/>
      <c r="K362" s="463"/>
      <c r="L362" s="463"/>
      <c r="M362" s="463"/>
      <c r="N362" s="463"/>
      <c r="O362" s="463"/>
      <c r="P362" s="463"/>
      <c r="Q362" s="463"/>
      <c r="R362" s="463"/>
      <c r="S362" s="463"/>
      <c r="T362" s="463"/>
      <c r="U362" s="463"/>
      <c r="V362" s="463"/>
      <c r="W362" s="463"/>
      <c r="X362" s="463"/>
      <c r="Y362" s="463"/>
      <c r="Z362" s="463"/>
    </row>
    <row r="363" spans="1:26" ht="20.25" customHeight="1" x14ac:dyDescent="0.8">
      <c r="A363" s="463"/>
      <c r="B363" s="463"/>
      <c r="C363" s="463"/>
      <c r="D363" s="536"/>
      <c r="E363" s="537"/>
      <c r="F363" s="463"/>
      <c r="G363" s="537"/>
      <c r="H363" s="463"/>
      <c r="I363" s="463"/>
      <c r="J363" s="538"/>
      <c r="K363" s="463"/>
      <c r="L363" s="463"/>
      <c r="M363" s="463"/>
      <c r="N363" s="463"/>
      <c r="O363" s="463"/>
      <c r="P363" s="463"/>
      <c r="Q363" s="463"/>
      <c r="R363" s="463"/>
      <c r="S363" s="463"/>
      <c r="T363" s="463"/>
      <c r="U363" s="463"/>
      <c r="V363" s="463"/>
      <c r="W363" s="463"/>
      <c r="X363" s="463"/>
      <c r="Y363" s="463"/>
      <c r="Z363" s="463"/>
    </row>
    <row r="364" spans="1:26" ht="20.25" customHeight="1" x14ac:dyDescent="0.8">
      <c r="A364" s="463"/>
      <c r="B364" s="463"/>
      <c r="C364" s="463"/>
      <c r="D364" s="536"/>
      <c r="E364" s="537"/>
      <c r="F364" s="463"/>
      <c r="G364" s="537"/>
      <c r="H364" s="463"/>
      <c r="I364" s="463"/>
      <c r="J364" s="538"/>
      <c r="K364" s="463"/>
      <c r="L364" s="463"/>
      <c r="M364" s="463"/>
      <c r="N364" s="463"/>
      <c r="O364" s="463"/>
      <c r="P364" s="463"/>
      <c r="Q364" s="463"/>
      <c r="R364" s="463"/>
      <c r="S364" s="463"/>
      <c r="T364" s="463"/>
      <c r="U364" s="463"/>
      <c r="V364" s="463"/>
      <c r="W364" s="463"/>
      <c r="X364" s="463"/>
      <c r="Y364" s="463"/>
      <c r="Z364" s="463"/>
    </row>
    <row r="365" spans="1:26" ht="20.25" customHeight="1" x14ac:dyDescent="0.8">
      <c r="A365" s="463"/>
      <c r="B365" s="463"/>
      <c r="C365" s="463"/>
      <c r="D365" s="536"/>
      <c r="E365" s="537"/>
      <c r="F365" s="463"/>
      <c r="G365" s="537"/>
      <c r="H365" s="463"/>
      <c r="I365" s="463"/>
      <c r="J365" s="538"/>
      <c r="K365" s="463"/>
      <c r="L365" s="463"/>
      <c r="M365" s="463"/>
      <c r="N365" s="463"/>
      <c r="O365" s="463"/>
      <c r="P365" s="463"/>
      <c r="Q365" s="463"/>
      <c r="R365" s="463"/>
      <c r="S365" s="463"/>
      <c r="T365" s="463"/>
      <c r="U365" s="463"/>
      <c r="V365" s="463"/>
      <c r="W365" s="463"/>
      <c r="X365" s="463"/>
      <c r="Y365" s="463"/>
      <c r="Z365" s="463"/>
    </row>
    <row r="366" spans="1:26" ht="20.25" customHeight="1" x14ac:dyDescent="0.8">
      <c r="A366" s="463"/>
      <c r="B366" s="463"/>
      <c r="C366" s="463"/>
      <c r="D366" s="536"/>
      <c r="E366" s="537"/>
      <c r="F366" s="463"/>
      <c r="G366" s="537"/>
      <c r="H366" s="463"/>
      <c r="I366" s="463"/>
      <c r="J366" s="538"/>
      <c r="K366" s="463"/>
      <c r="L366" s="463"/>
      <c r="M366" s="463"/>
      <c r="N366" s="463"/>
      <c r="O366" s="463"/>
      <c r="P366" s="463"/>
      <c r="Q366" s="463"/>
      <c r="R366" s="463"/>
      <c r="S366" s="463"/>
      <c r="T366" s="463"/>
      <c r="U366" s="463"/>
      <c r="V366" s="463"/>
      <c r="W366" s="463"/>
      <c r="X366" s="463"/>
      <c r="Y366" s="463"/>
      <c r="Z366" s="463"/>
    </row>
    <row r="367" spans="1:26" ht="20.25" customHeight="1" x14ac:dyDescent="0.8">
      <c r="A367" s="463"/>
      <c r="B367" s="463"/>
      <c r="C367" s="463"/>
      <c r="D367" s="536"/>
      <c r="E367" s="537"/>
      <c r="F367" s="463"/>
      <c r="G367" s="537"/>
      <c r="H367" s="463"/>
      <c r="I367" s="463"/>
      <c r="J367" s="538"/>
      <c r="K367" s="463"/>
      <c r="L367" s="463"/>
      <c r="M367" s="463"/>
      <c r="N367" s="463"/>
      <c r="O367" s="463"/>
      <c r="P367" s="463"/>
      <c r="Q367" s="463"/>
      <c r="R367" s="463"/>
      <c r="S367" s="463"/>
      <c r="T367" s="463"/>
      <c r="U367" s="463"/>
      <c r="V367" s="463"/>
      <c r="W367" s="463"/>
      <c r="X367" s="463"/>
      <c r="Y367" s="463"/>
      <c r="Z367" s="463"/>
    </row>
    <row r="368" spans="1:26" ht="20.25" customHeight="1" x14ac:dyDescent="0.8">
      <c r="A368" s="463"/>
      <c r="B368" s="463"/>
      <c r="C368" s="463"/>
      <c r="D368" s="536"/>
      <c r="E368" s="537"/>
      <c r="F368" s="463"/>
      <c r="G368" s="537"/>
      <c r="H368" s="463"/>
      <c r="I368" s="463"/>
      <c r="J368" s="538"/>
      <c r="K368" s="463"/>
      <c r="L368" s="463"/>
      <c r="M368" s="463"/>
      <c r="N368" s="463"/>
      <c r="O368" s="463"/>
      <c r="P368" s="463"/>
      <c r="Q368" s="463"/>
      <c r="R368" s="463"/>
      <c r="S368" s="463"/>
      <c r="T368" s="463"/>
      <c r="U368" s="463"/>
      <c r="V368" s="463"/>
      <c r="W368" s="463"/>
      <c r="X368" s="463"/>
      <c r="Y368" s="463"/>
      <c r="Z368" s="463"/>
    </row>
    <row r="369" spans="1:26" ht="20.25" customHeight="1" x14ac:dyDescent="0.8">
      <c r="A369" s="463"/>
      <c r="B369" s="463"/>
      <c r="C369" s="463"/>
      <c r="D369" s="536"/>
      <c r="E369" s="537"/>
      <c r="F369" s="463"/>
      <c r="G369" s="537"/>
      <c r="H369" s="463"/>
      <c r="I369" s="463"/>
      <c r="J369" s="538"/>
      <c r="K369" s="463"/>
      <c r="L369" s="463"/>
      <c r="M369" s="463"/>
      <c r="N369" s="463"/>
      <c r="O369" s="463"/>
      <c r="P369" s="463"/>
      <c r="Q369" s="463"/>
      <c r="R369" s="463"/>
      <c r="S369" s="463"/>
      <c r="T369" s="463"/>
      <c r="U369" s="463"/>
      <c r="V369" s="463"/>
      <c r="W369" s="463"/>
      <c r="X369" s="463"/>
      <c r="Y369" s="463"/>
      <c r="Z369" s="463"/>
    </row>
    <row r="370" spans="1:26" ht="20.25" customHeight="1" x14ac:dyDescent="0.8">
      <c r="A370" s="463"/>
      <c r="B370" s="463"/>
      <c r="C370" s="463"/>
      <c r="D370" s="536"/>
      <c r="E370" s="537"/>
      <c r="F370" s="463"/>
      <c r="G370" s="537"/>
      <c r="H370" s="463"/>
      <c r="I370" s="463"/>
      <c r="J370" s="538"/>
      <c r="K370" s="463"/>
      <c r="L370" s="463"/>
      <c r="M370" s="463"/>
      <c r="N370" s="463"/>
      <c r="O370" s="463"/>
      <c r="P370" s="463"/>
      <c r="Q370" s="463"/>
      <c r="R370" s="463"/>
      <c r="S370" s="463"/>
      <c r="T370" s="463"/>
      <c r="U370" s="463"/>
      <c r="V370" s="463"/>
      <c r="W370" s="463"/>
      <c r="X370" s="463"/>
      <c r="Y370" s="463"/>
      <c r="Z370" s="463"/>
    </row>
    <row r="371" spans="1:26" ht="20.25" customHeight="1" x14ac:dyDescent="0.8">
      <c r="A371" s="463"/>
      <c r="B371" s="463"/>
      <c r="C371" s="463"/>
      <c r="D371" s="536"/>
      <c r="E371" s="537"/>
      <c r="F371" s="463"/>
      <c r="G371" s="537"/>
      <c r="H371" s="463"/>
      <c r="I371" s="463"/>
      <c r="J371" s="538"/>
      <c r="K371" s="463"/>
      <c r="L371" s="463"/>
      <c r="M371" s="463"/>
      <c r="N371" s="463"/>
      <c r="O371" s="463"/>
      <c r="P371" s="463"/>
      <c r="Q371" s="463"/>
      <c r="R371" s="463"/>
      <c r="S371" s="463"/>
      <c r="T371" s="463"/>
      <c r="U371" s="463"/>
      <c r="V371" s="463"/>
      <c r="W371" s="463"/>
      <c r="X371" s="463"/>
      <c r="Y371" s="463"/>
      <c r="Z371" s="463"/>
    </row>
    <row r="372" spans="1:26" ht="20.25" customHeight="1" x14ac:dyDescent="0.8">
      <c r="A372" s="463"/>
      <c r="B372" s="463"/>
      <c r="C372" s="463"/>
      <c r="D372" s="536"/>
      <c r="E372" s="537"/>
      <c r="F372" s="463"/>
      <c r="G372" s="537"/>
      <c r="H372" s="463"/>
      <c r="I372" s="463"/>
      <c r="J372" s="538"/>
      <c r="K372" s="463"/>
      <c r="L372" s="463"/>
      <c r="M372" s="463"/>
      <c r="N372" s="463"/>
      <c r="O372" s="463"/>
      <c r="P372" s="463"/>
      <c r="Q372" s="463"/>
      <c r="R372" s="463"/>
      <c r="S372" s="463"/>
      <c r="T372" s="463"/>
      <c r="U372" s="463"/>
      <c r="V372" s="463"/>
      <c r="W372" s="463"/>
      <c r="X372" s="463"/>
      <c r="Y372" s="463"/>
      <c r="Z372" s="463"/>
    </row>
    <row r="373" spans="1:26" ht="20.25" customHeight="1" x14ac:dyDescent="0.8">
      <c r="A373" s="463"/>
      <c r="B373" s="463"/>
      <c r="C373" s="463"/>
      <c r="D373" s="536"/>
      <c r="E373" s="537"/>
      <c r="F373" s="463"/>
      <c r="G373" s="537"/>
      <c r="H373" s="463"/>
      <c r="I373" s="463"/>
      <c r="J373" s="538"/>
      <c r="K373" s="463"/>
      <c r="L373" s="463"/>
      <c r="M373" s="463"/>
      <c r="N373" s="463"/>
      <c r="O373" s="463"/>
      <c r="P373" s="463"/>
      <c r="Q373" s="463"/>
      <c r="R373" s="463"/>
      <c r="S373" s="463"/>
      <c r="T373" s="463"/>
      <c r="U373" s="463"/>
      <c r="V373" s="463"/>
      <c r="W373" s="463"/>
      <c r="X373" s="463"/>
      <c r="Y373" s="463"/>
      <c r="Z373" s="463"/>
    </row>
    <row r="374" spans="1:26" ht="20.25" customHeight="1" x14ac:dyDescent="0.8">
      <c r="A374" s="463"/>
      <c r="B374" s="463"/>
      <c r="C374" s="463"/>
      <c r="D374" s="536"/>
      <c r="E374" s="537"/>
      <c r="F374" s="463"/>
      <c r="G374" s="537"/>
      <c r="H374" s="463"/>
      <c r="I374" s="463"/>
      <c r="J374" s="538"/>
      <c r="K374" s="463"/>
      <c r="L374" s="463"/>
      <c r="M374" s="463"/>
      <c r="N374" s="463"/>
      <c r="O374" s="463"/>
      <c r="P374" s="463"/>
      <c r="Q374" s="463"/>
      <c r="R374" s="463"/>
      <c r="S374" s="463"/>
      <c r="T374" s="463"/>
      <c r="U374" s="463"/>
      <c r="V374" s="463"/>
      <c r="W374" s="463"/>
      <c r="X374" s="463"/>
      <c r="Y374" s="463"/>
      <c r="Z374" s="463"/>
    </row>
    <row r="375" spans="1:26" ht="20.25" customHeight="1" x14ac:dyDescent="0.8">
      <c r="A375" s="463"/>
      <c r="B375" s="463"/>
      <c r="C375" s="463"/>
      <c r="D375" s="536"/>
      <c r="E375" s="537"/>
      <c r="F375" s="463"/>
      <c r="G375" s="537"/>
      <c r="H375" s="463"/>
      <c r="I375" s="463"/>
      <c r="J375" s="538"/>
      <c r="K375" s="463"/>
      <c r="L375" s="463"/>
      <c r="M375" s="463"/>
      <c r="N375" s="463"/>
      <c r="O375" s="463"/>
      <c r="P375" s="463"/>
      <c r="Q375" s="463"/>
      <c r="R375" s="463"/>
      <c r="S375" s="463"/>
      <c r="T375" s="463"/>
      <c r="U375" s="463"/>
      <c r="V375" s="463"/>
      <c r="W375" s="463"/>
      <c r="X375" s="463"/>
      <c r="Y375" s="463"/>
      <c r="Z375" s="463"/>
    </row>
    <row r="376" spans="1:26" ht="20.25" customHeight="1" x14ac:dyDescent="0.8">
      <c r="A376" s="463"/>
      <c r="B376" s="463"/>
      <c r="C376" s="463"/>
      <c r="D376" s="536"/>
      <c r="E376" s="537"/>
      <c r="F376" s="463"/>
      <c r="G376" s="537"/>
      <c r="H376" s="463"/>
      <c r="I376" s="463"/>
      <c r="J376" s="538"/>
      <c r="K376" s="463"/>
      <c r="L376" s="463"/>
      <c r="M376" s="463"/>
      <c r="N376" s="463"/>
      <c r="O376" s="463"/>
      <c r="P376" s="463"/>
      <c r="Q376" s="463"/>
      <c r="R376" s="463"/>
      <c r="S376" s="463"/>
      <c r="T376" s="463"/>
      <c r="U376" s="463"/>
      <c r="V376" s="463"/>
      <c r="W376" s="463"/>
      <c r="X376" s="463"/>
      <c r="Y376" s="463"/>
      <c r="Z376" s="463"/>
    </row>
    <row r="377" spans="1:26" ht="20.25" customHeight="1" x14ac:dyDescent="0.8">
      <c r="A377" s="463"/>
      <c r="B377" s="463"/>
      <c r="C377" s="463"/>
      <c r="D377" s="536"/>
      <c r="E377" s="537"/>
      <c r="F377" s="463"/>
      <c r="G377" s="537"/>
      <c r="H377" s="463"/>
      <c r="I377" s="463"/>
      <c r="J377" s="538"/>
      <c r="K377" s="463"/>
      <c r="L377" s="463"/>
      <c r="M377" s="463"/>
      <c r="N377" s="463"/>
      <c r="O377" s="463"/>
      <c r="P377" s="463"/>
      <c r="Q377" s="463"/>
      <c r="R377" s="463"/>
      <c r="S377" s="463"/>
      <c r="T377" s="463"/>
      <c r="U377" s="463"/>
      <c r="V377" s="463"/>
      <c r="W377" s="463"/>
      <c r="X377" s="463"/>
      <c r="Y377" s="463"/>
      <c r="Z377" s="463"/>
    </row>
    <row r="378" spans="1:26" ht="20.25" customHeight="1" x14ac:dyDescent="0.8">
      <c r="A378" s="463"/>
      <c r="B378" s="463"/>
      <c r="C378" s="463"/>
      <c r="D378" s="536"/>
      <c r="E378" s="537"/>
      <c r="F378" s="463"/>
      <c r="G378" s="537"/>
      <c r="H378" s="463"/>
      <c r="I378" s="463"/>
      <c r="J378" s="538"/>
      <c r="K378" s="463"/>
      <c r="L378" s="463"/>
      <c r="M378" s="463"/>
      <c r="N378" s="463"/>
      <c r="O378" s="463"/>
      <c r="P378" s="463"/>
      <c r="Q378" s="463"/>
      <c r="R378" s="463"/>
      <c r="S378" s="463"/>
      <c r="T378" s="463"/>
      <c r="U378" s="463"/>
      <c r="V378" s="463"/>
      <c r="W378" s="463"/>
      <c r="X378" s="463"/>
      <c r="Y378" s="463"/>
      <c r="Z378" s="463"/>
    </row>
    <row r="379" spans="1:26" ht="20.25" customHeight="1" x14ac:dyDescent="0.8">
      <c r="A379" s="463"/>
      <c r="B379" s="463"/>
      <c r="C379" s="463"/>
      <c r="D379" s="536"/>
      <c r="E379" s="537"/>
      <c r="F379" s="463"/>
      <c r="G379" s="537"/>
      <c r="H379" s="463"/>
      <c r="I379" s="463"/>
      <c r="J379" s="538"/>
      <c r="K379" s="463"/>
      <c r="L379" s="463"/>
      <c r="M379" s="463"/>
      <c r="N379" s="463"/>
      <c r="O379" s="463"/>
      <c r="P379" s="463"/>
      <c r="Q379" s="463"/>
      <c r="R379" s="463"/>
      <c r="S379" s="463"/>
      <c r="T379" s="463"/>
      <c r="U379" s="463"/>
      <c r="V379" s="463"/>
      <c r="W379" s="463"/>
      <c r="X379" s="463"/>
      <c r="Y379" s="463"/>
      <c r="Z379" s="463"/>
    </row>
    <row r="380" spans="1:26" ht="20.25" customHeight="1" x14ac:dyDescent="0.8">
      <c r="A380" s="463"/>
      <c r="B380" s="463"/>
      <c r="C380" s="463"/>
      <c r="D380" s="536"/>
      <c r="E380" s="537"/>
      <c r="F380" s="463"/>
      <c r="G380" s="537"/>
      <c r="H380" s="463"/>
      <c r="I380" s="463"/>
      <c r="J380" s="538"/>
      <c r="K380" s="463"/>
      <c r="L380" s="463"/>
      <c r="M380" s="463"/>
      <c r="N380" s="463"/>
      <c r="O380" s="463"/>
      <c r="P380" s="463"/>
      <c r="Q380" s="463"/>
      <c r="R380" s="463"/>
      <c r="S380" s="463"/>
      <c r="T380" s="463"/>
      <c r="U380" s="463"/>
      <c r="V380" s="463"/>
      <c r="W380" s="463"/>
      <c r="X380" s="463"/>
      <c r="Y380" s="463"/>
      <c r="Z380" s="463"/>
    </row>
    <row r="381" spans="1:26" ht="20.25" customHeight="1" x14ac:dyDescent="0.8">
      <c r="A381" s="463"/>
      <c r="B381" s="463"/>
      <c r="C381" s="463"/>
      <c r="D381" s="536"/>
      <c r="E381" s="537"/>
      <c r="F381" s="463"/>
      <c r="G381" s="537"/>
      <c r="H381" s="463"/>
      <c r="I381" s="463"/>
      <c r="J381" s="538"/>
      <c r="K381" s="463"/>
      <c r="L381" s="463"/>
      <c r="M381" s="463"/>
      <c r="N381" s="463"/>
      <c r="O381" s="463"/>
      <c r="P381" s="463"/>
      <c r="Q381" s="463"/>
      <c r="R381" s="463"/>
      <c r="S381" s="463"/>
      <c r="T381" s="463"/>
      <c r="U381" s="463"/>
      <c r="V381" s="463"/>
      <c r="W381" s="463"/>
      <c r="X381" s="463"/>
      <c r="Y381" s="463"/>
      <c r="Z381" s="463"/>
    </row>
    <row r="382" spans="1:26" ht="20.25" customHeight="1" x14ac:dyDescent="0.8">
      <c r="A382" s="463"/>
      <c r="B382" s="463"/>
      <c r="C382" s="463"/>
      <c r="D382" s="536"/>
      <c r="E382" s="537"/>
      <c r="F382" s="463"/>
      <c r="G382" s="537"/>
      <c r="H382" s="463"/>
      <c r="I382" s="463"/>
      <c r="J382" s="538"/>
      <c r="K382" s="463"/>
      <c r="L382" s="463"/>
      <c r="M382" s="463"/>
      <c r="N382" s="463"/>
      <c r="O382" s="463"/>
      <c r="P382" s="463"/>
      <c r="Q382" s="463"/>
      <c r="R382" s="463"/>
      <c r="S382" s="463"/>
      <c r="T382" s="463"/>
      <c r="U382" s="463"/>
      <c r="V382" s="463"/>
      <c r="W382" s="463"/>
      <c r="X382" s="463"/>
      <c r="Y382" s="463"/>
      <c r="Z382" s="463"/>
    </row>
    <row r="383" spans="1:26" ht="20.25" customHeight="1" x14ac:dyDescent="0.8">
      <c r="A383" s="463"/>
      <c r="B383" s="463"/>
      <c r="C383" s="463"/>
      <c r="D383" s="536"/>
      <c r="E383" s="537"/>
      <c r="F383" s="463"/>
      <c r="G383" s="537"/>
      <c r="H383" s="463"/>
      <c r="I383" s="463"/>
      <c r="J383" s="538"/>
      <c r="K383" s="463"/>
      <c r="L383" s="463"/>
      <c r="M383" s="463"/>
      <c r="N383" s="463"/>
      <c r="O383" s="463"/>
      <c r="P383" s="463"/>
      <c r="Q383" s="463"/>
      <c r="R383" s="463"/>
      <c r="S383" s="463"/>
      <c r="T383" s="463"/>
      <c r="U383" s="463"/>
      <c r="V383" s="463"/>
      <c r="W383" s="463"/>
      <c r="X383" s="463"/>
      <c r="Y383" s="463"/>
      <c r="Z383" s="463"/>
    </row>
    <row r="384" spans="1:26" ht="20.25" customHeight="1" x14ac:dyDescent="0.8">
      <c r="A384" s="463"/>
      <c r="B384" s="463"/>
      <c r="C384" s="463"/>
      <c r="D384" s="536"/>
      <c r="E384" s="537"/>
      <c r="F384" s="463"/>
      <c r="G384" s="537"/>
      <c r="H384" s="463"/>
      <c r="I384" s="463"/>
      <c r="J384" s="538"/>
      <c r="K384" s="463"/>
      <c r="L384" s="463"/>
      <c r="M384" s="463"/>
      <c r="N384" s="463"/>
      <c r="O384" s="463"/>
      <c r="P384" s="463"/>
      <c r="Q384" s="463"/>
      <c r="R384" s="463"/>
      <c r="S384" s="463"/>
      <c r="T384" s="463"/>
      <c r="U384" s="463"/>
      <c r="V384" s="463"/>
      <c r="W384" s="463"/>
      <c r="X384" s="463"/>
      <c r="Y384" s="463"/>
      <c r="Z384" s="463"/>
    </row>
    <row r="385" spans="1:26" ht="20.25" customHeight="1" x14ac:dyDescent="0.8">
      <c r="A385" s="463"/>
      <c r="B385" s="463"/>
      <c r="C385" s="463"/>
      <c r="D385" s="536"/>
      <c r="E385" s="537"/>
      <c r="F385" s="463"/>
      <c r="G385" s="537"/>
      <c r="H385" s="463"/>
      <c r="I385" s="463"/>
      <c r="J385" s="538"/>
      <c r="K385" s="463"/>
      <c r="L385" s="463"/>
      <c r="M385" s="463"/>
      <c r="N385" s="463"/>
      <c r="O385" s="463"/>
      <c r="P385" s="463"/>
      <c r="Q385" s="463"/>
      <c r="R385" s="463"/>
      <c r="S385" s="463"/>
      <c r="T385" s="463"/>
      <c r="U385" s="463"/>
      <c r="V385" s="463"/>
      <c r="W385" s="463"/>
      <c r="X385" s="463"/>
      <c r="Y385" s="463"/>
      <c r="Z385" s="463"/>
    </row>
    <row r="386" spans="1:26" ht="20.25" customHeight="1" x14ac:dyDescent="0.8">
      <c r="A386" s="463"/>
      <c r="B386" s="463"/>
      <c r="C386" s="463"/>
      <c r="D386" s="536"/>
      <c r="E386" s="537"/>
      <c r="F386" s="463"/>
      <c r="G386" s="537"/>
      <c r="H386" s="463"/>
      <c r="I386" s="463"/>
      <c r="J386" s="538"/>
      <c r="K386" s="463"/>
      <c r="L386" s="463"/>
      <c r="M386" s="463"/>
      <c r="N386" s="463"/>
      <c r="O386" s="463"/>
      <c r="P386" s="463"/>
      <c r="Q386" s="463"/>
      <c r="R386" s="463"/>
      <c r="S386" s="463"/>
      <c r="T386" s="463"/>
      <c r="U386" s="463"/>
      <c r="V386" s="463"/>
      <c r="W386" s="463"/>
      <c r="X386" s="463"/>
      <c r="Y386" s="463"/>
      <c r="Z386" s="463"/>
    </row>
    <row r="387" spans="1:26" ht="20.25" customHeight="1" x14ac:dyDescent="0.8">
      <c r="A387" s="463"/>
      <c r="B387" s="463"/>
      <c r="C387" s="463"/>
      <c r="D387" s="536"/>
      <c r="E387" s="537"/>
      <c r="F387" s="463"/>
      <c r="G387" s="537"/>
      <c r="H387" s="463"/>
      <c r="I387" s="463"/>
      <c r="J387" s="538"/>
      <c r="K387" s="463"/>
      <c r="L387" s="463"/>
      <c r="M387" s="463"/>
      <c r="N387" s="463"/>
      <c r="O387" s="463"/>
      <c r="P387" s="463"/>
      <c r="Q387" s="463"/>
      <c r="R387" s="463"/>
      <c r="S387" s="463"/>
      <c r="T387" s="463"/>
      <c r="U387" s="463"/>
      <c r="V387" s="463"/>
      <c r="W387" s="463"/>
      <c r="X387" s="463"/>
      <c r="Y387" s="463"/>
      <c r="Z387" s="463"/>
    </row>
    <row r="388" spans="1:26" ht="20.25" customHeight="1" x14ac:dyDescent="0.8">
      <c r="A388" s="463"/>
      <c r="B388" s="463"/>
      <c r="C388" s="463"/>
      <c r="D388" s="536"/>
      <c r="E388" s="537"/>
      <c r="F388" s="463"/>
      <c r="G388" s="537"/>
      <c r="H388" s="463"/>
      <c r="I388" s="463"/>
      <c r="J388" s="538"/>
      <c r="K388" s="463"/>
      <c r="L388" s="463"/>
      <c r="M388" s="463"/>
      <c r="N388" s="463"/>
      <c r="O388" s="463"/>
      <c r="P388" s="463"/>
      <c r="Q388" s="463"/>
      <c r="R388" s="463"/>
      <c r="S388" s="463"/>
      <c r="T388" s="463"/>
      <c r="U388" s="463"/>
      <c r="V388" s="463"/>
      <c r="W388" s="463"/>
      <c r="X388" s="463"/>
      <c r="Y388" s="463"/>
      <c r="Z388" s="463"/>
    </row>
    <row r="389" spans="1:26" ht="20.25" customHeight="1" x14ac:dyDescent="0.8">
      <c r="A389" s="463"/>
      <c r="B389" s="463"/>
      <c r="C389" s="463"/>
      <c r="D389" s="536"/>
      <c r="E389" s="537"/>
      <c r="F389" s="463"/>
      <c r="G389" s="537"/>
      <c r="H389" s="463"/>
      <c r="I389" s="463"/>
      <c r="J389" s="538"/>
      <c r="K389" s="463"/>
      <c r="L389" s="463"/>
      <c r="M389" s="463"/>
      <c r="N389" s="463"/>
      <c r="O389" s="463"/>
      <c r="P389" s="463"/>
      <c r="Q389" s="463"/>
      <c r="R389" s="463"/>
      <c r="S389" s="463"/>
      <c r="T389" s="463"/>
      <c r="U389" s="463"/>
      <c r="V389" s="463"/>
      <c r="W389" s="463"/>
      <c r="X389" s="463"/>
      <c r="Y389" s="463"/>
      <c r="Z389" s="463"/>
    </row>
    <row r="390" spans="1:26" ht="20.25" customHeight="1" x14ac:dyDescent="0.8">
      <c r="A390" s="463"/>
      <c r="B390" s="463"/>
      <c r="C390" s="463"/>
      <c r="D390" s="536"/>
      <c r="E390" s="537"/>
      <c r="F390" s="463"/>
      <c r="G390" s="537"/>
      <c r="H390" s="463"/>
      <c r="I390" s="463"/>
      <c r="J390" s="538"/>
      <c r="K390" s="463"/>
      <c r="L390" s="463"/>
      <c r="M390" s="463"/>
      <c r="N390" s="463"/>
      <c r="O390" s="463"/>
      <c r="P390" s="463"/>
      <c r="Q390" s="463"/>
      <c r="R390" s="463"/>
      <c r="S390" s="463"/>
      <c r="T390" s="463"/>
      <c r="U390" s="463"/>
      <c r="V390" s="463"/>
      <c r="W390" s="463"/>
      <c r="X390" s="463"/>
      <c r="Y390" s="463"/>
      <c r="Z390" s="463"/>
    </row>
    <row r="391" spans="1:26" ht="20.25" customHeight="1" x14ac:dyDescent="0.8">
      <c r="A391" s="463"/>
      <c r="B391" s="463"/>
      <c r="C391" s="463"/>
      <c r="D391" s="536"/>
      <c r="E391" s="537"/>
      <c r="F391" s="463"/>
      <c r="G391" s="537"/>
      <c r="H391" s="463"/>
      <c r="I391" s="463"/>
      <c r="J391" s="538"/>
      <c r="K391" s="463"/>
      <c r="L391" s="463"/>
      <c r="M391" s="463"/>
      <c r="N391" s="463"/>
      <c r="O391" s="463"/>
      <c r="P391" s="463"/>
      <c r="Q391" s="463"/>
      <c r="R391" s="463"/>
      <c r="S391" s="463"/>
      <c r="T391" s="463"/>
      <c r="U391" s="463"/>
      <c r="V391" s="463"/>
      <c r="W391" s="463"/>
      <c r="X391" s="463"/>
      <c r="Y391" s="463"/>
      <c r="Z391" s="463"/>
    </row>
    <row r="392" spans="1:26" ht="20.25" customHeight="1" x14ac:dyDescent="0.8">
      <c r="A392" s="463"/>
      <c r="B392" s="463"/>
      <c r="C392" s="463"/>
      <c r="D392" s="536"/>
      <c r="E392" s="537"/>
      <c r="F392" s="463"/>
      <c r="G392" s="537"/>
      <c r="H392" s="463"/>
      <c r="I392" s="463"/>
      <c r="J392" s="538"/>
      <c r="K392" s="463"/>
      <c r="L392" s="463"/>
      <c r="M392" s="463"/>
      <c r="N392" s="463"/>
      <c r="O392" s="463"/>
      <c r="P392" s="463"/>
      <c r="Q392" s="463"/>
      <c r="R392" s="463"/>
      <c r="S392" s="463"/>
      <c r="T392" s="463"/>
      <c r="U392" s="463"/>
      <c r="V392" s="463"/>
      <c r="W392" s="463"/>
      <c r="X392" s="463"/>
      <c r="Y392" s="463"/>
      <c r="Z392" s="463"/>
    </row>
    <row r="393" spans="1:26" ht="20.25" customHeight="1" x14ac:dyDescent="0.8">
      <c r="A393" s="463"/>
      <c r="B393" s="463"/>
      <c r="C393" s="463"/>
      <c r="D393" s="536"/>
      <c r="E393" s="537"/>
      <c r="F393" s="463"/>
      <c r="G393" s="537"/>
      <c r="H393" s="463"/>
      <c r="I393" s="463"/>
      <c r="J393" s="538"/>
      <c r="K393" s="463"/>
      <c r="L393" s="463"/>
      <c r="M393" s="463"/>
      <c r="N393" s="463"/>
      <c r="O393" s="463"/>
      <c r="P393" s="463"/>
      <c r="Q393" s="463"/>
      <c r="R393" s="463"/>
      <c r="S393" s="463"/>
      <c r="T393" s="463"/>
      <c r="U393" s="463"/>
      <c r="V393" s="463"/>
      <c r="W393" s="463"/>
      <c r="X393" s="463"/>
      <c r="Y393" s="463"/>
      <c r="Z393" s="463"/>
    </row>
    <row r="394" spans="1:26" ht="20.25" customHeight="1" x14ac:dyDescent="0.8">
      <c r="A394" s="463"/>
      <c r="B394" s="463"/>
      <c r="C394" s="463"/>
      <c r="D394" s="536"/>
      <c r="E394" s="537"/>
      <c r="F394" s="463"/>
      <c r="G394" s="537"/>
      <c r="H394" s="463"/>
      <c r="I394" s="463"/>
      <c r="J394" s="538"/>
      <c r="K394" s="463"/>
      <c r="L394" s="463"/>
      <c r="M394" s="463"/>
      <c r="N394" s="463"/>
      <c r="O394" s="463"/>
      <c r="P394" s="463"/>
      <c r="Q394" s="463"/>
      <c r="R394" s="463"/>
      <c r="S394" s="463"/>
      <c r="T394" s="463"/>
      <c r="U394" s="463"/>
      <c r="V394" s="463"/>
      <c r="W394" s="463"/>
      <c r="X394" s="463"/>
      <c r="Y394" s="463"/>
      <c r="Z394" s="463"/>
    </row>
    <row r="395" spans="1:26" ht="20.25" customHeight="1" x14ac:dyDescent="0.8">
      <c r="A395" s="463"/>
      <c r="B395" s="463"/>
      <c r="C395" s="463"/>
      <c r="D395" s="536"/>
      <c r="E395" s="537"/>
      <c r="F395" s="463"/>
      <c r="G395" s="537"/>
      <c r="H395" s="463"/>
      <c r="I395" s="463"/>
      <c r="J395" s="538"/>
      <c r="K395" s="463"/>
      <c r="L395" s="463"/>
      <c r="M395" s="463"/>
      <c r="N395" s="463"/>
      <c r="O395" s="463"/>
      <c r="P395" s="463"/>
      <c r="Q395" s="463"/>
      <c r="R395" s="463"/>
      <c r="S395" s="463"/>
      <c r="T395" s="463"/>
      <c r="U395" s="463"/>
      <c r="V395" s="463"/>
      <c r="W395" s="463"/>
      <c r="X395" s="463"/>
      <c r="Y395" s="463"/>
      <c r="Z395" s="463"/>
    </row>
    <row r="396" spans="1:26" ht="20.25" customHeight="1" x14ac:dyDescent="0.8">
      <c r="A396" s="463"/>
      <c r="B396" s="463"/>
      <c r="C396" s="463"/>
      <c r="D396" s="536"/>
      <c r="E396" s="537"/>
      <c r="F396" s="463"/>
      <c r="G396" s="537"/>
      <c r="H396" s="463"/>
      <c r="I396" s="463"/>
      <c r="J396" s="538"/>
      <c r="K396" s="463"/>
      <c r="L396" s="463"/>
      <c r="M396" s="463"/>
      <c r="N396" s="463"/>
      <c r="O396" s="463"/>
      <c r="P396" s="463"/>
      <c r="Q396" s="463"/>
      <c r="R396" s="463"/>
      <c r="S396" s="463"/>
      <c r="T396" s="463"/>
      <c r="U396" s="463"/>
      <c r="V396" s="463"/>
      <c r="W396" s="463"/>
      <c r="X396" s="463"/>
      <c r="Y396" s="463"/>
      <c r="Z396" s="463"/>
    </row>
    <row r="397" spans="1:26" ht="20.25" customHeight="1" x14ac:dyDescent="0.8">
      <c r="A397" s="463"/>
      <c r="B397" s="463"/>
      <c r="C397" s="463"/>
      <c r="D397" s="536"/>
      <c r="E397" s="537"/>
      <c r="F397" s="463"/>
      <c r="G397" s="537"/>
      <c r="H397" s="463"/>
      <c r="I397" s="463"/>
      <c r="J397" s="538"/>
      <c r="K397" s="463"/>
      <c r="L397" s="463"/>
      <c r="M397" s="463"/>
      <c r="N397" s="463"/>
      <c r="O397" s="463"/>
      <c r="P397" s="463"/>
      <c r="Q397" s="463"/>
      <c r="R397" s="463"/>
      <c r="S397" s="463"/>
      <c r="T397" s="463"/>
      <c r="U397" s="463"/>
      <c r="V397" s="463"/>
      <c r="W397" s="463"/>
      <c r="X397" s="463"/>
      <c r="Y397" s="463"/>
      <c r="Z397" s="463"/>
    </row>
    <row r="398" spans="1:26" ht="20.25" customHeight="1" x14ac:dyDescent="0.8">
      <c r="A398" s="463"/>
      <c r="B398" s="463"/>
      <c r="C398" s="463"/>
      <c r="D398" s="536"/>
      <c r="E398" s="537"/>
      <c r="F398" s="463"/>
      <c r="G398" s="537"/>
      <c r="H398" s="463"/>
      <c r="I398" s="463"/>
      <c r="J398" s="538"/>
      <c r="K398" s="463"/>
      <c r="L398" s="463"/>
      <c r="M398" s="463"/>
      <c r="N398" s="463"/>
      <c r="O398" s="463"/>
      <c r="P398" s="463"/>
      <c r="Q398" s="463"/>
      <c r="R398" s="463"/>
      <c r="S398" s="463"/>
      <c r="T398" s="463"/>
      <c r="U398" s="463"/>
      <c r="V398" s="463"/>
      <c r="W398" s="463"/>
      <c r="X398" s="463"/>
      <c r="Y398" s="463"/>
      <c r="Z398" s="463"/>
    </row>
    <row r="399" spans="1:26" ht="20.25" customHeight="1" x14ac:dyDescent="0.8">
      <c r="A399" s="463"/>
      <c r="B399" s="463"/>
      <c r="C399" s="463"/>
      <c r="D399" s="536"/>
      <c r="E399" s="537"/>
      <c r="F399" s="463"/>
      <c r="G399" s="537"/>
      <c r="H399" s="463"/>
      <c r="I399" s="463"/>
      <c r="J399" s="538"/>
      <c r="K399" s="463"/>
      <c r="L399" s="463"/>
      <c r="M399" s="463"/>
      <c r="N399" s="463"/>
      <c r="O399" s="463"/>
      <c r="P399" s="463"/>
      <c r="Q399" s="463"/>
      <c r="R399" s="463"/>
      <c r="S399" s="463"/>
      <c r="T399" s="463"/>
      <c r="U399" s="463"/>
      <c r="V399" s="463"/>
      <c r="W399" s="463"/>
      <c r="X399" s="463"/>
      <c r="Y399" s="463"/>
      <c r="Z399" s="463"/>
    </row>
    <row r="400" spans="1:26" ht="20.25" customHeight="1" x14ac:dyDescent="0.8">
      <c r="A400" s="463"/>
      <c r="B400" s="463"/>
      <c r="C400" s="463"/>
      <c r="D400" s="536"/>
      <c r="E400" s="537"/>
      <c r="F400" s="463"/>
      <c r="G400" s="537"/>
      <c r="H400" s="463"/>
      <c r="I400" s="463"/>
      <c r="J400" s="538"/>
      <c r="K400" s="463"/>
      <c r="L400" s="463"/>
      <c r="M400" s="463"/>
      <c r="N400" s="463"/>
      <c r="O400" s="463"/>
      <c r="P400" s="463"/>
      <c r="Q400" s="463"/>
      <c r="R400" s="463"/>
      <c r="S400" s="463"/>
      <c r="T400" s="463"/>
      <c r="U400" s="463"/>
      <c r="V400" s="463"/>
      <c r="W400" s="463"/>
      <c r="X400" s="463"/>
      <c r="Y400" s="463"/>
      <c r="Z400" s="463"/>
    </row>
    <row r="401" spans="1:26" ht="20.25" customHeight="1" x14ac:dyDescent="0.8">
      <c r="A401" s="463"/>
      <c r="B401" s="463"/>
      <c r="C401" s="463"/>
      <c r="D401" s="536"/>
      <c r="E401" s="537"/>
      <c r="F401" s="463"/>
      <c r="G401" s="537"/>
      <c r="H401" s="463"/>
      <c r="I401" s="463"/>
      <c r="J401" s="538"/>
      <c r="K401" s="463"/>
      <c r="L401" s="463"/>
      <c r="M401" s="463"/>
      <c r="N401" s="463"/>
      <c r="O401" s="463"/>
      <c r="P401" s="463"/>
      <c r="Q401" s="463"/>
      <c r="R401" s="463"/>
      <c r="S401" s="463"/>
      <c r="T401" s="463"/>
      <c r="U401" s="463"/>
      <c r="V401" s="463"/>
      <c r="W401" s="463"/>
      <c r="X401" s="463"/>
      <c r="Y401" s="463"/>
      <c r="Z401" s="463"/>
    </row>
    <row r="402" spans="1:26" ht="20.25" customHeight="1" x14ac:dyDescent="0.8">
      <c r="A402" s="463"/>
      <c r="B402" s="463"/>
      <c r="C402" s="463"/>
      <c r="D402" s="536"/>
      <c r="E402" s="537"/>
      <c r="F402" s="463"/>
      <c r="G402" s="537"/>
      <c r="H402" s="463"/>
      <c r="I402" s="463"/>
      <c r="J402" s="538"/>
      <c r="K402" s="463"/>
      <c r="L402" s="463"/>
      <c r="M402" s="463"/>
      <c r="N402" s="463"/>
      <c r="O402" s="463"/>
      <c r="P402" s="463"/>
      <c r="Q402" s="463"/>
      <c r="R402" s="463"/>
      <c r="S402" s="463"/>
      <c r="T402" s="463"/>
      <c r="U402" s="463"/>
      <c r="V402" s="463"/>
      <c r="W402" s="463"/>
      <c r="X402" s="463"/>
      <c r="Y402" s="463"/>
      <c r="Z402" s="463"/>
    </row>
    <row r="403" spans="1:26" ht="20.25" customHeight="1" x14ac:dyDescent="0.8">
      <c r="A403" s="463"/>
      <c r="B403" s="463"/>
      <c r="C403" s="463"/>
      <c r="D403" s="536"/>
      <c r="E403" s="537"/>
      <c r="F403" s="463"/>
      <c r="G403" s="537"/>
      <c r="H403" s="463"/>
      <c r="I403" s="463"/>
      <c r="J403" s="538"/>
      <c r="K403" s="463"/>
      <c r="L403" s="463"/>
      <c r="M403" s="463"/>
      <c r="N403" s="463"/>
      <c r="O403" s="463"/>
      <c r="P403" s="463"/>
      <c r="Q403" s="463"/>
      <c r="R403" s="463"/>
      <c r="S403" s="463"/>
      <c r="T403" s="463"/>
      <c r="U403" s="463"/>
      <c r="V403" s="463"/>
      <c r="W403" s="463"/>
      <c r="X403" s="463"/>
      <c r="Y403" s="463"/>
      <c r="Z403" s="463"/>
    </row>
    <row r="404" spans="1:26" ht="20.25" customHeight="1" x14ac:dyDescent="0.8">
      <c r="A404" s="463"/>
      <c r="B404" s="463"/>
      <c r="C404" s="463"/>
      <c r="D404" s="536"/>
      <c r="E404" s="537"/>
      <c r="F404" s="463"/>
      <c r="G404" s="537"/>
      <c r="H404" s="463"/>
      <c r="I404" s="463"/>
      <c r="J404" s="538"/>
      <c r="K404" s="463"/>
      <c r="L404" s="463"/>
      <c r="M404" s="463"/>
      <c r="N404" s="463"/>
      <c r="O404" s="463"/>
      <c r="P404" s="463"/>
      <c r="Q404" s="463"/>
      <c r="R404" s="463"/>
      <c r="S404" s="463"/>
      <c r="T404" s="463"/>
      <c r="U404" s="463"/>
      <c r="V404" s="463"/>
      <c r="W404" s="463"/>
      <c r="X404" s="463"/>
      <c r="Y404" s="463"/>
      <c r="Z404" s="463"/>
    </row>
    <row r="405" spans="1:26" ht="20.25" customHeight="1" x14ac:dyDescent="0.8">
      <c r="A405" s="463"/>
      <c r="B405" s="463"/>
      <c r="C405" s="463"/>
      <c r="D405" s="536"/>
      <c r="E405" s="537"/>
      <c r="F405" s="463"/>
      <c r="G405" s="537"/>
      <c r="H405" s="463"/>
      <c r="I405" s="463"/>
      <c r="J405" s="538"/>
      <c r="K405" s="463"/>
      <c r="L405" s="463"/>
      <c r="M405" s="463"/>
      <c r="N405" s="463"/>
      <c r="O405" s="463"/>
      <c r="P405" s="463"/>
      <c r="Q405" s="463"/>
      <c r="R405" s="463"/>
      <c r="S405" s="463"/>
      <c r="T405" s="463"/>
      <c r="U405" s="463"/>
      <c r="V405" s="463"/>
      <c r="W405" s="463"/>
      <c r="X405" s="463"/>
      <c r="Y405" s="463"/>
      <c r="Z405" s="463"/>
    </row>
    <row r="406" spans="1:26" ht="20.25" customHeight="1" x14ac:dyDescent="0.8">
      <c r="A406" s="463"/>
      <c r="B406" s="463"/>
      <c r="C406" s="463"/>
      <c r="D406" s="536"/>
      <c r="E406" s="537"/>
      <c r="F406" s="463"/>
      <c r="G406" s="537"/>
      <c r="H406" s="463"/>
      <c r="I406" s="463"/>
      <c r="J406" s="538"/>
      <c r="K406" s="463"/>
      <c r="L406" s="463"/>
      <c r="M406" s="463"/>
      <c r="N406" s="463"/>
      <c r="O406" s="463"/>
      <c r="P406" s="463"/>
      <c r="Q406" s="463"/>
      <c r="R406" s="463"/>
      <c r="S406" s="463"/>
      <c r="T406" s="463"/>
      <c r="U406" s="463"/>
      <c r="V406" s="463"/>
      <c r="W406" s="463"/>
      <c r="X406" s="463"/>
      <c r="Y406" s="463"/>
      <c r="Z406" s="463"/>
    </row>
    <row r="407" spans="1:26" ht="20.25" customHeight="1" x14ac:dyDescent="0.8">
      <c r="A407" s="463"/>
      <c r="B407" s="463"/>
      <c r="C407" s="463"/>
      <c r="D407" s="536"/>
      <c r="E407" s="537"/>
      <c r="F407" s="463"/>
      <c r="G407" s="537"/>
      <c r="H407" s="463"/>
      <c r="I407" s="463"/>
      <c r="J407" s="538"/>
      <c r="K407" s="463"/>
      <c r="L407" s="463"/>
      <c r="M407" s="463"/>
      <c r="N407" s="463"/>
      <c r="O407" s="463"/>
      <c r="P407" s="463"/>
      <c r="Q407" s="463"/>
      <c r="R407" s="463"/>
      <c r="S407" s="463"/>
      <c r="T407" s="463"/>
      <c r="U407" s="463"/>
      <c r="V407" s="463"/>
      <c r="W407" s="463"/>
      <c r="X407" s="463"/>
      <c r="Y407" s="463"/>
      <c r="Z407" s="463"/>
    </row>
    <row r="408" spans="1:26" ht="20.25" customHeight="1" x14ac:dyDescent="0.8">
      <c r="A408" s="463"/>
      <c r="B408" s="463"/>
      <c r="C408" s="463"/>
      <c r="D408" s="536"/>
      <c r="E408" s="537"/>
      <c r="F408" s="463"/>
      <c r="G408" s="537"/>
      <c r="H408" s="463"/>
      <c r="I408" s="463"/>
      <c r="J408" s="538"/>
      <c r="K408" s="463"/>
      <c r="L408" s="463"/>
      <c r="M408" s="463"/>
      <c r="N408" s="463"/>
      <c r="O408" s="463"/>
      <c r="P408" s="463"/>
      <c r="Q408" s="463"/>
      <c r="R408" s="463"/>
      <c r="S408" s="463"/>
      <c r="T408" s="463"/>
      <c r="U408" s="463"/>
      <c r="V408" s="463"/>
      <c r="W408" s="463"/>
      <c r="X408" s="463"/>
      <c r="Y408" s="463"/>
      <c r="Z408" s="463"/>
    </row>
    <row r="409" spans="1:26" ht="20.25" customHeight="1" x14ac:dyDescent="0.8">
      <c r="A409" s="463"/>
      <c r="B409" s="463"/>
      <c r="C409" s="463"/>
      <c r="D409" s="536"/>
      <c r="E409" s="537"/>
      <c r="F409" s="463"/>
      <c r="G409" s="537"/>
      <c r="H409" s="463"/>
      <c r="I409" s="463"/>
      <c r="J409" s="538"/>
      <c r="K409" s="463"/>
      <c r="L409" s="463"/>
      <c r="M409" s="463"/>
      <c r="N409" s="463"/>
      <c r="O409" s="463"/>
      <c r="P409" s="463"/>
      <c r="Q409" s="463"/>
      <c r="R409" s="463"/>
      <c r="S409" s="463"/>
      <c r="T409" s="463"/>
      <c r="U409" s="463"/>
      <c r="V409" s="463"/>
      <c r="W409" s="463"/>
      <c r="X409" s="463"/>
      <c r="Y409" s="463"/>
      <c r="Z409" s="463"/>
    </row>
    <row r="410" spans="1:26" ht="20.25" customHeight="1" x14ac:dyDescent="0.8">
      <c r="A410" s="463"/>
      <c r="B410" s="463"/>
      <c r="C410" s="463"/>
      <c r="D410" s="536"/>
      <c r="E410" s="537"/>
      <c r="F410" s="463"/>
      <c r="G410" s="537"/>
      <c r="H410" s="463"/>
      <c r="I410" s="463"/>
      <c r="J410" s="538"/>
      <c r="K410" s="463"/>
      <c r="L410" s="463"/>
      <c r="M410" s="463"/>
      <c r="N410" s="463"/>
      <c r="O410" s="463"/>
      <c r="P410" s="463"/>
      <c r="Q410" s="463"/>
      <c r="R410" s="463"/>
      <c r="S410" s="463"/>
      <c r="T410" s="463"/>
      <c r="U410" s="463"/>
      <c r="V410" s="463"/>
      <c r="W410" s="463"/>
      <c r="X410" s="463"/>
      <c r="Y410" s="463"/>
      <c r="Z410" s="463"/>
    </row>
    <row r="411" spans="1:26" ht="20.25" customHeight="1" x14ac:dyDescent="0.8">
      <c r="A411" s="463"/>
      <c r="B411" s="463"/>
      <c r="C411" s="463"/>
      <c r="D411" s="536"/>
      <c r="E411" s="537"/>
      <c r="F411" s="463"/>
      <c r="G411" s="537"/>
      <c r="H411" s="463"/>
      <c r="I411" s="463"/>
      <c r="J411" s="538"/>
      <c r="K411" s="463"/>
      <c r="L411" s="463"/>
      <c r="M411" s="463"/>
      <c r="N411" s="463"/>
      <c r="O411" s="463"/>
      <c r="P411" s="463"/>
      <c r="Q411" s="463"/>
      <c r="R411" s="463"/>
      <c r="S411" s="463"/>
      <c r="T411" s="463"/>
      <c r="U411" s="463"/>
      <c r="V411" s="463"/>
      <c r="W411" s="463"/>
      <c r="X411" s="463"/>
      <c r="Y411" s="463"/>
      <c r="Z411" s="463"/>
    </row>
    <row r="412" spans="1:26" ht="20.25" customHeight="1" x14ac:dyDescent="0.8">
      <c r="A412" s="463"/>
      <c r="B412" s="463"/>
      <c r="C412" s="463"/>
      <c r="D412" s="536"/>
      <c r="E412" s="537"/>
      <c r="F412" s="463"/>
      <c r="G412" s="537"/>
      <c r="H412" s="463"/>
      <c r="I412" s="463"/>
      <c r="J412" s="538"/>
      <c r="K412" s="463"/>
      <c r="L412" s="463"/>
      <c r="M412" s="463"/>
      <c r="N412" s="463"/>
      <c r="O412" s="463"/>
      <c r="P412" s="463"/>
      <c r="Q412" s="463"/>
      <c r="R412" s="463"/>
      <c r="S412" s="463"/>
      <c r="T412" s="463"/>
      <c r="U412" s="463"/>
      <c r="V412" s="463"/>
      <c r="W412" s="463"/>
      <c r="X412" s="463"/>
      <c r="Y412" s="463"/>
      <c r="Z412" s="463"/>
    </row>
    <row r="413" spans="1:26" ht="20.25" customHeight="1" x14ac:dyDescent="0.8">
      <c r="A413" s="463"/>
      <c r="B413" s="463"/>
      <c r="C413" s="463"/>
      <c r="D413" s="536"/>
      <c r="E413" s="537"/>
      <c r="F413" s="463"/>
      <c r="G413" s="537"/>
      <c r="H413" s="463"/>
      <c r="I413" s="463"/>
      <c r="J413" s="538"/>
      <c r="K413" s="463"/>
      <c r="L413" s="463"/>
      <c r="M413" s="463"/>
      <c r="N413" s="463"/>
      <c r="O413" s="463"/>
      <c r="P413" s="463"/>
      <c r="Q413" s="463"/>
      <c r="R413" s="463"/>
      <c r="S413" s="463"/>
      <c r="T413" s="463"/>
      <c r="U413" s="463"/>
      <c r="V413" s="463"/>
      <c r="W413" s="463"/>
      <c r="X413" s="463"/>
      <c r="Y413" s="463"/>
      <c r="Z413" s="463"/>
    </row>
    <row r="414" spans="1:26" ht="20.25" customHeight="1" x14ac:dyDescent="0.8">
      <c r="A414" s="463"/>
      <c r="B414" s="463"/>
      <c r="C414" s="463"/>
      <c r="D414" s="536"/>
      <c r="E414" s="537"/>
      <c r="F414" s="463"/>
      <c r="G414" s="537"/>
      <c r="H414" s="463"/>
      <c r="I414" s="463"/>
      <c r="J414" s="538"/>
      <c r="K414" s="463"/>
      <c r="L414" s="463"/>
      <c r="M414" s="463"/>
      <c r="N414" s="463"/>
      <c r="O414" s="463"/>
      <c r="P414" s="463"/>
      <c r="Q414" s="463"/>
      <c r="R414" s="463"/>
      <c r="S414" s="463"/>
      <c r="T414" s="463"/>
      <c r="U414" s="463"/>
      <c r="V414" s="463"/>
      <c r="W414" s="463"/>
      <c r="X414" s="463"/>
      <c r="Y414" s="463"/>
      <c r="Z414" s="463"/>
    </row>
    <row r="415" spans="1:26" ht="20.25" customHeight="1" x14ac:dyDescent="0.8">
      <c r="A415" s="463"/>
      <c r="B415" s="463"/>
      <c r="C415" s="463"/>
      <c r="D415" s="536"/>
      <c r="E415" s="537"/>
      <c r="F415" s="463"/>
      <c r="G415" s="537"/>
      <c r="H415" s="463"/>
      <c r="I415" s="463"/>
      <c r="J415" s="538"/>
      <c r="K415" s="463"/>
      <c r="L415" s="463"/>
      <c r="M415" s="463"/>
      <c r="N415" s="463"/>
      <c r="O415" s="463"/>
      <c r="P415" s="463"/>
      <c r="Q415" s="463"/>
      <c r="R415" s="463"/>
      <c r="S415" s="463"/>
      <c r="T415" s="463"/>
      <c r="U415" s="463"/>
      <c r="V415" s="463"/>
      <c r="W415" s="463"/>
      <c r="X415" s="463"/>
      <c r="Y415" s="463"/>
      <c r="Z415" s="463"/>
    </row>
    <row r="416" spans="1:26" ht="20.25" customHeight="1" x14ac:dyDescent="0.8">
      <c r="A416" s="463"/>
      <c r="B416" s="463"/>
      <c r="C416" s="463"/>
      <c r="D416" s="536"/>
      <c r="E416" s="537"/>
      <c r="F416" s="463"/>
      <c r="G416" s="537"/>
      <c r="H416" s="463"/>
      <c r="I416" s="463"/>
      <c r="J416" s="538"/>
      <c r="K416" s="463"/>
      <c r="L416" s="463"/>
      <c r="M416" s="463"/>
      <c r="N416" s="463"/>
      <c r="O416" s="463"/>
      <c r="P416" s="463"/>
      <c r="Q416" s="463"/>
      <c r="R416" s="463"/>
      <c r="S416" s="463"/>
      <c r="T416" s="463"/>
      <c r="U416" s="463"/>
      <c r="V416" s="463"/>
      <c r="W416" s="463"/>
      <c r="X416" s="463"/>
      <c r="Y416" s="463"/>
      <c r="Z416" s="463"/>
    </row>
    <row r="417" spans="1:26" ht="20.25" customHeight="1" x14ac:dyDescent="0.8">
      <c r="A417" s="463"/>
      <c r="B417" s="463"/>
      <c r="C417" s="463"/>
      <c r="D417" s="536"/>
      <c r="E417" s="537"/>
      <c r="F417" s="463"/>
      <c r="G417" s="537"/>
      <c r="H417" s="463"/>
      <c r="I417" s="463"/>
      <c r="J417" s="538"/>
      <c r="K417" s="463"/>
      <c r="L417" s="463"/>
      <c r="M417" s="463"/>
      <c r="N417" s="463"/>
      <c r="O417" s="463"/>
      <c r="P417" s="463"/>
      <c r="Q417" s="463"/>
      <c r="R417" s="463"/>
      <c r="S417" s="463"/>
      <c r="T417" s="463"/>
      <c r="U417" s="463"/>
      <c r="V417" s="463"/>
      <c r="W417" s="463"/>
      <c r="X417" s="463"/>
      <c r="Y417" s="463"/>
      <c r="Z417" s="463"/>
    </row>
    <row r="418" spans="1:26" ht="20.25" customHeight="1" x14ac:dyDescent="0.8">
      <c r="A418" s="463"/>
      <c r="B418" s="463"/>
      <c r="C418" s="463"/>
      <c r="D418" s="536"/>
      <c r="E418" s="537"/>
      <c r="F418" s="463"/>
      <c r="G418" s="537"/>
      <c r="H418" s="463"/>
      <c r="I418" s="463"/>
      <c r="J418" s="538"/>
      <c r="K418" s="463"/>
      <c r="L418" s="463"/>
      <c r="M418" s="463"/>
      <c r="N418" s="463"/>
      <c r="O418" s="463"/>
      <c r="P418" s="463"/>
      <c r="Q418" s="463"/>
      <c r="R418" s="463"/>
      <c r="S418" s="463"/>
      <c r="T418" s="463"/>
      <c r="U418" s="463"/>
      <c r="V418" s="463"/>
      <c r="W418" s="463"/>
      <c r="X418" s="463"/>
      <c r="Y418" s="463"/>
      <c r="Z418" s="463"/>
    </row>
    <row r="419" spans="1:26" ht="20.25" customHeight="1" x14ac:dyDescent="0.8">
      <c r="A419" s="463"/>
      <c r="B419" s="463"/>
      <c r="C419" s="463"/>
      <c r="D419" s="536"/>
      <c r="E419" s="537"/>
      <c r="F419" s="463"/>
      <c r="G419" s="537"/>
      <c r="H419" s="463"/>
      <c r="I419" s="463"/>
      <c r="J419" s="538"/>
      <c r="K419" s="463"/>
      <c r="L419" s="463"/>
      <c r="M419" s="463"/>
      <c r="N419" s="463"/>
      <c r="O419" s="463"/>
      <c r="P419" s="463"/>
      <c r="Q419" s="463"/>
      <c r="R419" s="463"/>
      <c r="S419" s="463"/>
      <c r="T419" s="463"/>
      <c r="U419" s="463"/>
      <c r="V419" s="463"/>
      <c r="W419" s="463"/>
      <c r="X419" s="463"/>
      <c r="Y419" s="463"/>
      <c r="Z419" s="463"/>
    </row>
    <row r="420" spans="1:26" ht="20.25" customHeight="1" x14ac:dyDescent="0.8">
      <c r="A420" s="463"/>
      <c r="B420" s="463"/>
      <c r="C420" s="463"/>
      <c r="D420" s="536"/>
      <c r="E420" s="537"/>
      <c r="F420" s="463"/>
      <c r="G420" s="537"/>
      <c r="H420" s="463"/>
      <c r="I420" s="463"/>
      <c r="J420" s="538"/>
      <c r="K420" s="463"/>
      <c r="L420" s="463"/>
      <c r="M420" s="463"/>
      <c r="N420" s="463"/>
      <c r="O420" s="463"/>
      <c r="P420" s="463"/>
      <c r="Q420" s="463"/>
      <c r="R420" s="463"/>
      <c r="S420" s="463"/>
      <c r="T420" s="463"/>
      <c r="U420" s="463"/>
      <c r="V420" s="463"/>
      <c r="W420" s="463"/>
      <c r="X420" s="463"/>
      <c r="Y420" s="463"/>
      <c r="Z420" s="463"/>
    </row>
    <row r="421" spans="1:26" ht="20.25" customHeight="1" x14ac:dyDescent="0.8">
      <c r="A421" s="463"/>
      <c r="B421" s="463"/>
      <c r="C421" s="463"/>
      <c r="D421" s="536"/>
      <c r="E421" s="537"/>
      <c r="F421" s="463"/>
      <c r="G421" s="537"/>
      <c r="H421" s="463"/>
      <c r="I421" s="463"/>
      <c r="J421" s="538"/>
      <c r="K421" s="463"/>
      <c r="L421" s="463"/>
      <c r="M421" s="463"/>
      <c r="N421" s="463"/>
      <c r="O421" s="463"/>
      <c r="P421" s="463"/>
      <c r="Q421" s="463"/>
      <c r="R421" s="463"/>
      <c r="S421" s="463"/>
      <c r="T421" s="463"/>
      <c r="U421" s="463"/>
      <c r="V421" s="463"/>
      <c r="W421" s="463"/>
      <c r="X421" s="463"/>
      <c r="Y421" s="463"/>
      <c r="Z421" s="463"/>
    </row>
    <row r="422" spans="1:26" ht="20.25" customHeight="1" x14ac:dyDescent="0.8">
      <c r="A422" s="463"/>
      <c r="B422" s="463"/>
      <c r="C422" s="463"/>
      <c r="D422" s="536"/>
      <c r="E422" s="537"/>
      <c r="F422" s="463"/>
      <c r="G422" s="537"/>
      <c r="H422" s="463"/>
      <c r="I422" s="463"/>
      <c r="J422" s="538"/>
      <c r="K422" s="463"/>
      <c r="L422" s="463"/>
      <c r="M422" s="463"/>
      <c r="N422" s="463"/>
      <c r="O422" s="463"/>
      <c r="P422" s="463"/>
      <c r="Q422" s="463"/>
      <c r="R422" s="463"/>
      <c r="S422" s="463"/>
      <c r="T422" s="463"/>
      <c r="U422" s="463"/>
      <c r="V422" s="463"/>
      <c r="W422" s="463"/>
      <c r="X422" s="463"/>
      <c r="Y422" s="463"/>
      <c r="Z422" s="463"/>
    </row>
    <row r="423" spans="1:26" ht="20.25" customHeight="1" x14ac:dyDescent="0.8">
      <c r="A423" s="463"/>
      <c r="B423" s="463"/>
      <c r="C423" s="463"/>
      <c r="D423" s="536"/>
      <c r="E423" s="537"/>
      <c r="F423" s="463"/>
      <c r="G423" s="537"/>
      <c r="H423" s="463"/>
      <c r="I423" s="463"/>
      <c r="J423" s="538"/>
      <c r="K423" s="463"/>
      <c r="L423" s="463"/>
      <c r="M423" s="463"/>
      <c r="N423" s="463"/>
      <c r="O423" s="463"/>
      <c r="P423" s="463"/>
      <c r="Q423" s="463"/>
      <c r="R423" s="463"/>
      <c r="S423" s="463"/>
      <c r="T423" s="463"/>
      <c r="U423" s="463"/>
      <c r="V423" s="463"/>
      <c r="W423" s="463"/>
      <c r="X423" s="463"/>
      <c r="Y423" s="463"/>
      <c r="Z423" s="463"/>
    </row>
    <row r="424" spans="1:26" ht="20.25" customHeight="1" x14ac:dyDescent="0.8">
      <c r="A424" s="463"/>
      <c r="B424" s="463"/>
      <c r="C424" s="463"/>
      <c r="D424" s="536"/>
      <c r="E424" s="537"/>
      <c r="F424" s="463"/>
      <c r="G424" s="537"/>
      <c r="H424" s="463"/>
      <c r="I424" s="463"/>
      <c r="J424" s="538"/>
      <c r="K424" s="463"/>
      <c r="L424" s="463"/>
      <c r="M424" s="463"/>
      <c r="N424" s="463"/>
      <c r="O424" s="463"/>
      <c r="P424" s="463"/>
      <c r="Q424" s="463"/>
      <c r="R424" s="463"/>
      <c r="S424" s="463"/>
      <c r="T424" s="463"/>
      <c r="U424" s="463"/>
      <c r="V424" s="463"/>
      <c r="W424" s="463"/>
      <c r="X424" s="463"/>
      <c r="Y424" s="463"/>
      <c r="Z424" s="463"/>
    </row>
    <row r="425" spans="1:26" ht="20.25" customHeight="1" x14ac:dyDescent="0.8">
      <c r="A425" s="463"/>
      <c r="B425" s="463"/>
      <c r="C425" s="463"/>
      <c r="D425" s="536"/>
      <c r="E425" s="537"/>
      <c r="F425" s="463"/>
      <c r="G425" s="537"/>
      <c r="H425" s="463"/>
      <c r="I425" s="463"/>
      <c r="J425" s="538"/>
      <c r="K425" s="463"/>
      <c r="L425" s="463"/>
      <c r="M425" s="463"/>
      <c r="N425" s="463"/>
      <c r="O425" s="463"/>
      <c r="P425" s="463"/>
      <c r="Q425" s="463"/>
      <c r="R425" s="463"/>
      <c r="S425" s="463"/>
      <c r="T425" s="463"/>
      <c r="U425" s="463"/>
      <c r="V425" s="463"/>
      <c r="W425" s="463"/>
      <c r="X425" s="463"/>
      <c r="Y425" s="463"/>
      <c r="Z425" s="463"/>
    </row>
    <row r="426" spans="1:26" ht="20.25" customHeight="1" x14ac:dyDescent="0.8">
      <c r="A426" s="463"/>
      <c r="B426" s="463"/>
      <c r="C426" s="463"/>
      <c r="D426" s="536"/>
      <c r="E426" s="537"/>
      <c r="F426" s="463"/>
      <c r="G426" s="537"/>
      <c r="H426" s="463"/>
      <c r="I426" s="463"/>
      <c r="J426" s="538"/>
      <c r="K426" s="463"/>
      <c r="L426" s="463"/>
      <c r="M426" s="463"/>
      <c r="N426" s="463"/>
      <c r="O426" s="463"/>
      <c r="P426" s="463"/>
      <c r="Q426" s="463"/>
      <c r="R426" s="463"/>
      <c r="S426" s="463"/>
      <c r="T426" s="463"/>
      <c r="U426" s="463"/>
      <c r="V426" s="463"/>
      <c r="W426" s="463"/>
      <c r="X426" s="463"/>
      <c r="Y426" s="463"/>
      <c r="Z426" s="463"/>
    </row>
    <row r="427" spans="1:26" ht="20.25" customHeight="1" x14ac:dyDescent="0.8">
      <c r="A427" s="463"/>
      <c r="B427" s="463"/>
      <c r="C427" s="463"/>
      <c r="D427" s="536"/>
      <c r="E427" s="537"/>
      <c r="F427" s="463"/>
      <c r="G427" s="537"/>
      <c r="H427" s="463"/>
      <c r="I427" s="463"/>
      <c r="J427" s="538"/>
      <c r="K427" s="463"/>
      <c r="L427" s="463"/>
      <c r="M427" s="463"/>
      <c r="N427" s="463"/>
      <c r="O427" s="463"/>
      <c r="P427" s="463"/>
      <c r="Q427" s="463"/>
      <c r="R427" s="463"/>
      <c r="S427" s="463"/>
      <c r="T427" s="463"/>
      <c r="U427" s="463"/>
      <c r="V427" s="463"/>
      <c r="W427" s="463"/>
      <c r="X427" s="463"/>
      <c r="Y427" s="463"/>
      <c r="Z427" s="463"/>
    </row>
    <row r="428" spans="1:26" ht="20.25" customHeight="1" x14ac:dyDescent="0.8">
      <c r="A428" s="463"/>
      <c r="B428" s="463"/>
      <c r="C428" s="463"/>
      <c r="D428" s="536"/>
      <c r="E428" s="537"/>
      <c r="F428" s="463"/>
      <c r="G428" s="537"/>
      <c r="H428" s="463"/>
      <c r="I428" s="463"/>
      <c r="J428" s="538"/>
      <c r="K428" s="463"/>
      <c r="L428" s="463"/>
      <c r="M428" s="463"/>
      <c r="N428" s="463"/>
      <c r="O428" s="463"/>
      <c r="P428" s="463"/>
      <c r="Q428" s="463"/>
      <c r="R428" s="463"/>
      <c r="S428" s="463"/>
      <c r="T428" s="463"/>
      <c r="U428" s="463"/>
      <c r="V428" s="463"/>
      <c r="W428" s="463"/>
      <c r="X428" s="463"/>
      <c r="Y428" s="463"/>
      <c r="Z428" s="463"/>
    </row>
    <row r="429" spans="1:26" ht="20.25" customHeight="1" x14ac:dyDescent="0.8">
      <c r="A429" s="463"/>
      <c r="B429" s="463"/>
      <c r="C429" s="463"/>
      <c r="D429" s="536"/>
      <c r="E429" s="537"/>
      <c r="F429" s="463"/>
      <c r="G429" s="537"/>
      <c r="H429" s="463"/>
      <c r="I429" s="463"/>
      <c r="J429" s="538"/>
      <c r="K429" s="463"/>
      <c r="L429" s="463"/>
      <c r="M429" s="463"/>
      <c r="N429" s="463"/>
      <c r="O429" s="463"/>
      <c r="P429" s="463"/>
      <c r="Q429" s="463"/>
      <c r="R429" s="463"/>
      <c r="S429" s="463"/>
      <c r="T429" s="463"/>
      <c r="U429" s="463"/>
      <c r="V429" s="463"/>
      <c r="W429" s="463"/>
      <c r="X429" s="463"/>
      <c r="Y429" s="463"/>
      <c r="Z429" s="463"/>
    </row>
    <row r="430" spans="1:26" ht="20.25" customHeight="1" x14ac:dyDescent="0.8">
      <c r="A430" s="463"/>
      <c r="B430" s="463"/>
      <c r="C430" s="463"/>
      <c r="D430" s="536"/>
      <c r="E430" s="537"/>
      <c r="F430" s="463"/>
      <c r="G430" s="537"/>
      <c r="H430" s="463"/>
      <c r="I430" s="463"/>
      <c r="J430" s="538"/>
      <c r="K430" s="463"/>
      <c r="L430" s="463"/>
      <c r="M430" s="463"/>
      <c r="N430" s="463"/>
      <c r="O430" s="463"/>
      <c r="P430" s="463"/>
      <c r="Q430" s="463"/>
      <c r="R430" s="463"/>
      <c r="S430" s="463"/>
      <c r="T430" s="463"/>
      <c r="U430" s="463"/>
      <c r="V430" s="463"/>
      <c r="W430" s="463"/>
      <c r="X430" s="463"/>
      <c r="Y430" s="463"/>
      <c r="Z430" s="463"/>
    </row>
    <row r="431" spans="1:26" ht="20.25" customHeight="1" x14ac:dyDescent="0.8">
      <c r="A431" s="463"/>
      <c r="B431" s="463"/>
      <c r="C431" s="463"/>
      <c r="D431" s="536"/>
      <c r="E431" s="537"/>
      <c r="F431" s="463"/>
      <c r="G431" s="537"/>
      <c r="H431" s="463"/>
      <c r="I431" s="463"/>
      <c r="J431" s="538"/>
      <c r="K431" s="463"/>
      <c r="L431" s="463"/>
      <c r="M431" s="463"/>
      <c r="N431" s="463"/>
      <c r="O431" s="463"/>
      <c r="P431" s="463"/>
      <c r="Q431" s="463"/>
      <c r="R431" s="463"/>
      <c r="S431" s="463"/>
      <c r="T431" s="463"/>
      <c r="U431" s="463"/>
      <c r="V431" s="463"/>
      <c r="W431" s="463"/>
      <c r="X431" s="463"/>
      <c r="Y431" s="463"/>
      <c r="Z431" s="463"/>
    </row>
    <row r="432" spans="1:26" ht="20.25" customHeight="1" x14ac:dyDescent="0.8">
      <c r="A432" s="463"/>
      <c r="B432" s="463"/>
      <c r="C432" s="463"/>
      <c r="D432" s="536"/>
      <c r="E432" s="537"/>
      <c r="F432" s="463"/>
      <c r="G432" s="537"/>
      <c r="H432" s="463"/>
      <c r="I432" s="463"/>
      <c r="J432" s="538"/>
      <c r="K432" s="463"/>
      <c r="L432" s="463"/>
      <c r="M432" s="463"/>
      <c r="N432" s="463"/>
      <c r="O432" s="463"/>
      <c r="P432" s="463"/>
      <c r="Q432" s="463"/>
      <c r="R432" s="463"/>
      <c r="S432" s="463"/>
      <c r="T432" s="463"/>
      <c r="U432" s="463"/>
      <c r="V432" s="463"/>
      <c r="W432" s="463"/>
      <c r="X432" s="463"/>
      <c r="Y432" s="463"/>
      <c r="Z432" s="463"/>
    </row>
    <row r="433" spans="1:26" ht="20.25" customHeight="1" x14ac:dyDescent="0.8">
      <c r="A433" s="463"/>
      <c r="B433" s="463"/>
      <c r="C433" s="463"/>
      <c r="D433" s="536"/>
      <c r="E433" s="537"/>
      <c r="F433" s="463"/>
      <c r="G433" s="537"/>
      <c r="H433" s="463"/>
      <c r="I433" s="463"/>
      <c r="J433" s="538"/>
      <c r="K433" s="463"/>
      <c r="L433" s="463"/>
      <c r="M433" s="463"/>
      <c r="N433" s="463"/>
      <c r="O433" s="463"/>
      <c r="P433" s="463"/>
      <c r="Q433" s="463"/>
      <c r="R433" s="463"/>
      <c r="S433" s="463"/>
      <c r="T433" s="463"/>
      <c r="U433" s="463"/>
      <c r="V433" s="463"/>
      <c r="W433" s="463"/>
      <c r="X433" s="463"/>
      <c r="Y433" s="463"/>
      <c r="Z433" s="463"/>
    </row>
    <row r="434" spans="1:26" ht="20.25" customHeight="1" x14ac:dyDescent="0.8">
      <c r="A434" s="463"/>
      <c r="B434" s="463"/>
      <c r="C434" s="463"/>
      <c r="D434" s="536"/>
      <c r="E434" s="537"/>
      <c r="F434" s="463"/>
      <c r="G434" s="537"/>
      <c r="H434" s="463"/>
      <c r="I434" s="463"/>
      <c r="J434" s="538"/>
      <c r="K434" s="463"/>
      <c r="L434" s="463"/>
      <c r="M434" s="463"/>
      <c r="N434" s="463"/>
      <c r="O434" s="463"/>
      <c r="P434" s="463"/>
      <c r="Q434" s="463"/>
      <c r="R434" s="463"/>
      <c r="S434" s="463"/>
      <c r="T434" s="463"/>
      <c r="U434" s="463"/>
      <c r="V434" s="463"/>
      <c r="W434" s="463"/>
      <c r="X434" s="463"/>
      <c r="Y434" s="463"/>
      <c r="Z434" s="463"/>
    </row>
    <row r="435" spans="1:26" ht="20.25" customHeight="1" x14ac:dyDescent="0.8">
      <c r="A435" s="463"/>
      <c r="B435" s="463"/>
      <c r="C435" s="463"/>
      <c r="D435" s="536"/>
      <c r="E435" s="537"/>
      <c r="F435" s="463"/>
      <c r="G435" s="537"/>
      <c r="H435" s="463"/>
      <c r="I435" s="463"/>
      <c r="J435" s="538"/>
      <c r="K435" s="463"/>
      <c r="L435" s="463"/>
      <c r="M435" s="463"/>
      <c r="N435" s="463"/>
      <c r="O435" s="463"/>
      <c r="P435" s="463"/>
      <c r="Q435" s="463"/>
      <c r="R435" s="463"/>
      <c r="S435" s="463"/>
      <c r="T435" s="463"/>
      <c r="U435" s="463"/>
      <c r="V435" s="463"/>
      <c r="W435" s="463"/>
      <c r="X435" s="463"/>
      <c r="Y435" s="463"/>
      <c r="Z435" s="463"/>
    </row>
    <row r="436" spans="1:26" ht="20.25" customHeight="1" x14ac:dyDescent="0.8">
      <c r="A436" s="463"/>
      <c r="B436" s="463"/>
      <c r="C436" s="463"/>
      <c r="D436" s="536"/>
      <c r="E436" s="537"/>
      <c r="F436" s="463"/>
      <c r="G436" s="537"/>
      <c r="H436" s="463"/>
      <c r="I436" s="463"/>
      <c r="J436" s="538"/>
      <c r="K436" s="463"/>
      <c r="L436" s="463"/>
      <c r="M436" s="463"/>
      <c r="N436" s="463"/>
      <c r="O436" s="463"/>
      <c r="P436" s="463"/>
      <c r="Q436" s="463"/>
      <c r="R436" s="463"/>
      <c r="S436" s="463"/>
      <c r="T436" s="463"/>
      <c r="U436" s="463"/>
      <c r="V436" s="463"/>
      <c r="W436" s="463"/>
      <c r="X436" s="463"/>
      <c r="Y436" s="463"/>
      <c r="Z436" s="463"/>
    </row>
    <row r="437" spans="1:26" ht="20.25" customHeight="1" x14ac:dyDescent="0.8">
      <c r="A437" s="463"/>
      <c r="B437" s="463"/>
      <c r="C437" s="463"/>
      <c r="D437" s="536"/>
      <c r="E437" s="537"/>
      <c r="F437" s="463"/>
      <c r="G437" s="537"/>
      <c r="H437" s="463"/>
      <c r="I437" s="463"/>
      <c r="J437" s="538"/>
      <c r="K437" s="463"/>
      <c r="L437" s="463"/>
      <c r="M437" s="463"/>
      <c r="N437" s="463"/>
      <c r="O437" s="463"/>
      <c r="P437" s="463"/>
      <c r="Q437" s="463"/>
      <c r="R437" s="463"/>
      <c r="S437" s="463"/>
      <c r="T437" s="463"/>
      <c r="U437" s="463"/>
      <c r="V437" s="463"/>
      <c r="W437" s="463"/>
      <c r="X437" s="463"/>
      <c r="Y437" s="463"/>
      <c r="Z437" s="463"/>
    </row>
    <row r="438" spans="1:26" ht="20.25" customHeight="1" x14ac:dyDescent="0.8">
      <c r="A438" s="463"/>
      <c r="B438" s="463"/>
      <c r="C438" s="463"/>
      <c r="D438" s="536"/>
      <c r="E438" s="537"/>
      <c r="F438" s="463"/>
      <c r="G438" s="537"/>
      <c r="H438" s="463"/>
      <c r="I438" s="463"/>
      <c r="J438" s="538"/>
      <c r="K438" s="463"/>
      <c r="L438" s="463"/>
      <c r="M438" s="463"/>
      <c r="N438" s="463"/>
      <c r="O438" s="463"/>
      <c r="P438" s="463"/>
      <c r="Q438" s="463"/>
      <c r="R438" s="463"/>
      <c r="S438" s="463"/>
      <c r="T438" s="463"/>
      <c r="U438" s="463"/>
      <c r="V438" s="463"/>
      <c r="W438" s="463"/>
      <c r="X438" s="463"/>
      <c r="Y438" s="463"/>
      <c r="Z438" s="463"/>
    </row>
    <row r="439" spans="1:26" ht="20.25" customHeight="1" x14ac:dyDescent="0.8">
      <c r="A439" s="463"/>
      <c r="B439" s="463"/>
      <c r="C439" s="463"/>
      <c r="D439" s="536"/>
      <c r="E439" s="537"/>
      <c r="F439" s="463"/>
      <c r="G439" s="537"/>
      <c r="H439" s="463"/>
      <c r="I439" s="463"/>
      <c r="J439" s="538"/>
      <c r="K439" s="463"/>
      <c r="L439" s="463"/>
      <c r="M439" s="463"/>
      <c r="N439" s="463"/>
      <c r="O439" s="463"/>
      <c r="P439" s="463"/>
      <c r="Q439" s="463"/>
      <c r="R439" s="463"/>
      <c r="S439" s="463"/>
      <c r="T439" s="463"/>
      <c r="U439" s="463"/>
      <c r="V439" s="463"/>
      <c r="W439" s="463"/>
      <c r="X439" s="463"/>
      <c r="Y439" s="463"/>
      <c r="Z439" s="463"/>
    </row>
    <row r="440" spans="1:26" ht="20.25" customHeight="1" x14ac:dyDescent="0.8">
      <c r="A440" s="463"/>
      <c r="B440" s="463"/>
      <c r="C440" s="463"/>
      <c r="D440" s="536"/>
      <c r="E440" s="537"/>
      <c r="F440" s="463"/>
      <c r="G440" s="537"/>
      <c r="H440" s="463"/>
      <c r="I440" s="463"/>
      <c r="J440" s="538"/>
      <c r="K440" s="463"/>
      <c r="L440" s="463"/>
      <c r="M440" s="463"/>
      <c r="N440" s="463"/>
      <c r="O440" s="463"/>
      <c r="P440" s="463"/>
      <c r="Q440" s="463"/>
      <c r="R440" s="463"/>
      <c r="S440" s="463"/>
      <c r="T440" s="463"/>
      <c r="U440" s="463"/>
      <c r="V440" s="463"/>
      <c r="W440" s="463"/>
      <c r="X440" s="463"/>
      <c r="Y440" s="463"/>
      <c r="Z440" s="463"/>
    </row>
    <row r="441" spans="1:26" ht="20.25" customHeight="1" x14ac:dyDescent="0.8">
      <c r="A441" s="463"/>
      <c r="B441" s="463"/>
      <c r="C441" s="463"/>
      <c r="D441" s="536"/>
      <c r="E441" s="537"/>
      <c r="F441" s="463"/>
      <c r="G441" s="537"/>
      <c r="H441" s="463"/>
      <c r="I441" s="463"/>
      <c r="J441" s="538"/>
      <c r="K441" s="463"/>
      <c r="L441" s="463"/>
      <c r="M441" s="463"/>
      <c r="N441" s="463"/>
      <c r="O441" s="463"/>
      <c r="P441" s="463"/>
      <c r="Q441" s="463"/>
      <c r="R441" s="463"/>
      <c r="S441" s="463"/>
      <c r="T441" s="463"/>
      <c r="U441" s="463"/>
      <c r="V441" s="463"/>
      <c r="W441" s="463"/>
      <c r="X441" s="463"/>
      <c r="Y441" s="463"/>
      <c r="Z441" s="463"/>
    </row>
    <row r="442" spans="1:26" ht="20.25" customHeight="1" x14ac:dyDescent="0.8">
      <c r="A442" s="463"/>
      <c r="B442" s="463"/>
      <c r="C442" s="463"/>
      <c r="D442" s="536"/>
      <c r="E442" s="537"/>
      <c r="F442" s="463"/>
      <c r="G442" s="537"/>
      <c r="H442" s="463"/>
      <c r="I442" s="463"/>
      <c r="J442" s="538"/>
      <c r="K442" s="463"/>
      <c r="L442" s="463"/>
      <c r="M442" s="463"/>
      <c r="N442" s="463"/>
      <c r="O442" s="463"/>
      <c r="P442" s="463"/>
      <c r="Q442" s="463"/>
      <c r="R442" s="463"/>
      <c r="S442" s="463"/>
      <c r="T442" s="463"/>
      <c r="U442" s="463"/>
      <c r="V442" s="463"/>
      <c r="W442" s="463"/>
      <c r="X442" s="463"/>
      <c r="Y442" s="463"/>
      <c r="Z442" s="463"/>
    </row>
    <row r="443" spans="1:26" ht="20.25" customHeight="1" x14ac:dyDescent="0.8">
      <c r="A443" s="463"/>
      <c r="B443" s="463"/>
      <c r="C443" s="463"/>
      <c r="D443" s="536"/>
      <c r="E443" s="537"/>
      <c r="F443" s="463"/>
      <c r="G443" s="537"/>
      <c r="H443" s="463"/>
      <c r="I443" s="463"/>
      <c r="J443" s="538"/>
      <c r="K443" s="463"/>
      <c r="L443" s="463"/>
      <c r="M443" s="463"/>
      <c r="N443" s="463"/>
      <c r="O443" s="463"/>
      <c r="P443" s="463"/>
      <c r="Q443" s="463"/>
      <c r="R443" s="463"/>
      <c r="S443" s="463"/>
      <c r="T443" s="463"/>
      <c r="U443" s="463"/>
      <c r="V443" s="463"/>
      <c r="W443" s="463"/>
      <c r="X443" s="463"/>
      <c r="Y443" s="463"/>
      <c r="Z443" s="463"/>
    </row>
    <row r="444" spans="1:26" ht="20.25" customHeight="1" x14ac:dyDescent="0.8">
      <c r="A444" s="463"/>
      <c r="B444" s="463"/>
      <c r="C444" s="463"/>
      <c r="D444" s="536"/>
      <c r="E444" s="537"/>
      <c r="F444" s="463"/>
      <c r="G444" s="537"/>
      <c r="H444" s="463"/>
      <c r="I444" s="463"/>
      <c r="J444" s="538"/>
      <c r="K444" s="463"/>
      <c r="L444" s="463"/>
      <c r="M444" s="463"/>
      <c r="N444" s="463"/>
      <c r="O444" s="463"/>
      <c r="P444" s="463"/>
      <c r="Q444" s="463"/>
      <c r="R444" s="463"/>
      <c r="S444" s="463"/>
      <c r="T444" s="463"/>
      <c r="U444" s="463"/>
      <c r="V444" s="463"/>
      <c r="W444" s="463"/>
      <c r="X444" s="463"/>
      <c r="Y444" s="463"/>
      <c r="Z444" s="463"/>
    </row>
    <row r="445" spans="1:26" ht="20.25" customHeight="1" x14ac:dyDescent="0.8">
      <c r="A445" s="463"/>
      <c r="B445" s="463"/>
      <c r="C445" s="463"/>
      <c r="D445" s="536"/>
      <c r="E445" s="537"/>
      <c r="F445" s="463"/>
      <c r="G445" s="537"/>
      <c r="H445" s="463"/>
      <c r="I445" s="463"/>
      <c r="J445" s="538"/>
      <c r="K445" s="463"/>
      <c r="L445" s="463"/>
      <c r="M445" s="463"/>
      <c r="N445" s="463"/>
      <c r="O445" s="463"/>
      <c r="P445" s="463"/>
      <c r="Q445" s="463"/>
      <c r="R445" s="463"/>
      <c r="S445" s="463"/>
      <c r="T445" s="463"/>
      <c r="U445" s="463"/>
      <c r="V445" s="463"/>
      <c r="W445" s="463"/>
      <c r="X445" s="463"/>
      <c r="Y445" s="463"/>
      <c r="Z445" s="463"/>
    </row>
    <row r="446" spans="1:26" ht="20.25" customHeight="1" x14ac:dyDescent="0.8">
      <c r="A446" s="463"/>
      <c r="B446" s="463"/>
      <c r="C446" s="463"/>
      <c r="D446" s="536"/>
      <c r="E446" s="537"/>
      <c r="F446" s="463"/>
      <c r="G446" s="537"/>
      <c r="H446" s="463"/>
      <c r="I446" s="463"/>
      <c r="J446" s="538"/>
      <c r="K446" s="463"/>
      <c r="L446" s="463"/>
      <c r="M446" s="463"/>
      <c r="N446" s="463"/>
      <c r="O446" s="463"/>
      <c r="P446" s="463"/>
      <c r="Q446" s="463"/>
      <c r="R446" s="463"/>
      <c r="S446" s="463"/>
      <c r="T446" s="463"/>
      <c r="U446" s="463"/>
      <c r="V446" s="463"/>
      <c r="W446" s="463"/>
      <c r="X446" s="463"/>
      <c r="Y446" s="463"/>
      <c r="Z446" s="463"/>
    </row>
    <row r="447" spans="1:26" ht="20.25" customHeight="1" x14ac:dyDescent="0.8">
      <c r="A447" s="463"/>
      <c r="B447" s="463"/>
      <c r="C447" s="463"/>
      <c r="D447" s="536"/>
      <c r="E447" s="537"/>
      <c r="F447" s="463"/>
      <c r="G447" s="537"/>
      <c r="H447" s="463"/>
      <c r="I447" s="463"/>
      <c r="J447" s="538"/>
      <c r="K447" s="463"/>
      <c r="L447" s="463"/>
      <c r="M447" s="463"/>
      <c r="N447" s="463"/>
      <c r="O447" s="463"/>
      <c r="P447" s="463"/>
      <c r="Q447" s="463"/>
      <c r="R447" s="463"/>
      <c r="S447" s="463"/>
      <c r="T447" s="463"/>
      <c r="U447" s="463"/>
      <c r="V447" s="463"/>
      <c r="W447" s="463"/>
      <c r="X447" s="463"/>
      <c r="Y447" s="463"/>
      <c r="Z447" s="463"/>
    </row>
    <row r="448" spans="1:26" ht="20.25" customHeight="1" x14ac:dyDescent="0.8">
      <c r="A448" s="463"/>
      <c r="B448" s="463"/>
      <c r="C448" s="463"/>
      <c r="D448" s="536"/>
      <c r="E448" s="537"/>
      <c r="F448" s="463"/>
      <c r="G448" s="537"/>
      <c r="H448" s="463"/>
      <c r="I448" s="463"/>
      <c r="J448" s="538"/>
      <c r="K448" s="463"/>
      <c r="L448" s="463"/>
      <c r="M448" s="463"/>
      <c r="N448" s="463"/>
      <c r="O448" s="463"/>
      <c r="P448" s="463"/>
      <c r="Q448" s="463"/>
      <c r="R448" s="463"/>
      <c r="S448" s="463"/>
      <c r="T448" s="463"/>
      <c r="U448" s="463"/>
      <c r="V448" s="463"/>
      <c r="W448" s="463"/>
      <c r="X448" s="463"/>
      <c r="Y448" s="463"/>
      <c r="Z448" s="463"/>
    </row>
    <row r="449" spans="1:26" ht="20.25" customHeight="1" x14ac:dyDescent="0.8">
      <c r="A449" s="463"/>
      <c r="B449" s="463"/>
      <c r="C449" s="463"/>
      <c r="D449" s="536"/>
      <c r="E449" s="537"/>
      <c r="F449" s="463"/>
      <c r="G449" s="537"/>
      <c r="H449" s="463"/>
      <c r="I449" s="463"/>
      <c r="J449" s="538"/>
      <c r="K449" s="463"/>
      <c r="L449" s="463"/>
      <c r="M449" s="463"/>
      <c r="N449" s="463"/>
      <c r="O449" s="463"/>
      <c r="P449" s="463"/>
      <c r="Q449" s="463"/>
      <c r="R449" s="463"/>
      <c r="S449" s="463"/>
      <c r="T449" s="463"/>
      <c r="U449" s="463"/>
      <c r="V449" s="463"/>
      <c r="W449" s="463"/>
      <c r="X449" s="463"/>
      <c r="Y449" s="463"/>
      <c r="Z449" s="463"/>
    </row>
    <row r="450" spans="1:26" ht="20.25" customHeight="1" x14ac:dyDescent="0.8">
      <c r="A450" s="463"/>
      <c r="B450" s="463"/>
      <c r="C450" s="463"/>
      <c r="D450" s="536"/>
      <c r="E450" s="537"/>
      <c r="F450" s="463"/>
      <c r="G450" s="537"/>
      <c r="H450" s="463"/>
      <c r="I450" s="463"/>
      <c r="J450" s="538"/>
      <c r="K450" s="463"/>
      <c r="L450" s="463"/>
      <c r="M450" s="463"/>
      <c r="N450" s="463"/>
      <c r="O450" s="463"/>
      <c r="P450" s="463"/>
      <c r="Q450" s="463"/>
      <c r="R450" s="463"/>
      <c r="S450" s="463"/>
      <c r="T450" s="463"/>
      <c r="U450" s="463"/>
      <c r="V450" s="463"/>
      <c r="W450" s="463"/>
      <c r="X450" s="463"/>
      <c r="Y450" s="463"/>
      <c r="Z450" s="463"/>
    </row>
    <row r="451" spans="1:26" ht="20.25" customHeight="1" x14ac:dyDescent="0.8">
      <c r="A451" s="463"/>
      <c r="B451" s="463"/>
      <c r="C451" s="463"/>
      <c r="D451" s="536"/>
      <c r="E451" s="537"/>
      <c r="F451" s="463"/>
      <c r="G451" s="537"/>
      <c r="H451" s="463"/>
      <c r="I451" s="463"/>
      <c r="J451" s="538"/>
      <c r="K451" s="463"/>
      <c r="L451" s="463"/>
      <c r="M451" s="463"/>
      <c r="N451" s="463"/>
      <c r="O451" s="463"/>
      <c r="P451" s="463"/>
      <c r="Q451" s="463"/>
      <c r="R451" s="463"/>
      <c r="S451" s="463"/>
      <c r="T451" s="463"/>
      <c r="U451" s="463"/>
      <c r="V451" s="463"/>
      <c r="W451" s="463"/>
      <c r="X451" s="463"/>
      <c r="Y451" s="463"/>
      <c r="Z451" s="463"/>
    </row>
    <row r="452" spans="1:26" ht="20.25" customHeight="1" x14ac:dyDescent="0.8">
      <c r="A452" s="463"/>
      <c r="B452" s="463"/>
      <c r="C452" s="463"/>
      <c r="D452" s="536"/>
      <c r="E452" s="537"/>
      <c r="F452" s="463"/>
      <c r="G452" s="537"/>
      <c r="H452" s="463"/>
      <c r="I452" s="463"/>
      <c r="J452" s="538"/>
      <c r="K452" s="463"/>
      <c r="L452" s="463"/>
      <c r="M452" s="463"/>
      <c r="N452" s="463"/>
      <c r="O452" s="463"/>
      <c r="P452" s="463"/>
      <c r="Q452" s="463"/>
      <c r="R452" s="463"/>
      <c r="S452" s="463"/>
      <c r="T452" s="463"/>
      <c r="U452" s="463"/>
      <c r="V452" s="463"/>
      <c r="W452" s="463"/>
      <c r="X452" s="463"/>
      <c r="Y452" s="463"/>
      <c r="Z452" s="463"/>
    </row>
    <row r="453" spans="1:26" ht="20.25" customHeight="1" x14ac:dyDescent="0.8">
      <c r="A453" s="463"/>
      <c r="B453" s="463"/>
      <c r="C453" s="463"/>
      <c r="D453" s="536"/>
      <c r="E453" s="537"/>
      <c r="F453" s="463"/>
      <c r="G453" s="537"/>
      <c r="H453" s="463"/>
      <c r="I453" s="463"/>
      <c r="J453" s="538"/>
      <c r="K453" s="463"/>
      <c r="L453" s="463"/>
      <c r="M453" s="463"/>
      <c r="N453" s="463"/>
      <c r="O453" s="463"/>
      <c r="P453" s="463"/>
      <c r="Q453" s="463"/>
      <c r="R453" s="463"/>
      <c r="S453" s="463"/>
      <c r="T453" s="463"/>
      <c r="U453" s="463"/>
      <c r="V453" s="463"/>
      <c r="W453" s="463"/>
      <c r="X453" s="463"/>
      <c r="Y453" s="463"/>
      <c r="Z453" s="463"/>
    </row>
    <row r="454" spans="1:26" ht="20.25" customHeight="1" x14ac:dyDescent="0.8">
      <c r="A454" s="463"/>
      <c r="B454" s="463"/>
      <c r="C454" s="463"/>
      <c r="D454" s="536"/>
      <c r="E454" s="537"/>
      <c r="F454" s="463"/>
      <c r="G454" s="537"/>
      <c r="H454" s="463"/>
      <c r="I454" s="463"/>
      <c r="J454" s="538"/>
      <c r="K454" s="463"/>
      <c r="L454" s="463"/>
      <c r="M454" s="463"/>
      <c r="N454" s="463"/>
      <c r="O454" s="463"/>
      <c r="P454" s="463"/>
      <c r="Q454" s="463"/>
      <c r="R454" s="463"/>
      <c r="S454" s="463"/>
      <c r="T454" s="463"/>
      <c r="U454" s="463"/>
      <c r="V454" s="463"/>
      <c r="W454" s="463"/>
      <c r="X454" s="463"/>
      <c r="Y454" s="463"/>
      <c r="Z454" s="463"/>
    </row>
    <row r="455" spans="1:26" ht="20.25" customHeight="1" x14ac:dyDescent="0.8">
      <c r="A455" s="463"/>
      <c r="B455" s="463"/>
      <c r="C455" s="463"/>
      <c r="D455" s="536"/>
      <c r="E455" s="537"/>
      <c r="F455" s="463"/>
      <c r="G455" s="537"/>
      <c r="H455" s="463"/>
      <c r="I455" s="463"/>
      <c r="J455" s="538"/>
      <c r="K455" s="463"/>
      <c r="L455" s="463"/>
      <c r="M455" s="463"/>
      <c r="N455" s="463"/>
      <c r="O455" s="463"/>
      <c r="P455" s="463"/>
      <c r="Q455" s="463"/>
      <c r="R455" s="463"/>
      <c r="S455" s="463"/>
      <c r="T455" s="463"/>
      <c r="U455" s="463"/>
      <c r="V455" s="463"/>
      <c r="W455" s="463"/>
      <c r="X455" s="463"/>
      <c r="Y455" s="463"/>
      <c r="Z455" s="463"/>
    </row>
    <row r="456" spans="1:26" ht="20.25" customHeight="1" x14ac:dyDescent="0.8">
      <c r="A456" s="463"/>
      <c r="B456" s="463"/>
      <c r="C456" s="463"/>
      <c r="D456" s="536"/>
      <c r="E456" s="537"/>
      <c r="F456" s="463"/>
      <c r="G456" s="537"/>
      <c r="H456" s="463"/>
      <c r="I456" s="463"/>
      <c r="J456" s="538"/>
      <c r="K456" s="463"/>
      <c r="L456" s="463"/>
      <c r="M456" s="463"/>
      <c r="N456" s="463"/>
      <c r="O456" s="463"/>
      <c r="P456" s="463"/>
      <c r="Q456" s="463"/>
      <c r="R456" s="463"/>
      <c r="S456" s="463"/>
      <c r="T456" s="463"/>
      <c r="U456" s="463"/>
      <c r="V456" s="463"/>
      <c r="W456" s="463"/>
      <c r="X456" s="463"/>
      <c r="Y456" s="463"/>
      <c r="Z456" s="463"/>
    </row>
    <row r="457" spans="1:26" ht="20.25" customHeight="1" x14ac:dyDescent="0.8">
      <c r="A457" s="463"/>
      <c r="B457" s="463"/>
      <c r="C457" s="463"/>
      <c r="D457" s="536"/>
      <c r="E457" s="537"/>
      <c r="F457" s="463"/>
      <c r="G457" s="537"/>
      <c r="H457" s="463"/>
      <c r="I457" s="463"/>
      <c r="J457" s="538"/>
      <c r="K457" s="463"/>
      <c r="L457" s="463"/>
      <c r="M457" s="463"/>
      <c r="N457" s="463"/>
      <c r="O457" s="463"/>
      <c r="P457" s="463"/>
      <c r="Q457" s="463"/>
      <c r="R457" s="463"/>
      <c r="S457" s="463"/>
      <c r="T457" s="463"/>
      <c r="U457" s="463"/>
      <c r="V457" s="463"/>
      <c r="W457" s="463"/>
      <c r="X457" s="463"/>
      <c r="Y457" s="463"/>
      <c r="Z457" s="463"/>
    </row>
    <row r="458" spans="1:26" ht="20.25" customHeight="1" x14ac:dyDescent="0.8">
      <c r="A458" s="463"/>
      <c r="B458" s="463"/>
      <c r="C458" s="463"/>
      <c r="D458" s="536"/>
      <c r="E458" s="537"/>
      <c r="F458" s="463"/>
      <c r="G458" s="537"/>
      <c r="H458" s="463"/>
      <c r="I458" s="463"/>
      <c r="J458" s="538"/>
      <c r="K458" s="463"/>
      <c r="L458" s="463"/>
      <c r="M458" s="463"/>
      <c r="N458" s="463"/>
      <c r="O458" s="463"/>
      <c r="P458" s="463"/>
      <c r="Q458" s="463"/>
      <c r="R458" s="463"/>
      <c r="S458" s="463"/>
      <c r="T458" s="463"/>
      <c r="U458" s="463"/>
      <c r="V458" s="463"/>
      <c r="W458" s="463"/>
      <c r="X458" s="463"/>
      <c r="Y458" s="463"/>
      <c r="Z458" s="463"/>
    </row>
    <row r="459" spans="1:26" ht="20.25" customHeight="1" x14ac:dyDescent="0.8">
      <c r="A459" s="463"/>
      <c r="B459" s="463"/>
      <c r="C459" s="463"/>
      <c r="D459" s="536"/>
      <c r="E459" s="537"/>
      <c r="F459" s="463"/>
      <c r="G459" s="537"/>
      <c r="H459" s="463"/>
      <c r="I459" s="463"/>
      <c r="J459" s="538"/>
      <c r="K459" s="463"/>
      <c r="L459" s="463"/>
      <c r="M459" s="463"/>
      <c r="N459" s="463"/>
      <c r="O459" s="463"/>
      <c r="P459" s="463"/>
      <c r="Q459" s="463"/>
      <c r="R459" s="463"/>
      <c r="S459" s="463"/>
      <c r="T459" s="463"/>
      <c r="U459" s="463"/>
      <c r="V459" s="463"/>
      <c r="W459" s="463"/>
      <c r="X459" s="463"/>
      <c r="Y459" s="463"/>
      <c r="Z459" s="463"/>
    </row>
    <row r="460" spans="1:26" ht="20.25" customHeight="1" x14ac:dyDescent="0.8">
      <c r="A460" s="463"/>
      <c r="B460" s="463"/>
      <c r="C460" s="463"/>
      <c r="D460" s="536"/>
      <c r="E460" s="537"/>
      <c r="F460" s="463"/>
      <c r="G460" s="537"/>
      <c r="H460" s="463"/>
      <c r="I460" s="463"/>
      <c r="J460" s="538"/>
      <c r="K460" s="463"/>
      <c r="L460" s="463"/>
      <c r="M460" s="463"/>
      <c r="N460" s="463"/>
      <c r="O460" s="463"/>
      <c r="P460" s="463"/>
      <c r="Q460" s="463"/>
      <c r="R460" s="463"/>
      <c r="S460" s="463"/>
      <c r="T460" s="463"/>
      <c r="U460" s="463"/>
      <c r="V460" s="463"/>
      <c r="W460" s="463"/>
      <c r="X460" s="463"/>
      <c r="Y460" s="463"/>
      <c r="Z460" s="463"/>
    </row>
    <row r="461" spans="1:26" ht="20.25" customHeight="1" x14ac:dyDescent="0.8">
      <c r="A461" s="463"/>
      <c r="B461" s="463"/>
      <c r="C461" s="463"/>
      <c r="D461" s="536"/>
      <c r="E461" s="537"/>
      <c r="F461" s="463"/>
      <c r="G461" s="537"/>
      <c r="H461" s="463"/>
      <c r="I461" s="463"/>
      <c r="J461" s="538"/>
      <c r="K461" s="463"/>
      <c r="L461" s="463"/>
      <c r="M461" s="463"/>
      <c r="N461" s="463"/>
      <c r="O461" s="463"/>
      <c r="P461" s="463"/>
      <c r="Q461" s="463"/>
      <c r="R461" s="463"/>
      <c r="S461" s="463"/>
      <c r="T461" s="463"/>
      <c r="U461" s="463"/>
      <c r="V461" s="463"/>
      <c r="W461" s="463"/>
      <c r="X461" s="463"/>
      <c r="Y461" s="463"/>
      <c r="Z461" s="463"/>
    </row>
    <row r="462" spans="1:26" ht="20.25" customHeight="1" x14ac:dyDescent="0.8">
      <c r="A462" s="463"/>
      <c r="B462" s="463"/>
      <c r="C462" s="463"/>
      <c r="D462" s="536"/>
      <c r="E462" s="537"/>
      <c r="F462" s="463"/>
      <c r="G462" s="537"/>
      <c r="H462" s="463"/>
      <c r="I462" s="463"/>
      <c r="J462" s="538"/>
      <c r="K462" s="463"/>
      <c r="L462" s="463"/>
      <c r="M462" s="463"/>
      <c r="N462" s="463"/>
      <c r="O462" s="463"/>
      <c r="P462" s="463"/>
      <c r="Q462" s="463"/>
      <c r="R462" s="463"/>
      <c r="S462" s="463"/>
      <c r="T462" s="463"/>
      <c r="U462" s="463"/>
      <c r="V462" s="463"/>
      <c r="W462" s="463"/>
      <c r="X462" s="463"/>
      <c r="Y462" s="463"/>
      <c r="Z462" s="463"/>
    </row>
    <row r="463" spans="1:26" ht="20.25" customHeight="1" x14ac:dyDescent="0.8">
      <c r="A463" s="463"/>
      <c r="B463" s="463"/>
      <c r="C463" s="463"/>
      <c r="D463" s="536"/>
      <c r="E463" s="537"/>
      <c r="F463" s="463"/>
      <c r="G463" s="537"/>
      <c r="H463" s="463"/>
      <c r="I463" s="463"/>
      <c r="J463" s="538"/>
      <c r="K463" s="463"/>
      <c r="L463" s="463"/>
      <c r="M463" s="463"/>
      <c r="N463" s="463"/>
      <c r="O463" s="463"/>
      <c r="P463" s="463"/>
      <c r="Q463" s="463"/>
      <c r="R463" s="463"/>
      <c r="S463" s="463"/>
      <c r="T463" s="463"/>
      <c r="U463" s="463"/>
      <c r="V463" s="463"/>
      <c r="W463" s="463"/>
      <c r="X463" s="463"/>
      <c r="Y463" s="463"/>
      <c r="Z463" s="463"/>
    </row>
    <row r="464" spans="1:26" ht="20.25" customHeight="1" x14ac:dyDescent="0.8">
      <c r="A464" s="463"/>
      <c r="B464" s="463"/>
      <c r="C464" s="463"/>
      <c r="D464" s="536"/>
      <c r="E464" s="537"/>
      <c r="F464" s="463"/>
      <c r="G464" s="537"/>
      <c r="H464" s="463"/>
      <c r="I464" s="463"/>
      <c r="J464" s="538"/>
      <c r="K464" s="463"/>
      <c r="L464" s="463"/>
      <c r="M464" s="463"/>
      <c r="N464" s="463"/>
      <c r="O464" s="463"/>
      <c r="P464" s="463"/>
      <c r="Q464" s="463"/>
      <c r="R464" s="463"/>
      <c r="S464" s="463"/>
      <c r="T464" s="463"/>
      <c r="U464" s="463"/>
      <c r="V464" s="463"/>
      <c r="W464" s="463"/>
      <c r="X464" s="463"/>
      <c r="Y464" s="463"/>
      <c r="Z464" s="463"/>
    </row>
    <row r="465" spans="1:26" ht="20.25" customHeight="1" x14ac:dyDescent="0.8">
      <c r="A465" s="463"/>
      <c r="B465" s="463"/>
      <c r="C465" s="463"/>
      <c r="D465" s="536"/>
      <c r="E465" s="537"/>
      <c r="F465" s="463"/>
      <c r="G465" s="537"/>
      <c r="H465" s="463"/>
      <c r="I465" s="463"/>
      <c r="J465" s="538"/>
      <c r="K465" s="463"/>
      <c r="L465" s="463"/>
      <c r="M465" s="463"/>
      <c r="N465" s="463"/>
      <c r="O465" s="463"/>
      <c r="P465" s="463"/>
      <c r="Q465" s="463"/>
      <c r="R465" s="463"/>
      <c r="S465" s="463"/>
      <c r="T465" s="463"/>
      <c r="U465" s="463"/>
      <c r="V465" s="463"/>
      <c r="W465" s="463"/>
      <c r="X465" s="463"/>
      <c r="Y465" s="463"/>
      <c r="Z465" s="463"/>
    </row>
    <row r="466" spans="1:26" ht="20.25" customHeight="1" x14ac:dyDescent="0.8">
      <c r="A466" s="463"/>
      <c r="B466" s="463"/>
      <c r="C466" s="463"/>
      <c r="D466" s="536"/>
      <c r="E466" s="537"/>
      <c r="F466" s="463"/>
      <c r="G466" s="537"/>
      <c r="H466" s="463"/>
      <c r="I466" s="463"/>
      <c r="J466" s="538"/>
      <c r="K466" s="463"/>
      <c r="L466" s="463"/>
      <c r="M466" s="463"/>
      <c r="N466" s="463"/>
      <c r="O466" s="463"/>
      <c r="P466" s="463"/>
      <c r="Q466" s="463"/>
      <c r="R466" s="463"/>
      <c r="S466" s="463"/>
      <c r="T466" s="463"/>
      <c r="U466" s="463"/>
      <c r="V466" s="463"/>
      <c r="W466" s="463"/>
      <c r="X466" s="463"/>
      <c r="Y466" s="463"/>
      <c r="Z466" s="463"/>
    </row>
    <row r="467" spans="1:26" ht="20.25" customHeight="1" x14ac:dyDescent="0.8">
      <c r="A467" s="463"/>
      <c r="B467" s="463"/>
      <c r="C467" s="463"/>
      <c r="D467" s="536"/>
      <c r="E467" s="537"/>
      <c r="F467" s="463"/>
      <c r="G467" s="537"/>
      <c r="H467" s="463"/>
      <c r="I467" s="463"/>
      <c r="J467" s="538"/>
      <c r="K467" s="463"/>
      <c r="L467" s="463"/>
      <c r="M467" s="463"/>
      <c r="N467" s="463"/>
      <c r="O467" s="463"/>
      <c r="P467" s="463"/>
      <c r="Q467" s="463"/>
      <c r="R467" s="463"/>
      <c r="S467" s="463"/>
      <c r="T467" s="463"/>
      <c r="U467" s="463"/>
      <c r="V467" s="463"/>
      <c r="W467" s="463"/>
      <c r="X467" s="463"/>
      <c r="Y467" s="463"/>
      <c r="Z467" s="463"/>
    </row>
    <row r="468" spans="1:26" ht="20.25" customHeight="1" x14ac:dyDescent="0.8">
      <c r="A468" s="463"/>
      <c r="B468" s="463"/>
      <c r="C468" s="463"/>
      <c r="D468" s="536"/>
      <c r="E468" s="537"/>
      <c r="F468" s="463"/>
      <c r="G468" s="537"/>
      <c r="H468" s="463"/>
      <c r="I468" s="463"/>
      <c r="J468" s="538"/>
      <c r="K468" s="463"/>
      <c r="L468" s="463"/>
      <c r="M468" s="463"/>
      <c r="N468" s="463"/>
      <c r="O468" s="463"/>
      <c r="P468" s="463"/>
      <c r="Q468" s="463"/>
      <c r="R468" s="463"/>
      <c r="S468" s="463"/>
      <c r="T468" s="463"/>
      <c r="U468" s="463"/>
      <c r="V468" s="463"/>
      <c r="W468" s="463"/>
      <c r="X468" s="463"/>
      <c r="Y468" s="463"/>
      <c r="Z468" s="463"/>
    </row>
    <row r="469" spans="1:26" ht="20.25" customHeight="1" x14ac:dyDescent="0.8">
      <c r="A469" s="463"/>
      <c r="B469" s="463"/>
      <c r="C469" s="463"/>
      <c r="D469" s="536"/>
      <c r="E469" s="537"/>
      <c r="F469" s="463"/>
      <c r="G469" s="537"/>
      <c r="H469" s="463"/>
      <c r="I469" s="463"/>
      <c r="J469" s="538"/>
      <c r="K469" s="463"/>
      <c r="L469" s="463"/>
      <c r="M469" s="463"/>
      <c r="N469" s="463"/>
      <c r="O469" s="463"/>
      <c r="P469" s="463"/>
      <c r="Q469" s="463"/>
      <c r="R469" s="463"/>
      <c r="S469" s="463"/>
      <c r="T469" s="463"/>
      <c r="U469" s="463"/>
      <c r="V469" s="463"/>
      <c r="W469" s="463"/>
      <c r="X469" s="463"/>
      <c r="Y469" s="463"/>
      <c r="Z469" s="463"/>
    </row>
    <row r="470" spans="1:26" ht="20.25" customHeight="1" x14ac:dyDescent="0.8">
      <c r="A470" s="463"/>
      <c r="B470" s="463"/>
      <c r="C470" s="463"/>
      <c r="D470" s="536"/>
      <c r="E470" s="537"/>
      <c r="F470" s="463"/>
      <c r="G470" s="537"/>
      <c r="H470" s="463"/>
      <c r="I470" s="463"/>
      <c r="J470" s="538"/>
      <c r="K470" s="463"/>
      <c r="L470" s="463"/>
      <c r="M470" s="463"/>
      <c r="N470" s="463"/>
      <c r="O470" s="463"/>
      <c r="P470" s="463"/>
      <c r="Q470" s="463"/>
      <c r="R470" s="463"/>
      <c r="S470" s="463"/>
      <c r="T470" s="463"/>
      <c r="U470" s="463"/>
      <c r="V470" s="463"/>
      <c r="W470" s="463"/>
      <c r="X470" s="463"/>
      <c r="Y470" s="463"/>
      <c r="Z470" s="463"/>
    </row>
    <row r="471" spans="1:26" ht="20.25" customHeight="1" x14ac:dyDescent="0.8">
      <c r="A471" s="463"/>
      <c r="B471" s="463"/>
      <c r="C471" s="463"/>
      <c r="D471" s="536"/>
      <c r="E471" s="537"/>
      <c r="F471" s="463"/>
      <c r="G471" s="537"/>
      <c r="H471" s="463"/>
      <c r="I471" s="463"/>
      <c r="J471" s="538"/>
      <c r="K471" s="463"/>
      <c r="L471" s="463"/>
      <c r="M471" s="463"/>
      <c r="N471" s="463"/>
      <c r="O471" s="463"/>
      <c r="P471" s="463"/>
      <c r="Q471" s="463"/>
      <c r="R471" s="463"/>
      <c r="S471" s="463"/>
      <c r="T471" s="463"/>
      <c r="U471" s="463"/>
      <c r="V471" s="463"/>
      <c r="W471" s="463"/>
      <c r="X471" s="463"/>
      <c r="Y471" s="463"/>
      <c r="Z471" s="463"/>
    </row>
    <row r="472" spans="1:26" ht="20.25" customHeight="1" x14ac:dyDescent="0.8">
      <c r="A472" s="463"/>
      <c r="B472" s="463"/>
      <c r="C472" s="463"/>
      <c r="D472" s="536"/>
      <c r="E472" s="537"/>
      <c r="F472" s="463"/>
      <c r="G472" s="537"/>
      <c r="H472" s="463"/>
      <c r="I472" s="463"/>
      <c r="J472" s="538"/>
      <c r="K472" s="463"/>
      <c r="L472" s="463"/>
      <c r="M472" s="463"/>
      <c r="N472" s="463"/>
      <c r="O472" s="463"/>
      <c r="P472" s="463"/>
      <c r="Q472" s="463"/>
      <c r="R472" s="463"/>
      <c r="S472" s="463"/>
      <c r="T472" s="463"/>
      <c r="U472" s="463"/>
      <c r="V472" s="463"/>
      <c r="W472" s="463"/>
      <c r="X472" s="463"/>
      <c r="Y472" s="463"/>
      <c r="Z472" s="463"/>
    </row>
    <row r="473" spans="1:26" ht="20.25" customHeight="1" x14ac:dyDescent="0.8">
      <c r="A473" s="463"/>
      <c r="B473" s="463"/>
      <c r="C473" s="463"/>
      <c r="D473" s="536"/>
      <c r="E473" s="537"/>
      <c r="F473" s="463"/>
      <c r="G473" s="537"/>
      <c r="H473" s="463"/>
      <c r="I473" s="463"/>
      <c r="J473" s="538"/>
      <c r="K473" s="463"/>
      <c r="L473" s="463"/>
      <c r="M473" s="463"/>
      <c r="N473" s="463"/>
      <c r="O473" s="463"/>
      <c r="P473" s="463"/>
      <c r="Q473" s="463"/>
      <c r="R473" s="463"/>
      <c r="S473" s="463"/>
      <c r="T473" s="463"/>
      <c r="U473" s="463"/>
      <c r="V473" s="463"/>
      <c r="W473" s="463"/>
      <c r="X473" s="463"/>
      <c r="Y473" s="463"/>
      <c r="Z473" s="463"/>
    </row>
    <row r="474" spans="1:26" ht="20.25" customHeight="1" x14ac:dyDescent="0.8">
      <c r="A474" s="463"/>
      <c r="B474" s="463"/>
      <c r="C474" s="463"/>
      <c r="D474" s="536"/>
      <c r="E474" s="537"/>
      <c r="F474" s="463"/>
      <c r="G474" s="537"/>
      <c r="H474" s="463"/>
      <c r="I474" s="463"/>
      <c r="J474" s="538"/>
      <c r="K474" s="463"/>
      <c r="L474" s="463"/>
      <c r="M474" s="463"/>
      <c r="N474" s="463"/>
      <c r="O474" s="463"/>
      <c r="P474" s="463"/>
      <c r="Q474" s="463"/>
      <c r="R474" s="463"/>
      <c r="S474" s="463"/>
      <c r="T474" s="463"/>
      <c r="U474" s="463"/>
      <c r="V474" s="463"/>
      <c r="W474" s="463"/>
      <c r="X474" s="463"/>
      <c r="Y474" s="463"/>
      <c r="Z474" s="463"/>
    </row>
    <row r="475" spans="1:26" ht="20.25" customHeight="1" x14ac:dyDescent="0.8">
      <c r="A475" s="463"/>
      <c r="B475" s="463"/>
      <c r="C475" s="463"/>
      <c r="D475" s="536"/>
      <c r="E475" s="537"/>
      <c r="F475" s="463"/>
      <c r="G475" s="537"/>
      <c r="H475" s="463"/>
      <c r="I475" s="463"/>
      <c r="J475" s="538"/>
      <c r="K475" s="463"/>
      <c r="L475" s="463"/>
      <c r="M475" s="463"/>
      <c r="N475" s="463"/>
      <c r="O475" s="463"/>
      <c r="P475" s="463"/>
      <c r="Q475" s="463"/>
      <c r="R475" s="463"/>
      <c r="S475" s="463"/>
      <c r="T475" s="463"/>
      <c r="U475" s="463"/>
      <c r="V475" s="463"/>
      <c r="W475" s="463"/>
      <c r="X475" s="463"/>
      <c r="Y475" s="463"/>
      <c r="Z475" s="463"/>
    </row>
    <row r="476" spans="1:26" ht="20.25" customHeight="1" x14ac:dyDescent="0.8">
      <c r="A476" s="463"/>
      <c r="B476" s="463"/>
      <c r="C476" s="463"/>
      <c r="D476" s="536"/>
      <c r="E476" s="537"/>
      <c r="F476" s="463"/>
      <c r="G476" s="537"/>
      <c r="H476" s="463"/>
      <c r="I476" s="463"/>
      <c r="J476" s="538"/>
      <c r="K476" s="463"/>
      <c r="L476" s="463"/>
      <c r="M476" s="463"/>
      <c r="N476" s="463"/>
      <c r="O476" s="463"/>
      <c r="P476" s="463"/>
      <c r="Q476" s="463"/>
      <c r="R476" s="463"/>
      <c r="S476" s="463"/>
      <c r="T476" s="463"/>
      <c r="U476" s="463"/>
      <c r="V476" s="463"/>
      <c r="W476" s="463"/>
      <c r="X476" s="463"/>
      <c r="Y476" s="463"/>
      <c r="Z476" s="463"/>
    </row>
    <row r="477" spans="1:26" ht="20.25" customHeight="1" x14ac:dyDescent="0.8">
      <c r="A477" s="463"/>
      <c r="B477" s="463"/>
      <c r="C477" s="463"/>
      <c r="D477" s="536"/>
      <c r="E477" s="537"/>
      <c r="F477" s="463"/>
      <c r="G477" s="537"/>
      <c r="H477" s="463"/>
      <c r="I477" s="463"/>
      <c r="J477" s="538"/>
      <c r="K477" s="463"/>
      <c r="L477" s="463"/>
      <c r="M477" s="463"/>
      <c r="N477" s="463"/>
      <c r="O477" s="463"/>
      <c r="P477" s="463"/>
      <c r="Q477" s="463"/>
      <c r="R477" s="463"/>
      <c r="S477" s="463"/>
      <c r="T477" s="463"/>
      <c r="U477" s="463"/>
      <c r="V477" s="463"/>
      <c r="W477" s="463"/>
      <c r="X477" s="463"/>
      <c r="Y477" s="463"/>
      <c r="Z477" s="463"/>
    </row>
    <row r="478" spans="1:26" ht="20.25" customHeight="1" x14ac:dyDescent="0.8">
      <c r="A478" s="463"/>
      <c r="B478" s="463"/>
      <c r="C478" s="463"/>
      <c r="D478" s="536"/>
      <c r="E478" s="537"/>
      <c r="F478" s="463"/>
      <c r="G478" s="537"/>
      <c r="H478" s="463"/>
      <c r="I478" s="463"/>
      <c r="J478" s="538"/>
      <c r="K478" s="463"/>
      <c r="L478" s="463"/>
      <c r="M478" s="463"/>
      <c r="N478" s="463"/>
      <c r="O478" s="463"/>
      <c r="P478" s="463"/>
      <c r="Q478" s="463"/>
      <c r="R478" s="463"/>
      <c r="S478" s="463"/>
      <c r="T478" s="463"/>
      <c r="U478" s="463"/>
      <c r="V478" s="463"/>
      <c r="W478" s="463"/>
      <c r="X478" s="463"/>
      <c r="Y478" s="463"/>
      <c r="Z478" s="463"/>
    </row>
    <row r="479" spans="1:26" ht="20.25" customHeight="1" x14ac:dyDescent="0.8">
      <c r="A479" s="463"/>
      <c r="B479" s="463"/>
      <c r="C479" s="463"/>
      <c r="D479" s="536"/>
      <c r="E479" s="537"/>
      <c r="F479" s="463"/>
      <c r="G479" s="537"/>
      <c r="H479" s="463"/>
      <c r="I479" s="463"/>
      <c r="J479" s="538"/>
      <c r="K479" s="463"/>
      <c r="L479" s="463"/>
      <c r="M479" s="463"/>
      <c r="N479" s="463"/>
      <c r="O479" s="463"/>
      <c r="P479" s="463"/>
      <c r="Q479" s="463"/>
      <c r="R479" s="463"/>
      <c r="S479" s="463"/>
      <c r="T479" s="463"/>
      <c r="U479" s="463"/>
      <c r="V479" s="463"/>
      <c r="W479" s="463"/>
      <c r="X479" s="463"/>
      <c r="Y479" s="463"/>
      <c r="Z479" s="463"/>
    </row>
    <row r="480" spans="1:26" ht="20.25" customHeight="1" x14ac:dyDescent="0.8">
      <c r="A480" s="463"/>
      <c r="B480" s="463"/>
      <c r="C480" s="463"/>
      <c r="D480" s="536"/>
      <c r="E480" s="537"/>
      <c r="F480" s="463"/>
      <c r="G480" s="537"/>
      <c r="H480" s="463"/>
      <c r="I480" s="463"/>
      <c r="J480" s="538"/>
      <c r="K480" s="463"/>
      <c r="L480" s="463"/>
      <c r="M480" s="463"/>
      <c r="N480" s="463"/>
      <c r="O480" s="463"/>
      <c r="P480" s="463"/>
      <c r="Q480" s="463"/>
      <c r="R480" s="463"/>
      <c r="S480" s="463"/>
      <c r="T480" s="463"/>
      <c r="U480" s="463"/>
      <c r="V480" s="463"/>
      <c r="W480" s="463"/>
      <c r="X480" s="463"/>
      <c r="Y480" s="463"/>
      <c r="Z480" s="463"/>
    </row>
    <row r="481" spans="1:26" ht="20.25" customHeight="1" x14ac:dyDescent="0.8">
      <c r="A481" s="463"/>
      <c r="B481" s="463"/>
      <c r="C481" s="463"/>
      <c r="D481" s="536"/>
      <c r="E481" s="537"/>
      <c r="F481" s="463"/>
      <c r="G481" s="537"/>
      <c r="H481" s="463"/>
      <c r="I481" s="463"/>
      <c r="J481" s="538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  <c r="Z481" s="463"/>
    </row>
    <row r="482" spans="1:26" ht="20.25" customHeight="1" x14ac:dyDescent="0.8">
      <c r="A482" s="463"/>
      <c r="B482" s="463"/>
      <c r="C482" s="463"/>
      <c r="D482" s="536"/>
      <c r="E482" s="537"/>
      <c r="F482" s="463"/>
      <c r="G482" s="537"/>
      <c r="H482" s="463"/>
      <c r="I482" s="463"/>
      <c r="J482" s="538"/>
      <c r="K482" s="463"/>
      <c r="L482" s="463"/>
      <c r="M482" s="463"/>
      <c r="N482" s="463"/>
      <c r="O482" s="463"/>
      <c r="P482" s="463"/>
      <c r="Q482" s="463"/>
      <c r="R482" s="463"/>
      <c r="S482" s="463"/>
      <c r="T482" s="463"/>
      <c r="U482" s="463"/>
      <c r="V482" s="463"/>
      <c r="W482" s="463"/>
      <c r="X482" s="463"/>
      <c r="Y482" s="463"/>
      <c r="Z482" s="463"/>
    </row>
    <row r="483" spans="1:26" ht="20.25" customHeight="1" x14ac:dyDescent="0.8">
      <c r="A483" s="463"/>
      <c r="B483" s="463"/>
      <c r="C483" s="463"/>
      <c r="D483" s="536"/>
      <c r="E483" s="537"/>
      <c r="F483" s="463"/>
      <c r="G483" s="537"/>
      <c r="H483" s="463"/>
      <c r="I483" s="463"/>
      <c r="J483" s="538"/>
      <c r="K483" s="463"/>
      <c r="L483" s="463"/>
      <c r="M483" s="463"/>
      <c r="N483" s="463"/>
      <c r="O483" s="463"/>
      <c r="P483" s="463"/>
      <c r="Q483" s="463"/>
      <c r="R483" s="463"/>
      <c r="S483" s="463"/>
      <c r="T483" s="463"/>
      <c r="U483" s="463"/>
      <c r="V483" s="463"/>
      <c r="W483" s="463"/>
      <c r="X483" s="463"/>
      <c r="Y483" s="463"/>
      <c r="Z483" s="463"/>
    </row>
    <row r="484" spans="1:26" ht="20.25" customHeight="1" x14ac:dyDescent="0.8">
      <c r="A484" s="463"/>
      <c r="B484" s="463"/>
      <c r="C484" s="463"/>
      <c r="D484" s="536"/>
      <c r="E484" s="537"/>
      <c r="F484" s="463"/>
      <c r="G484" s="537"/>
      <c r="H484" s="463"/>
      <c r="I484" s="463"/>
      <c r="J484" s="538"/>
      <c r="K484" s="463"/>
      <c r="L484" s="463"/>
      <c r="M484" s="463"/>
      <c r="N484" s="463"/>
      <c r="O484" s="463"/>
      <c r="P484" s="463"/>
      <c r="Q484" s="463"/>
      <c r="R484" s="463"/>
      <c r="S484" s="463"/>
      <c r="T484" s="463"/>
      <c r="U484" s="463"/>
      <c r="V484" s="463"/>
      <c r="W484" s="463"/>
      <c r="X484" s="463"/>
      <c r="Y484" s="463"/>
      <c r="Z484" s="463"/>
    </row>
    <row r="485" spans="1:26" ht="20.25" customHeight="1" x14ac:dyDescent="0.8">
      <c r="A485" s="463"/>
      <c r="B485" s="463"/>
      <c r="C485" s="463"/>
      <c r="D485" s="536"/>
      <c r="E485" s="537"/>
      <c r="F485" s="463"/>
      <c r="G485" s="537"/>
      <c r="H485" s="463"/>
      <c r="I485" s="463"/>
      <c r="J485" s="538"/>
      <c r="K485" s="463"/>
      <c r="L485" s="463"/>
      <c r="M485" s="463"/>
      <c r="N485" s="463"/>
      <c r="O485" s="463"/>
      <c r="P485" s="463"/>
      <c r="Q485" s="463"/>
      <c r="R485" s="463"/>
      <c r="S485" s="463"/>
      <c r="T485" s="463"/>
      <c r="U485" s="463"/>
      <c r="V485" s="463"/>
      <c r="W485" s="463"/>
      <c r="X485" s="463"/>
      <c r="Y485" s="463"/>
      <c r="Z485" s="463"/>
    </row>
    <row r="486" spans="1:26" ht="20.25" customHeight="1" x14ac:dyDescent="0.8">
      <c r="A486" s="463"/>
      <c r="B486" s="463"/>
      <c r="C486" s="463"/>
      <c r="D486" s="536"/>
      <c r="E486" s="537"/>
      <c r="F486" s="463"/>
      <c r="G486" s="537"/>
      <c r="H486" s="463"/>
      <c r="I486" s="463"/>
      <c r="J486" s="538"/>
      <c r="K486" s="463"/>
      <c r="L486" s="463"/>
      <c r="M486" s="463"/>
      <c r="N486" s="463"/>
      <c r="O486" s="463"/>
      <c r="P486" s="463"/>
      <c r="Q486" s="463"/>
      <c r="R486" s="463"/>
      <c r="S486" s="463"/>
      <c r="T486" s="463"/>
      <c r="U486" s="463"/>
      <c r="V486" s="463"/>
      <c r="W486" s="463"/>
      <c r="X486" s="463"/>
      <c r="Y486" s="463"/>
      <c r="Z486" s="463"/>
    </row>
    <row r="487" spans="1:26" ht="20.25" customHeight="1" x14ac:dyDescent="0.8">
      <c r="A487" s="463"/>
      <c r="B487" s="463"/>
      <c r="C487" s="463"/>
      <c r="D487" s="536"/>
      <c r="E487" s="537"/>
      <c r="F487" s="463"/>
      <c r="G487" s="537"/>
      <c r="H487" s="463"/>
      <c r="I487" s="463"/>
      <c r="J487" s="538"/>
      <c r="K487" s="463"/>
      <c r="L487" s="463"/>
      <c r="M487" s="463"/>
      <c r="N487" s="463"/>
      <c r="O487" s="463"/>
      <c r="P487" s="463"/>
      <c r="Q487" s="463"/>
      <c r="R487" s="463"/>
      <c r="S487" s="463"/>
      <c r="T487" s="463"/>
      <c r="U487" s="463"/>
      <c r="V487" s="463"/>
      <c r="W487" s="463"/>
      <c r="X487" s="463"/>
      <c r="Y487" s="463"/>
      <c r="Z487" s="463"/>
    </row>
    <row r="488" spans="1:26" ht="20.25" customHeight="1" x14ac:dyDescent="0.8">
      <c r="A488" s="463"/>
      <c r="B488" s="463"/>
      <c r="C488" s="463"/>
      <c r="D488" s="536"/>
      <c r="E488" s="537"/>
      <c r="F488" s="463"/>
      <c r="G488" s="537"/>
      <c r="H488" s="463"/>
      <c r="I488" s="463"/>
      <c r="J488" s="538"/>
      <c r="K488" s="463"/>
      <c r="L488" s="463"/>
      <c r="M488" s="463"/>
      <c r="N488" s="463"/>
      <c r="O488" s="463"/>
      <c r="P488" s="463"/>
      <c r="Q488" s="463"/>
      <c r="R488" s="463"/>
      <c r="S488" s="463"/>
      <c r="T488" s="463"/>
      <c r="U488" s="463"/>
      <c r="V488" s="463"/>
      <c r="W488" s="463"/>
      <c r="X488" s="463"/>
      <c r="Y488" s="463"/>
      <c r="Z488" s="463"/>
    </row>
    <row r="489" spans="1:26" ht="20.25" customHeight="1" x14ac:dyDescent="0.8">
      <c r="A489" s="463"/>
      <c r="B489" s="463"/>
      <c r="C489" s="463"/>
      <c r="D489" s="536"/>
      <c r="E489" s="537"/>
      <c r="F489" s="463"/>
      <c r="G489" s="537"/>
      <c r="H489" s="463"/>
      <c r="I489" s="463"/>
      <c r="J489" s="538"/>
      <c r="K489" s="463"/>
      <c r="L489" s="463"/>
      <c r="M489" s="463"/>
      <c r="N489" s="463"/>
      <c r="O489" s="463"/>
      <c r="P489" s="463"/>
      <c r="Q489" s="463"/>
      <c r="R489" s="463"/>
      <c r="S489" s="463"/>
      <c r="T489" s="463"/>
      <c r="U489" s="463"/>
      <c r="V489" s="463"/>
      <c r="W489" s="463"/>
      <c r="X489" s="463"/>
      <c r="Y489" s="463"/>
      <c r="Z489" s="463"/>
    </row>
    <row r="490" spans="1:26" ht="20.25" customHeight="1" x14ac:dyDescent="0.8">
      <c r="A490" s="463"/>
      <c r="B490" s="463"/>
      <c r="C490" s="463"/>
      <c r="D490" s="536"/>
      <c r="E490" s="537"/>
      <c r="F490" s="463"/>
      <c r="G490" s="537"/>
      <c r="H490" s="463"/>
      <c r="I490" s="463"/>
      <c r="J490" s="538"/>
      <c r="K490" s="463"/>
      <c r="L490" s="463"/>
      <c r="M490" s="463"/>
      <c r="N490" s="463"/>
      <c r="O490" s="463"/>
      <c r="P490" s="463"/>
      <c r="Q490" s="463"/>
      <c r="R490" s="463"/>
      <c r="S490" s="463"/>
      <c r="T490" s="463"/>
      <c r="U490" s="463"/>
      <c r="V490" s="463"/>
      <c r="W490" s="463"/>
      <c r="X490" s="463"/>
      <c r="Y490" s="463"/>
      <c r="Z490" s="463"/>
    </row>
    <row r="491" spans="1:26" ht="20.25" customHeight="1" x14ac:dyDescent="0.8">
      <c r="A491" s="463"/>
      <c r="B491" s="463"/>
      <c r="C491" s="463"/>
      <c r="D491" s="536"/>
      <c r="E491" s="537"/>
      <c r="F491" s="463"/>
      <c r="G491" s="537"/>
      <c r="H491" s="463"/>
      <c r="I491" s="463"/>
      <c r="J491" s="538"/>
      <c r="K491" s="463"/>
      <c r="L491" s="463"/>
      <c r="M491" s="463"/>
      <c r="N491" s="463"/>
      <c r="O491" s="463"/>
      <c r="P491" s="463"/>
      <c r="Q491" s="463"/>
      <c r="R491" s="463"/>
      <c r="S491" s="463"/>
      <c r="T491" s="463"/>
      <c r="U491" s="463"/>
      <c r="V491" s="463"/>
      <c r="W491" s="463"/>
      <c r="X491" s="463"/>
      <c r="Y491" s="463"/>
      <c r="Z491" s="463"/>
    </row>
    <row r="492" spans="1:26" ht="20.25" customHeight="1" x14ac:dyDescent="0.8">
      <c r="A492" s="463"/>
      <c r="B492" s="463"/>
      <c r="C492" s="463"/>
      <c r="D492" s="536"/>
      <c r="E492" s="537"/>
      <c r="F492" s="463"/>
      <c r="G492" s="537"/>
      <c r="H492" s="463"/>
      <c r="I492" s="463"/>
      <c r="J492" s="538"/>
      <c r="K492" s="463"/>
      <c r="L492" s="463"/>
      <c r="M492" s="463"/>
      <c r="N492" s="463"/>
      <c r="O492" s="463"/>
      <c r="P492" s="463"/>
      <c r="Q492" s="463"/>
      <c r="R492" s="463"/>
      <c r="S492" s="463"/>
      <c r="T492" s="463"/>
      <c r="U492" s="463"/>
      <c r="V492" s="463"/>
      <c r="W492" s="463"/>
      <c r="X492" s="463"/>
      <c r="Y492" s="463"/>
      <c r="Z492" s="463"/>
    </row>
    <row r="493" spans="1:26" ht="20.25" customHeight="1" x14ac:dyDescent="0.8">
      <c r="A493" s="463"/>
      <c r="B493" s="463"/>
      <c r="C493" s="463"/>
      <c r="D493" s="536"/>
      <c r="E493" s="537"/>
      <c r="F493" s="463"/>
      <c r="G493" s="537"/>
      <c r="H493" s="463"/>
      <c r="I493" s="463"/>
      <c r="J493" s="538"/>
      <c r="K493" s="463"/>
      <c r="L493" s="463"/>
      <c r="M493" s="463"/>
      <c r="N493" s="463"/>
      <c r="O493" s="463"/>
      <c r="P493" s="463"/>
      <c r="Q493" s="463"/>
      <c r="R493" s="463"/>
      <c r="S493" s="463"/>
      <c r="T493" s="463"/>
      <c r="U493" s="463"/>
      <c r="V493" s="463"/>
      <c r="W493" s="463"/>
      <c r="X493" s="463"/>
      <c r="Y493" s="463"/>
      <c r="Z493" s="463"/>
    </row>
    <row r="494" spans="1:26" ht="20.25" customHeight="1" x14ac:dyDescent="0.8">
      <c r="A494" s="463"/>
      <c r="B494" s="463"/>
      <c r="C494" s="463"/>
      <c r="D494" s="536"/>
      <c r="E494" s="537"/>
      <c r="F494" s="463"/>
      <c r="G494" s="537"/>
      <c r="H494" s="463"/>
      <c r="I494" s="463"/>
      <c r="J494" s="538"/>
      <c r="K494" s="463"/>
      <c r="L494" s="463"/>
      <c r="M494" s="463"/>
      <c r="N494" s="463"/>
      <c r="O494" s="463"/>
      <c r="P494" s="463"/>
      <c r="Q494" s="463"/>
      <c r="R494" s="463"/>
      <c r="S494" s="463"/>
      <c r="T494" s="463"/>
      <c r="U494" s="463"/>
      <c r="V494" s="463"/>
      <c r="W494" s="463"/>
      <c r="X494" s="463"/>
      <c r="Y494" s="463"/>
      <c r="Z494" s="463"/>
    </row>
    <row r="495" spans="1:26" ht="20.25" customHeight="1" x14ac:dyDescent="0.8">
      <c r="A495" s="463"/>
      <c r="B495" s="463"/>
      <c r="C495" s="463"/>
      <c r="D495" s="536"/>
      <c r="E495" s="537"/>
      <c r="F495" s="463"/>
      <c r="G495" s="537"/>
      <c r="H495" s="463"/>
      <c r="I495" s="463"/>
      <c r="J495" s="538"/>
      <c r="K495" s="463"/>
      <c r="L495" s="463"/>
      <c r="M495" s="463"/>
      <c r="N495" s="463"/>
      <c r="O495" s="463"/>
      <c r="P495" s="463"/>
      <c r="Q495" s="463"/>
      <c r="R495" s="463"/>
      <c r="S495" s="463"/>
      <c r="T495" s="463"/>
      <c r="U495" s="463"/>
      <c r="V495" s="463"/>
      <c r="W495" s="463"/>
      <c r="X495" s="463"/>
      <c r="Y495" s="463"/>
      <c r="Z495" s="463"/>
    </row>
    <row r="496" spans="1:26" ht="20.25" customHeight="1" x14ac:dyDescent="0.8">
      <c r="A496" s="463"/>
      <c r="B496" s="463"/>
      <c r="C496" s="463"/>
      <c r="D496" s="536"/>
      <c r="E496" s="537"/>
      <c r="F496" s="463"/>
      <c r="G496" s="537"/>
      <c r="H496" s="463"/>
      <c r="I496" s="463"/>
      <c r="J496" s="538"/>
      <c r="K496" s="463"/>
      <c r="L496" s="463"/>
      <c r="M496" s="463"/>
      <c r="N496" s="463"/>
      <c r="O496" s="463"/>
      <c r="P496" s="463"/>
      <c r="Q496" s="463"/>
      <c r="R496" s="463"/>
      <c r="S496" s="463"/>
      <c r="T496" s="463"/>
      <c r="U496" s="463"/>
      <c r="V496" s="463"/>
      <c r="W496" s="463"/>
      <c r="X496" s="463"/>
      <c r="Y496" s="463"/>
      <c r="Z496" s="463"/>
    </row>
    <row r="497" spans="1:26" ht="20.25" customHeight="1" x14ac:dyDescent="0.8">
      <c r="A497" s="463"/>
      <c r="B497" s="463"/>
      <c r="C497" s="463"/>
      <c r="D497" s="536"/>
      <c r="E497" s="537"/>
      <c r="F497" s="463"/>
      <c r="G497" s="537"/>
      <c r="H497" s="463"/>
      <c r="I497" s="463"/>
      <c r="J497" s="538"/>
      <c r="K497" s="463"/>
      <c r="L497" s="463"/>
      <c r="M497" s="463"/>
      <c r="N497" s="463"/>
      <c r="O497" s="463"/>
      <c r="P497" s="463"/>
      <c r="Q497" s="463"/>
      <c r="R497" s="463"/>
      <c r="S497" s="463"/>
      <c r="T497" s="463"/>
      <c r="U497" s="463"/>
      <c r="V497" s="463"/>
      <c r="W497" s="463"/>
      <c r="X497" s="463"/>
      <c r="Y497" s="463"/>
      <c r="Z497" s="463"/>
    </row>
    <row r="498" spans="1:26" ht="20.25" customHeight="1" x14ac:dyDescent="0.8">
      <c r="A498" s="463"/>
      <c r="B498" s="463"/>
      <c r="C498" s="463"/>
      <c r="D498" s="536"/>
      <c r="E498" s="537"/>
      <c r="F498" s="463"/>
      <c r="G498" s="537"/>
      <c r="H498" s="463"/>
      <c r="I498" s="463"/>
      <c r="J498" s="538"/>
      <c r="K498" s="463"/>
      <c r="L498" s="463"/>
      <c r="M498" s="463"/>
      <c r="N498" s="463"/>
      <c r="O498" s="463"/>
      <c r="P498" s="463"/>
      <c r="Q498" s="463"/>
      <c r="R498" s="463"/>
      <c r="S498" s="463"/>
      <c r="T498" s="463"/>
      <c r="U498" s="463"/>
      <c r="V498" s="463"/>
      <c r="W498" s="463"/>
      <c r="X498" s="463"/>
      <c r="Y498" s="463"/>
      <c r="Z498" s="463"/>
    </row>
    <row r="499" spans="1:26" ht="20.25" customHeight="1" x14ac:dyDescent="0.8">
      <c r="A499" s="463"/>
      <c r="B499" s="463"/>
      <c r="C499" s="463"/>
      <c r="D499" s="536"/>
      <c r="E499" s="537"/>
      <c r="F499" s="463"/>
      <c r="G499" s="537"/>
      <c r="H499" s="463"/>
      <c r="I499" s="463"/>
      <c r="J499" s="538"/>
      <c r="K499" s="463"/>
      <c r="L499" s="463"/>
      <c r="M499" s="463"/>
      <c r="N499" s="463"/>
      <c r="O499" s="463"/>
      <c r="P499" s="463"/>
      <c r="Q499" s="463"/>
      <c r="R499" s="463"/>
      <c r="S499" s="463"/>
      <c r="T499" s="463"/>
      <c r="U499" s="463"/>
      <c r="V499" s="463"/>
      <c r="W499" s="463"/>
      <c r="X499" s="463"/>
      <c r="Y499" s="463"/>
      <c r="Z499" s="463"/>
    </row>
    <row r="500" spans="1:26" ht="20.25" customHeight="1" x14ac:dyDescent="0.8">
      <c r="A500" s="463"/>
      <c r="B500" s="463"/>
      <c r="C500" s="463"/>
      <c r="D500" s="536"/>
      <c r="E500" s="537"/>
      <c r="F500" s="463"/>
      <c r="G500" s="537"/>
      <c r="H500" s="463"/>
      <c r="I500" s="463"/>
      <c r="J500" s="538"/>
      <c r="K500" s="463"/>
      <c r="L500" s="463"/>
      <c r="M500" s="463"/>
      <c r="N500" s="463"/>
      <c r="O500" s="463"/>
      <c r="P500" s="463"/>
      <c r="Q500" s="463"/>
      <c r="R500" s="463"/>
      <c r="S500" s="463"/>
      <c r="T500" s="463"/>
      <c r="U500" s="463"/>
      <c r="V500" s="463"/>
      <c r="W500" s="463"/>
      <c r="X500" s="463"/>
      <c r="Y500" s="463"/>
      <c r="Z500" s="463"/>
    </row>
    <row r="501" spans="1:26" ht="20.25" customHeight="1" x14ac:dyDescent="0.8">
      <c r="A501" s="463"/>
      <c r="B501" s="463"/>
      <c r="C501" s="463"/>
      <c r="D501" s="536"/>
      <c r="E501" s="537"/>
      <c r="F501" s="463"/>
      <c r="G501" s="537"/>
      <c r="H501" s="463"/>
      <c r="I501" s="463"/>
      <c r="J501" s="538"/>
      <c r="K501" s="463"/>
      <c r="L501" s="463"/>
      <c r="M501" s="463"/>
      <c r="N501" s="463"/>
      <c r="O501" s="463"/>
      <c r="P501" s="463"/>
      <c r="Q501" s="463"/>
      <c r="R501" s="463"/>
      <c r="S501" s="463"/>
      <c r="T501" s="463"/>
      <c r="U501" s="463"/>
      <c r="V501" s="463"/>
      <c r="W501" s="463"/>
      <c r="X501" s="463"/>
      <c r="Y501" s="463"/>
      <c r="Z501" s="463"/>
    </row>
    <row r="502" spans="1:26" ht="20.25" customHeight="1" x14ac:dyDescent="0.8">
      <c r="A502" s="463"/>
      <c r="B502" s="463"/>
      <c r="C502" s="463"/>
      <c r="D502" s="536"/>
      <c r="E502" s="537"/>
      <c r="F502" s="463"/>
      <c r="G502" s="537"/>
      <c r="H502" s="463"/>
      <c r="I502" s="463"/>
      <c r="J502" s="538"/>
      <c r="K502" s="463"/>
      <c r="L502" s="463"/>
      <c r="M502" s="463"/>
      <c r="N502" s="463"/>
      <c r="O502" s="463"/>
      <c r="P502" s="463"/>
      <c r="Q502" s="463"/>
      <c r="R502" s="463"/>
      <c r="S502" s="463"/>
      <c r="T502" s="463"/>
      <c r="U502" s="463"/>
      <c r="V502" s="463"/>
      <c r="W502" s="463"/>
      <c r="X502" s="463"/>
      <c r="Y502" s="463"/>
      <c r="Z502" s="463"/>
    </row>
    <row r="503" spans="1:26" ht="20.25" customHeight="1" x14ac:dyDescent="0.8">
      <c r="A503" s="463"/>
      <c r="B503" s="463"/>
      <c r="C503" s="463"/>
      <c r="D503" s="536"/>
      <c r="E503" s="537"/>
      <c r="F503" s="463"/>
      <c r="G503" s="537"/>
      <c r="H503" s="463"/>
      <c r="I503" s="463"/>
      <c r="J503" s="538"/>
      <c r="K503" s="463"/>
      <c r="L503" s="463"/>
      <c r="M503" s="463"/>
      <c r="N503" s="463"/>
      <c r="O503" s="463"/>
      <c r="P503" s="463"/>
      <c r="Q503" s="463"/>
      <c r="R503" s="463"/>
      <c r="S503" s="463"/>
      <c r="T503" s="463"/>
      <c r="U503" s="463"/>
      <c r="V503" s="463"/>
      <c r="W503" s="463"/>
      <c r="X503" s="463"/>
      <c r="Y503" s="463"/>
      <c r="Z503" s="463"/>
    </row>
    <row r="504" spans="1:26" ht="20.25" customHeight="1" x14ac:dyDescent="0.8">
      <c r="A504" s="463"/>
      <c r="B504" s="463"/>
      <c r="C504" s="463"/>
      <c r="D504" s="536"/>
      <c r="E504" s="537"/>
      <c r="F504" s="463"/>
      <c r="G504" s="537"/>
      <c r="H504" s="463"/>
      <c r="I504" s="463"/>
      <c r="J504" s="538"/>
      <c r="K504" s="463"/>
      <c r="L504" s="463"/>
      <c r="M504" s="463"/>
      <c r="N504" s="463"/>
      <c r="O504" s="463"/>
      <c r="P504" s="463"/>
      <c r="Q504" s="463"/>
      <c r="R504" s="463"/>
      <c r="S504" s="463"/>
      <c r="T504" s="463"/>
      <c r="U504" s="463"/>
      <c r="V504" s="463"/>
      <c r="W504" s="463"/>
      <c r="X504" s="463"/>
      <c r="Y504" s="463"/>
      <c r="Z504" s="463"/>
    </row>
    <row r="505" spans="1:26" ht="20.25" customHeight="1" x14ac:dyDescent="0.8">
      <c r="A505" s="463"/>
      <c r="B505" s="463"/>
      <c r="C505" s="463"/>
      <c r="D505" s="536"/>
      <c r="E505" s="537"/>
      <c r="F505" s="463"/>
      <c r="G505" s="537"/>
      <c r="H505" s="463"/>
      <c r="I505" s="463"/>
      <c r="J505" s="538"/>
      <c r="K505" s="463"/>
      <c r="L505" s="463"/>
      <c r="M505" s="463"/>
      <c r="N505" s="463"/>
      <c r="O505" s="463"/>
      <c r="P505" s="463"/>
      <c r="Q505" s="463"/>
      <c r="R505" s="463"/>
      <c r="S505" s="463"/>
      <c r="T505" s="463"/>
      <c r="U505" s="463"/>
      <c r="V505" s="463"/>
      <c r="W505" s="463"/>
      <c r="X505" s="463"/>
      <c r="Y505" s="463"/>
      <c r="Z505" s="463"/>
    </row>
    <row r="506" spans="1:26" ht="20.25" customHeight="1" x14ac:dyDescent="0.8">
      <c r="A506" s="463"/>
      <c r="B506" s="463"/>
      <c r="C506" s="463"/>
      <c r="D506" s="536"/>
      <c r="E506" s="537"/>
      <c r="F506" s="463"/>
      <c r="G506" s="537"/>
      <c r="H506" s="463"/>
      <c r="I506" s="463"/>
      <c r="J506" s="538"/>
      <c r="K506" s="463"/>
      <c r="L506" s="463"/>
      <c r="M506" s="463"/>
      <c r="N506" s="463"/>
      <c r="O506" s="463"/>
      <c r="P506" s="463"/>
      <c r="Q506" s="463"/>
      <c r="R506" s="463"/>
      <c r="S506" s="463"/>
      <c r="T506" s="463"/>
      <c r="U506" s="463"/>
      <c r="V506" s="463"/>
      <c r="W506" s="463"/>
      <c r="X506" s="463"/>
      <c r="Y506" s="463"/>
      <c r="Z506" s="463"/>
    </row>
    <row r="507" spans="1:26" ht="20.25" customHeight="1" x14ac:dyDescent="0.8">
      <c r="A507" s="463"/>
      <c r="B507" s="463"/>
      <c r="C507" s="463"/>
      <c r="D507" s="536"/>
      <c r="E507" s="537"/>
      <c r="F507" s="463"/>
      <c r="G507" s="537"/>
      <c r="H507" s="463"/>
      <c r="I507" s="463"/>
      <c r="J507" s="538"/>
      <c r="K507" s="463"/>
      <c r="L507" s="463"/>
      <c r="M507" s="463"/>
      <c r="N507" s="463"/>
      <c r="O507" s="463"/>
      <c r="P507" s="463"/>
      <c r="Q507" s="463"/>
      <c r="R507" s="463"/>
      <c r="S507" s="463"/>
      <c r="T507" s="463"/>
      <c r="U507" s="463"/>
      <c r="V507" s="463"/>
      <c r="W507" s="463"/>
      <c r="X507" s="463"/>
      <c r="Y507" s="463"/>
      <c r="Z507" s="463"/>
    </row>
    <row r="508" spans="1:26" ht="20.25" customHeight="1" x14ac:dyDescent="0.8">
      <c r="A508" s="463"/>
      <c r="B508" s="463"/>
      <c r="C508" s="463"/>
      <c r="D508" s="536"/>
      <c r="E508" s="537"/>
      <c r="F508" s="463"/>
      <c r="G508" s="537"/>
      <c r="H508" s="463"/>
      <c r="I508" s="463"/>
      <c r="J508" s="538"/>
      <c r="K508" s="463"/>
      <c r="L508" s="463"/>
      <c r="M508" s="463"/>
      <c r="N508" s="463"/>
      <c r="O508" s="463"/>
      <c r="P508" s="463"/>
      <c r="Q508" s="463"/>
      <c r="R508" s="463"/>
      <c r="S508" s="463"/>
      <c r="T508" s="463"/>
      <c r="U508" s="463"/>
      <c r="V508" s="463"/>
      <c r="W508" s="463"/>
      <c r="X508" s="463"/>
      <c r="Y508" s="463"/>
      <c r="Z508" s="463"/>
    </row>
    <row r="509" spans="1:26" ht="20.25" customHeight="1" x14ac:dyDescent="0.8">
      <c r="A509" s="463"/>
      <c r="B509" s="463"/>
      <c r="C509" s="463"/>
      <c r="D509" s="536"/>
      <c r="E509" s="537"/>
      <c r="F509" s="463"/>
      <c r="G509" s="537"/>
      <c r="H509" s="463"/>
      <c r="I509" s="463"/>
      <c r="J509" s="538"/>
      <c r="K509" s="463"/>
      <c r="L509" s="463"/>
      <c r="M509" s="463"/>
      <c r="N509" s="463"/>
      <c r="O509" s="463"/>
      <c r="P509" s="463"/>
      <c r="Q509" s="463"/>
      <c r="R509" s="463"/>
      <c r="S509" s="463"/>
      <c r="T509" s="463"/>
      <c r="U509" s="463"/>
      <c r="V509" s="463"/>
      <c r="W509" s="463"/>
      <c r="X509" s="463"/>
      <c r="Y509" s="463"/>
      <c r="Z509" s="463"/>
    </row>
    <row r="510" spans="1:26" ht="20.25" customHeight="1" x14ac:dyDescent="0.8">
      <c r="A510" s="463"/>
      <c r="B510" s="463"/>
      <c r="C510" s="463"/>
      <c r="D510" s="536"/>
      <c r="E510" s="537"/>
      <c r="F510" s="463"/>
      <c r="G510" s="537"/>
      <c r="H510" s="463"/>
      <c r="I510" s="463"/>
      <c r="J510" s="538"/>
      <c r="K510" s="463"/>
      <c r="L510" s="463"/>
      <c r="M510" s="463"/>
      <c r="N510" s="463"/>
      <c r="O510" s="463"/>
      <c r="P510" s="463"/>
      <c r="Q510" s="463"/>
      <c r="R510" s="463"/>
      <c r="S510" s="463"/>
      <c r="T510" s="463"/>
      <c r="U510" s="463"/>
      <c r="V510" s="463"/>
      <c r="W510" s="463"/>
      <c r="X510" s="463"/>
      <c r="Y510" s="463"/>
      <c r="Z510" s="463"/>
    </row>
    <row r="511" spans="1:26" ht="20.25" customHeight="1" x14ac:dyDescent="0.8">
      <c r="A511" s="463"/>
      <c r="B511" s="463"/>
      <c r="C511" s="463"/>
      <c r="D511" s="536"/>
      <c r="E511" s="537"/>
      <c r="F511" s="463"/>
      <c r="G511" s="537"/>
      <c r="H511" s="463"/>
      <c r="I511" s="463"/>
      <c r="J511" s="538"/>
      <c r="K511" s="463"/>
      <c r="L511" s="463"/>
      <c r="M511" s="463"/>
      <c r="N511" s="463"/>
      <c r="O511" s="463"/>
      <c r="P511" s="463"/>
      <c r="Q511" s="463"/>
      <c r="R511" s="463"/>
      <c r="S511" s="463"/>
      <c r="T511" s="463"/>
      <c r="U511" s="463"/>
      <c r="V511" s="463"/>
      <c r="W511" s="463"/>
      <c r="X511" s="463"/>
      <c r="Y511" s="463"/>
      <c r="Z511" s="463"/>
    </row>
    <row r="512" spans="1:26" ht="20.25" customHeight="1" x14ac:dyDescent="0.8">
      <c r="A512" s="463"/>
      <c r="B512" s="463"/>
      <c r="C512" s="463"/>
      <c r="D512" s="536"/>
      <c r="E512" s="537"/>
      <c r="F512" s="463"/>
      <c r="G512" s="537"/>
      <c r="H512" s="463"/>
      <c r="I512" s="463"/>
      <c r="J512" s="538"/>
      <c r="K512" s="463"/>
      <c r="L512" s="463"/>
      <c r="M512" s="463"/>
      <c r="N512" s="463"/>
      <c r="O512" s="463"/>
      <c r="P512" s="463"/>
      <c r="Q512" s="463"/>
      <c r="R512" s="463"/>
      <c r="S512" s="463"/>
      <c r="T512" s="463"/>
      <c r="U512" s="463"/>
      <c r="V512" s="463"/>
      <c r="W512" s="463"/>
      <c r="X512" s="463"/>
      <c r="Y512" s="463"/>
      <c r="Z512" s="463"/>
    </row>
    <row r="513" spans="1:26" ht="20.25" customHeight="1" x14ac:dyDescent="0.8">
      <c r="A513" s="463"/>
      <c r="B513" s="463"/>
      <c r="C513" s="463"/>
      <c r="D513" s="536"/>
      <c r="E513" s="537"/>
      <c r="F513" s="463"/>
      <c r="G513" s="537"/>
      <c r="H513" s="463"/>
      <c r="I513" s="463"/>
      <c r="J513" s="538"/>
      <c r="K513" s="463"/>
      <c r="L513" s="463"/>
      <c r="M513" s="463"/>
      <c r="N513" s="463"/>
      <c r="O513" s="463"/>
      <c r="P513" s="463"/>
      <c r="Q513" s="463"/>
      <c r="R513" s="463"/>
      <c r="S513" s="463"/>
      <c r="T513" s="463"/>
      <c r="U513" s="463"/>
      <c r="V513" s="463"/>
      <c r="W513" s="463"/>
      <c r="X513" s="463"/>
      <c r="Y513" s="463"/>
      <c r="Z513" s="463"/>
    </row>
    <row r="514" spans="1:26" ht="20.25" customHeight="1" x14ac:dyDescent="0.8">
      <c r="A514" s="463"/>
      <c r="B514" s="463"/>
      <c r="C514" s="463"/>
      <c r="D514" s="536"/>
      <c r="E514" s="537"/>
      <c r="F514" s="463"/>
      <c r="G514" s="537"/>
      <c r="H514" s="463"/>
      <c r="I514" s="463"/>
      <c r="J514" s="538"/>
      <c r="K514" s="463"/>
      <c r="L514" s="463"/>
      <c r="M514" s="463"/>
      <c r="N514" s="463"/>
      <c r="O514" s="463"/>
      <c r="P514" s="463"/>
      <c r="Q514" s="463"/>
      <c r="R514" s="463"/>
      <c r="S514" s="463"/>
      <c r="T514" s="463"/>
      <c r="U514" s="463"/>
      <c r="V514" s="463"/>
      <c r="W514" s="463"/>
      <c r="X514" s="463"/>
      <c r="Y514" s="463"/>
      <c r="Z514" s="463"/>
    </row>
    <row r="515" spans="1:26" ht="20.25" customHeight="1" x14ac:dyDescent="0.8">
      <c r="A515" s="463"/>
      <c r="B515" s="463"/>
      <c r="C515" s="463"/>
      <c r="D515" s="536"/>
      <c r="E515" s="537"/>
      <c r="F515" s="463"/>
      <c r="G515" s="537"/>
      <c r="H515" s="463"/>
      <c r="I515" s="463"/>
      <c r="J515" s="538"/>
      <c r="K515" s="463"/>
      <c r="L515" s="463"/>
      <c r="M515" s="463"/>
      <c r="N515" s="463"/>
      <c r="O515" s="463"/>
      <c r="P515" s="463"/>
      <c r="Q515" s="463"/>
      <c r="R515" s="463"/>
      <c r="S515" s="463"/>
      <c r="T515" s="463"/>
      <c r="U515" s="463"/>
      <c r="V515" s="463"/>
      <c r="W515" s="463"/>
      <c r="X515" s="463"/>
      <c r="Y515" s="463"/>
      <c r="Z515" s="463"/>
    </row>
    <row r="516" spans="1:26" ht="20.25" customHeight="1" x14ac:dyDescent="0.8">
      <c r="A516" s="463"/>
      <c r="B516" s="463"/>
      <c r="C516" s="463"/>
      <c r="D516" s="536"/>
      <c r="E516" s="537"/>
      <c r="F516" s="463"/>
      <c r="G516" s="537"/>
      <c r="H516" s="463"/>
      <c r="I516" s="463"/>
      <c r="J516" s="538"/>
      <c r="K516" s="463"/>
      <c r="L516" s="463"/>
      <c r="M516" s="463"/>
      <c r="N516" s="463"/>
      <c r="O516" s="463"/>
      <c r="P516" s="463"/>
      <c r="Q516" s="463"/>
      <c r="R516" s="463"/>
      <c r="S516" s="463"/>
      <c r="T516" s="463"/>
      <c r="U516" s="463"/>
      <c r="V516" s="463"/>
      <c r="W516" s="463"/>
      <c r="X516" s="463"/>
      <c r="Y516" s="463"/>
      <c r="Z516" s="463"/>
    </row>
    <row r="517" spans="1:26" ht="20.25" customHeight="1" x14ac:dyDescent="0.8">
      <c r="A517" s="463"/>
      <c r="B517" s="463"/>
      <c r="C517" s="463"/>
      <c r="D517" s="536"/>
      <c r="E517" s="537"/>
      <c r="F517" s="463"/>
      <c r="G517" s="537"/>
      <c r="H517" s="463"/>
      <c r="I517" s="463"/>
      <c r="J517" s="538"/>
      <c r="K517" s="463"/>
      <c r="L517" s="463"/>
      <c r="M517" s="463"/>
      <c r="N517" s="463"/>
      <c r="O517" s="463"/>
      <c r="P517" s="463"/>
      <c r="Q517" s="463"/>
      <c r="R517" s="463"/>
      <c r="S517" s="463"/>
      <c r="T517" s="463"/>
      <c r="U517" s="463"/>
      <c r="V517" s="463"/>
      <c r="W517" s="463"/>
      <c r="X517" s="463"/>
      <c r="Y517" s="463"/>
      <c r="Z517" s="463"/>
    </row>
    <row r="518" spans="1:26" ht="20.25" customHeight="1" x14ac:dyDescent="0.8">
      <c r="A518" s="463"/>
      <c r="B518" s="463"/>
      <c r="C518" s="463"/>
      <c r="D518" s="536"/>
      <c r="E518" s="537"/>
      <c r="F518" s="463"/>
      <c r="G518" s="537"/>
      <c r="H518" s="463"/>
      <c r="I518" s="463"/>
      <c r="J518" s="538"/>
      <c r="K518" s="463"/>
      <c r="L518" s="463"/>
      <c r="M518" s="463"/>
      <c r="N518" s="463"/>
      <c r="O518" s="463"/>
      <c r="P518" s="463"/>
      <c r="Q518" s="463"/>
      <c r="R518" s="463"/>
      <c r="S518" s="463"/>
      <c r="T518" s="463"/>
      <c r="U518" s="463"/>
      <c r="V518" s="463"/>
      <c r="W518" s="463"/>
      <c r="X518" s="463"/>
      <c r="Y518" s="463"/>
      <c r="Z518" s="463"/>
    </row>
    <row r="519" spans="1:26" ht="20.25" customHeight="1" x14ac:dyDescent="0.8">
      <c r="A519" s="463"/>
      <c r="B519" s="463"/>
      <c r="C519" s="463"/>
      <c r="D519" s="536"/>
      <c r="E519" s="537"/>
      <c r="F519" s="463"/>
      <c r="G519" s="537"/>
      <c r="H519" s="463"/>
      <c r="I519" s="463"/>
      <c r="J519" s="538"/>
      <c r="K519" s="463"/>
      <c r="L519" s="463"/>
      <c r="M519" s="463"/>
      <c r="N519" s="463"/>
      <c r="O519" s="463"/>
      <c r="P519" s="463"/>
      <c r="Q519" s="463"/>
      <c r="R519" s="463"/>
      <c r="S519" s="463"/>
      <c r="T519" s="463"/>
      <c r="U519" s="463"/>
      <c r="V519" s="463"/>
      <c r="W519" s="463"/>
      <c r="X519" s="463"/>
      <c r="Y519" s="463"/>
      <c r="Z519" s="463"/>
    </row>
    <row r="520" spans="1:26" ht="20.25" customHeight="1" x14ac:dyDescent="0.8">
      <c r="A520" s="463"/>
      <c r="B520" s="463"/>
      <c r="C520" s="463"/>
      <c r="D520" s="536"/>
      <c r="E520" s="537"/>
      <c r="F520" s="463"/>
      <c r="G520" s="537"/>
      <c r="H520" s="463"/>
      <c r="I520" s="463"/>
      <c r="J520" s="538"/>
      <c r="K520" s="463"/>
      <c r="L520" s="463"/>
      <c r="M520" s="463"/>
      <c r="N520" s="463"/>
      <c r="O520" s="463"/>
      <c r="P520" s="463"/>
      <c r="Q520" s="463"/>
      <c r="R520" s="463"/>
      <c r="S520" s="463"/>
      <c r="T520" s="463"/>
      <c r="U520" s="463"/>
      <c r="V520" s="463"/>
      <c r="W520" s="463"/>
      <c r="X520" s="463"/>
      <c r="Y520" s="463"/>
      <c r="Z520" s="463"/>
    </row>
    <row r="521" spans="1:26" ht="20.25" customHeight="1" x14ac:dyDescent="0.8">
      <c r="A521" s="463"/>
      <c r="B521" s="463"/>
      <c r="C521" s="463"/>
      <c r="D521" s="536"/>
      <c r="E521" s="537"/>
      <c r="F521" s="463"/>
      <c r="G521" s="537"/>
      <c r="H521" s="463"/>
      <c r="I521" s="463"/>
      <c r="J521" s="538"/>
      <c r="K521" s="463"/>
      <c r="L521" s="463"/>
      <c r="M521" s="463"/>
      <c r="N521" s="463"/>
      <c r="O521" s="463"/>
      <c r="P521" s="463"/>
      <c r="Q521" s="463"/>
      <c r="R521" s="463"/>
      <c r="S521" s="463"/>
      <c r="T521" s="463"/>
      <c r="U521" s="463"/>
      <c r="V521" s="463"/>
      <c r="W521" s="463"/>
      <c r="X521" s="463"/>
      <c r="Y521" s="463"/>
      <c r="Z521" s="463"/>
    </row>
    <row r="522" spans="1:26" ht="20.25" customHeight="1" x14ac:dyDescent="0.8">
      <c r="A522" s="463"/>
      <c r="B522" s="463"/>
      <c r="C522" s="463"/>
      <c r="D522" s="536"/>
      <c r="E522" s="537"/>
      <c r="F522" s="463"/>
      <c r="G522" s="537"/>
      <c r="H522" s="463"/>
      <c r="I522" s="463"/>
      <c r="J522" s="538"/>
      <c r="K522" s="463"/>
      <c r="L522" s="463"/>
      <c r="M522" s="463"/>
      <c r="N522" s="463"/>
      <c r="O522" s="463"/>
      <c r="P522" s="463"/>
      <c r="Q522" s="463"/>
      <c r="R522" s="463"/>
      <c r="S522" s="463"/>
      <c r="T522" s="463"/>
      <c r="U522" s="463"/>
      <c r="V522" s="463"/>
      <c r="W522" s="463"/>
      <c r="X522" s="463"/>
      <c r="Y522" s="463"/>
      <c r="Z522" s="463"/>
    </row>
    <row r="523" spans="1:26" ht="20.25" customHeight="1" x14ac:dyDescent="0.8">
      <c r="A523" s="463"/>
      <c r="B523" s="463"/>
      <c r="C523" s="463"/>
      <c r="D523" s="536"/>
      <c r="E523" s="537"/>
      <c r="F523" s="463"/>
      <c r="G523" s="537"/>
      <c r="H523" s="463"/>
      <c r="I523" s="463"/>
      <c r="J523" s="538"/>
      <c r="K523" s="463"/>
      <c r="L523" s="463"/>
      <c r="M523" s="463"/>
      <c r="N523" s="463"/>
      <c r="O523" s="463"/>
      <c r="P523" s="463"/>
      <c r="Q523" s="463"/>
      <c r="R523" s="463"/>
      <c r="S523" s="463"/>
      <c r="T523" s="463"/>
      <c r="U523" s="463"/>
      <c r="V523" s="463"/>
      <c r="W523" s="463"/>
      <c r="X523" s="463"/>
      <c r="Y523" s="463"/>
      <c r="Z523" s="463"/>
    </row>
    <row r="524" spans="1:26" ht="20.25" customHeight="1" x14ac:dyDescent="0.8">
      <c r="A524" s="463"/>
      <c r="B524" s="463"/>
      <c r="C524" s="463"/>
      <c r="D524" s="536"/>
      <c r="E524" s="537"/>
      <c r="F524" s="463"/>
      <c r="G524" s="537"/>
      <c r="H524" s="463"/>
      <c r="I524" s="463"/>
      <c r="J524" s="538"/>
      <c r="K524" s="463"/>
      <c r="L524" s="463"/>
      <c r="M524" s="463"/>
      <c r="N524" s="463"/>
      <c r="O524" s="463"/>
      <c r="P524" s="463"/>
      <c r="Q524" s="463"/>
      <c r="R524" s="463"/>
      <c r="S524" s="463"/>
      <c r="T524" s="463"/>
      <c r="U524" s="463"/>
      <c r="V524" s="463"/>
      <c r="W524" s="463"/>
      <c r="X524" s="463"/>
      <c r="Y524" s="463"/>
      <c r="Z524" s="463"/>
    </row>
    <row r="525" spans="1:26" ht="20.25" customHeight="1" x14ac:dyDescent="0.8">
      <c r="A525" s="463"/>
      <c r="B525" s="463"/>
      <c r="C525" s="463"/>
      <c r="D525" s="536"/>
      <c r="E525" s="537"/>
      <c r="F525" s="463"/>
      <c r="G525" s="537"/>
      <c r="H525" s="463"/>
      <c r="I525" s="463"/>
      <c r="J525" s="538"/>
      <c r="K525" s="463"/>
      <c r="L525" s="463"/>
      <c r="M525" s="463"/>
      <c r="N525" s="463"/>
      <c r="O525" s="463"/>
      <c r="P525" s="463"/>
      <c r="Q525" s="463"/>
      <c r="R525" s="463"/>
      <c r="S525" s="463"/>
      <c r="T525" s="463"/>
      <c r="U525" s="463"/>
      <c r="V525" s="463"/>
      <c r="W525" s="463"/>
      <c r="X525" s="463"/>
      <c r="Y525" s="463"/>
      <c r="Z525" s="463"/>
    </row>
    <row r="526" spans="1:26" ht="20.25" customHeight="1" x14ac:dyDescent="0.8">
      <c r="A526" s="463"/>
      <c r="B526" s="463"/>
      <c r="C526" s="463"/>
      <c r="D526" s="536"/>
      <c r="E526" s="537"/>
      <c r="F526" s="463"/>
      <c r="G526" s="537"/>
      <c r="H526" s="463"/>
      <c r="I526" s="463"/>
      <c r="J526" s="538"/>
      <c r="K526" s="463"/>
      <c r="L526" s="463"/>
      <c r="M526" s="463"/>
      <c r="N526" s="463"/>
      <c r="O526" s="463"/>
      <c r="P526" s="463"/>
      <c r="Q526" s="463"/>
      <c r="R526" s="463"/>
      <c r="S526" s="463"/>
      <c r="T526" s="463"/>
      <c r="U526" s="463"/>
      <c r="V526" s="463"/>
      <c r="W526" s="463"/>
      <c r="X526" s="463"/>
      <c r="Y526" s="463"/>
      <c r="Z526" s="463"/>
    </row>
    <row r="527" spans="1:26" ht="20.25" customHeight="1" x14ac:dyDescent="0.8">
      <c r="A527" s="463"/>
      <c r="B527" s="463"/>
      <c r="C527" s="463"/>
      <c r="D527" s="536"/>
      <c r="E527" s="537"/>
      <c r="F527" s="463"/>
      <c r="G527" s="537"/>
      <c r="H527" s="463"/>
      <c r="I527" s="463"/>
      <c r="J527" s="538"/>
      <c r="K527" s="463"/>
      <c r="L527" s="463"/>
      <c r="M527" s="463"/>
      <c r="N527" s="463"/>
      <c r="O527" s="463"/>
      <c r="P527" s="463"/>
      <c r="Q527" s="463"/>
      <c r="R527" s="463"/>
      <c r="S527" s="463"/>
      <c r="T527" s="463"/>
      <c r="U527" s="463"/>
      <c r="V527" s="463"/>
      <c r="W527" s="463"/>
      <c r="X527" s="463"/>
      <c r="Y527" s="463"/>
      <c r="Z527" s="463"/>
    </row>
    <row r="528" spans="1:26" ht="20.25" customHeight="1" x14ac:dyDescent="0.8">
      <c r="A528" s="463"/>
      <c r="B528" s="463"/>
      <c r="C528" s="463"/>
      <c r="D528" s="536"/>
      <c r="E528" s="537"/>
      <c r="F528" s="463"/>
      <c r="G528" s="537"/>
      <c r="H528" s="463"/>
      <c r="I528" s="463"/>
      <c r="J528" s="538"/>
      <c r="K528" s="463"/>
      <c r="L528" s="463"/>
      <c r="M528" s="463"/>
      <c r="N528" s="463"/>
      <c r="O528" s="463"/>
      <c r="P528" s="463"/>
      <c r="Q528" s="463"/>
      <c r="R528" s="463"/>
      <c r="S528" s="463"/>
      <c r="T528" s="463"/>
      <c r="U528" s="463"/>
      <c r="V528" s="463"/>
      <c r="W528" s="463"/>
      <c r="X528" s="463"/>
      <c r="Y528" s="463"/>
      <c r="Z528" s="463"/>
    </row>
    <row r="529" spans="1:26" ht="20.25" customHeight="1" x14ac:dyDescent="0.8">
      <c r="A529" s="463"/>
      <c r="B529" s="463"/>
      <c r="C529" s="463"/>
      <c r="D529" s="536"/>
      <c r="E529" s="537"/>
      <c r="F529" s="463"/>
      <c r="G529" s="537"/>
      <c r="H529" s="463"/>
      <c r="I529" s="463"/>
      <c r="J529" s="538"/>
      <c r="K529" s="463"/>
      <c r="L529" s="463"/>
      <c r="M529" s="463"/>
      <c r="N529" s="463"/>
      <c r="O529" s="463"/>
      <c r="P529" s="463"/>
      <c r="Q529" s="463"/>
      <c r="R529" s="463"/>
      <c r="S529" s="463"/>
      <c r="T529" s="463"/>
      <c r="U529" s="463"/>
      <c r="V529" s="463"/>
      <c r="W529" s="463"/>
      <c r="X529" s="463"/>
      <c r="Y529" s="463"/>
      <c r="Z529" s="463"/>
    </row>
    <row r="530" spans="1:26" ht="20.25" customHeight="1" x14ac:dyDescent="0.8">
      <c r="A530" s="463"/>
      <c r="B530" s="463"/>
      <c r="C530" s="463"/>
      <c r="D530" s="536"/>
      <c r="E530" s="537"/>
      <c r="F530" s="463"/>
      <c r="G530" s="537"/>
      <c r="H530" s="463"/>
      <c r="I530" s="463"/>
      <c r="J530" s="538"/>
      <c r="K530" s="463"/>
      <c r="L530" s="463"/>
      <c r="M530" s="463"/>
      <c r="N530" s="463"/>
      <c r="O530" s="463"/>
      <c r="P530" s="463"/>
      <c r="Q530" s="463"/>
      <c r="R530" s="463"/>
      <c r="S530" s="463"/>
      <c r="T530" s="463"/>
      <c r="U530" s="463"/>
      <c r="V530" s="463"/>
      <c r="W530" s="463"/>
      <c r="X530" s="463"/>
      <c r="Y530" s="463"/>
      <c r="Z530" s="463"/>
    </row>
    <row r="531" spans="1:26" ht="20.25" customHeight="1" x14ac:dyDescent="0.8">
      <c r="A531" s="463"/>
      <c r="B531" s="463"/>
      <c r="C531" s="463"/>
      <c r="D531" s="536"/>
      <c r="E531" s="537"/>
      <c r="F531" s="463"/>
      <c r="G531" s="537"/>
      <c r="H531" s="463"/>
      <c r="I531" s="463"/>
      <c r="J531" s="538"/>
      <c r="K531" s="463"/>
      <c r="L531" s="463"/>
      <c r="M531" s="463"/>
      <c r="N531" s="463"/>
      <c r="O531" s="463"/>
      <c r="P531" s="463"/>
      <c r="Q531" s="463"/>
      <c r="R531" s="463"/>
      <c r="S531" s="463"/>
      <c r="T531" s="463"/>
      <c r="U531" s="463"/>
      <c r="V531" s="463"/>
      <c r="W531" s="463"/>
      <c r="X531" s="463"/>
      <c r="Y531" s="463"/>
      <c r="Z531" s="463"/>
    </row>
    <row r="532" spans="1:26" ht="20.25" customHeight="1" x14ac:dyDescent="0.8">
      <c r="A532" s="463"/>
      <c r="B532" s="463"/>
      <c r="C532" s="463"/>
      <c r="D532" s="536"/>
      <c r="E532" s="537"/>
      <c r="F532" s="463"/>
      <c r="G532" s="537"/>
      <c r="H532" s="463"/>
      <c r="I532" s="463"/>
      <c r="J532" s="538"/>
      <c r="K532" s="463"/>
      <c r="L532" s="463"/>
      <c r="M532" s="463"/>
      <c r="N532" s="463"/>
      <c r="O532" s="463"/>
      <c r="P532" s="463"/>
      <c r="Q532" s="463"/>
      <c r="R532" s="463"/>
      <c r="S532" s="463"/>
      <c r="T532" s="463"/>
      <c r="U532" s="463"/>
      <c r="V532" s="463"/>
      <c r="W532" s="463"/>
      <c r="X532" s="463"/>
      <c r="Y532" s="463"/>
      <c r="Z532" s="463"/>
    </row>
    <row r="533" spans="1:26" ht="20.25" customHeight="1" x14ac:dyDescent="0.8">
      <c r="A533" s="463"/>
      <c r="B533" s="463"/>
      <c r="C533" s="463"/>
      <c r="D533" s="536"/>
      <c r="E533" s="537"/>
      <c r="F533" s="463"/>
      <c r="G533" s="537"/>
      <c r="H533" s="463"/>
      <c r="I533" s="463"/>
      <c r="J533" s="538"/>
      <c r="K533" s="463"/>
      <c r="L533" s="463"/>
      <c r="M533" s="463"/>
      <c r="N533" s="463"/>
      <c r="O533" s="463"/>
      <c r="P533" s="463"/>
      <c r="Q533" s="463"/>
      <c r="R533" s="463"/>
      <c r="S533" s="463"/>
      <c r="T533" s="463"/>
      <c r="U533" s="463"/>
      <c r="V533" s="463"/>
      <c r="W533" s="463"/>
      <c r="X533" s="463"/>
      <c r="Y533" s="463"/>
      <c r="Z533" s="463"/>
    </row>
    <row r="534" spans="1:26" ht="20.25" customHeight="1" x14ac:dyDescent="0.8">
      <c r="A534" s="463"/>
      <c r="B534" s="463"/>
      <c r="C534" s="463"/>
      <c r="D534" s="536"/>
      <c r="E534" s="537"/>
      <c r="F534" s="463"/>
      <c r="G534" s="537"/>
      <c r="H534" s="463"/>
      <c r="I534" s="463"/>
      <c r="J534" s="538"/>
      <c r="K534" s="463"/>
      <c r="L534" s="463"/>
      <c r="M534" s="463"/>
      <c r="N534" s="463"/>
      <c r="O534" s="463"/>
      <c r="P534" s="463"/>
      <c r="Q534" s="463"/>
      <c r="R534" s="463"/>
      <c r="S534" s="463"/>
      <c r="T534" s="463"/>
      <c r="U534" s="463"/>
      <c r="V534" s="463"/>
      <c r="W534" s="463"/>
      <c r="X534" s="463"/>
      <c r="Y534" s="463"/>
      <c r="Z534" s="463"/>
    </row>
    <row r="535" spans="1:26" ht="20.25" customHeight="1" x14ac:dyDescent="0.8">
      <c r="A535" s="463"/>
      <c r="B535" s="463"/>
      <c r="C535" s="463"/>
      <c r="D535" s="536"/>
      <c r="E535" s="537"/>
      <c r="F535" s="463"/>
      <c r="G535" s="537"/>
      <c r="H535" s="463"/>
      <c r="I535" s="463"/>
      <c r="J535" s="538"/>
      <c r="K535" s="463"/>
      <c r="L535" s="463"/>
      <c r="M535" s="463"/>
      <c r="N535" s="463"/>
      <c r="O535" s="463"/>
      <c r="P535" s="463"/>
      <c r="Q535" s="463"/>
      <c r="R535" s="463"/>
      <c r="S535" s="463"/>
      <c r="T535" s="463"/>
      <c r="U535" s="463"/>
      <c r="V535" s="463"/>
      <c r="W535" s="463"/>
      <c r="X535" s="463"/>
      <c r="Y535" s="463"/>
      <c r="Z535" s="463"/>
    </row>
    <row r="536" spans="1:26" ht="20.25" customHeight="1" x14ac:dyDescent="0.8">
      <c r="A536" s="463"/>
      <c r="B536" s="463"/>
      <c r="C536" s="463"/>
      <c r="D536" s="536"/>
      <c r="E536" s="537"/>
      <c r="F536" s="463"/>
      <c r="G536" s="537"/>
      <c r="H536" s="463"/>
      <c r="I536" s="463"/>
      <c r="J536" s="538"/>
      <c r="K536" s="463"/>
      <c r="L536" s="463"/>
      <c r="M536" s="463"/>
      <c r="N536" s="463"/>
      <c r="O536" s="463"/>
      <c r="P536" s="463"/>
      <c r="Q536" s="463"/>
      <c r="R536" s="463"/>
      <c r="S536" s="463"/>
      <c r="T536" s="463"/>
      <c r="U536" s="463"/>
      <c r="V536" s="463"/>
      <c r="W536" s="463"/>
      <c r="X536" s="463"/>
      <c r="Y536" s="463"/>
      <c r="Z536" s="463"/>
    </row>
    <row r="537" spans="1:26" ht="20.25" customHeight="1" x14ac:dyDescent="0.8">
      <c r="A537" s="463"/>
      <c r="B537" s="463"/>
      <c r="C537" s="463"/>
      <c r="D537" s="536"/>
      <c r="E537" s="537"/>
      <c r="F537" s="463"/>
      <c r="G537" s="537"/>
      <c r="H537" s="463"/>
      <c r="I537" s="463"/>
      <c r="J537" s="538"/>
      <c r="K537" s="463"/>
      <c r="L537" s="463"/>
      <c r="M537" s="463"/>
      <c r="N537" s="463"/>
      <c r="O537" s="463"/>
      <c r="P537" s="463"/>
      <c r="Q537" s="463"/>
      <c r="R537" s="463"/>
      <c r="S537" s="463"/>
      <c r="T537" s="463"/>
      <c r="U537" s="463"/>
      <c r="V537" s="463"/>
      <c r="W537" s="463"/>
      <c r="X537" s="463"/>
      <c r="Y537" s="463"/>
      <c r="Z537" s="463"/>
    </row>
    <row r="538" spans="1:26" ht="20.25" customHeight="1" x14ac:dyDescent="0.8">
      <c r="A538" s="463"/>
      <c r="B538" s="463"/>
      <c r="C538" s="463"/>
      <c r="D538" s="536"/>
      <c r="E538" s="537"/>
      <c r="F538" s="463"/>
      <c r="G538" s="537"/>
      <c r="H538" s="463"/>
      <c r="I538" s="463"/>
      <c r="J538" s="538"/>
      <c r="K538" s="463"/>
      <c r="L538" s="463"/>
      <c r="M538" s="463"/>
      <c r="N538" s="463"/>
      <c r="O538" s="463"/>
      <c r="P538" s="463"/>
      <c r="Q538" s="463"/>
      <c r="R538" s="463"/>
      <c r="S538" s="463"/>
      <c r="T538" s="463"/>
      <c r="U538" s="463"/>
      <c r="V538" s="463"/>
      <c r="W538" s="463"/>
      <c r="X538" s="463"/>
      <c r="Y538" s="463"/>
      <c r="Z538" s="463"/>
    </row>
    <row r="539" spans="1:26" ht="20.25" customHeight="1" x14ac:dyDescent="0.8">
      <c r="A539" s="463"/>
      <c r="B539" s="463"/>
      <c r="C539" s="463"/>
      <c r="D539" s="536"/>
      <c r="E539" s="537"/>
      <c r="F539" s="463"/>
      <c r="G539" s="537"/>
      <c r="H539" s="463"/>
      <c r="I539" s="463"/>
      <c r="J539" s="538"/>
      <c r="K539" s="463"/>
      <c r="L539" s="463"/>
      <c r="M539" s="463"/>
      <c r="N539" s="463"/>
      <c r="O539" s="463"/>
      <c r="P539" s="463"/>
      <c r="Q539" s="463"/>
      <c r="R539" s="463"/>
      <c r="S539" s="463"/>
      <c r="T539" s="463"/>
      <c r="U539" s="463"/>
      <c r="V539" s="463"/>
      <c r="W539" s="463"/>
      <c r="X539" s="463"/>
      <c r="Y539" s="463"/>
      <c r="Z539" s="463"/>
    </row>
    <row r="540" spans="1:26" ht="20.25" customHeight="1" x14ac:dyDescent="0.8">
      <c r="A540" s="463"/>
      <c r="B540" s="463"/>
      <c r="C540" s="463"/>
      <c r="D540" s="536"/>
      <c r="E540" s="537"/>
      <c r="F540" s="463"/>
      <c r="G540" s="537"/>
      <c r="H540" s="463"/>
      <c r="I540" s="463"/>
      <c r="J540" s="538"/>
      <c r="K540" s="463"/>
      <c r="L540" s="463"/>
      <c r="M540" s="463"/>
      <c r="N540" s="463"/>
      <c r="O540" s="463"/>
      <c r="P540" s="463"/>
      <c r="Q540" s="463"/>
      <c r="R540" s="463"/>
      <c r="S540" s="463"/>
      <c r="T540" s="463"/>
      <c r="U540" s="463"/>
      <c r="V540" s="463"/>
      <c r="W540" s="463"/>
      <c r="X540" s="463"/>
      <c r="Y540" s="463"/>
      <c r="Z540" s="463"/>
    </row>
    <row r="541" spans="1:26" ht="20.25" customHeight="1" x14ac:dyDescent="0.8">
      <c r="A541" s="463"/>
      <c r="B541" s="463"/>
      <c r="C541" s="463"/>
      <c r="D541" s="536"/>
      <c r="E541" s="537"/>
      <c r="F541" s="463"/>
      <c r="G541" s="537"/>
      <c r="H541" s="463"/>
      <c r="I541" s="463"/>
      <c r="J541" s="538"/>
      <c r="K541" s="463"/>
      <c r="L541" s="463"/>
      <c r="M541" s="463"/>
      <c r="N541" s="463"/>
      <c r="O541" s="463"/>
      <c r="P541" s="463"/>
      <c r="Q541" s="463"/>
      <c r="R541" s="463"/>
      <c r="S541" s="463"/>
      <c r="T541" s="463"/>
      <c r="U541" s="463"/>
      <c r="V541" s="463"/>
      <c r="W541" s="463"/>
      <c r="X541" s="463"/>
      <c r="Y541" s="463"/>
      <c r="Z541" s="463"/>
    </row>
    <row r="542" spans="1:26" ht="20.25" customHeight="1" x14ac:dyDescent="0.8">
      <c r="A542" s="463"/>
      <c r="B542" s="463"/>
      <c r="C542" s="463"/>
      <c r="D542" s="536"/>
      <c r="E542" s="537"/>
      <c r="F542" s="463"/>
      <c r="G542" s="537"/>
      <c r="H542" s="463"/>
      <c r="I542" s="463"/>
      <c r="J542" s="538"/>
      <c r="K542" s="463"/>
      <c r="L542" s="463"/>
      <c r="M542" s="463"/>
      <c r="N542" s="463"/>
      <c r="O542" s="463"/>
      <c r="P542" s="463"/>
      <c r="Q542" s="463"/>
      <c r="R542" s="463"/>
      <c r="S542" s="463"/>
      <c r="T542" s="463"/>
      <c r="U542" s="463"/>
      <c r="V542" s="463"/>
      <c r="W542" s="463"/>
      <c r="X542" s="463"/>
      <c r="Y542" s="463"/>
      <c r="Z542" s="463"/>
    </row>
    <row r="543" spans="1:26" ht="20.25" customHeight="1" x14ac:dyDescent="0.8">
      <c r="A543" s="463"/>
      <c r="B543" s="463"/>
      <c r="C543" s="463"/>
      <c r="D543" s="536"/>
      <c r="E543" s="537"/>
      <c r="F543" s="463"/>
      <c r="G543" s="537"/>
      <c r="H543" s="463"/>
      <c r="I543" s="463"/>
      <c r="J543" s="538"/>
      <c r="K543" s="463"/>
      <c r="L543" s="463"/>
      <c r="M543" s="463"/>
      <c r="N543" s="463"/>
      <c r="O543" s="463"/>
      <c r="P543" s="463"/>
      <c r="Q543" s="463"/>
      <c r="R543" s="463"/>
      <c r="S543" s="463"/>
      <c r="T543" s="463"/>
      <c r="U543" s="463"/>
      <c r="V543" s="463"/>
      <c r="W543" s="463"/>
      <c r="X543" s="463"/>
      <c r="Y543" s="463"/>
      <c r="Z543" s="463"/>
    </row>
    <row r="544" spans="1:26" ht="20.25" customHeight="1" x14ac:dyDescent="0.8">
      <c r="A544" s="463"/>
      <c r="B544" s="463"/>
      <c r="C544" s="463"/>
      <c r="D544" s="536"/>
      <c r="E544" s="537"/>
      <c r="F544" s="463"/>
      <c r="G544" s="537"/>
      <c r="H544" s="463"/>
      <c r="I544" s="463"/>
      <c r="J544" s="538"/>
      <c r="K544" s="463"/>
      <c r="L544" s="463"/>
      <c r="M544" s="463"/>
      <c r="N544" s="463"/>
      <c r="O544" s="463"/>
      <c r="P544" s="463"/>
      <c r="Q544" s="463"/>
      <c r="R544" s="463"/>
      <c r="S544" s="463"/>
      <c r="T544" s="463"/>
      <c r="U544" s="463"/>
      <c r="V544" s="463"/>
      <c r="W544" s="463"/>
      <c r="X544" s="463"/>
      <c r="Y544" s="463"/>
      <c r="Z544" s="463"/>
    </row>
    <row r="545" spans="1:26" ht="20.25" customHeight="1" x14ac:dyDescent="0.8">
      <c r="A545" s="463"/>
      <c r="B545" s="463"/>
      <c r="C545" s="463"/>
      <c r="D545" s="536"/>
      <c r="E545" s="537"/>
      <c r="F545" s="463"/>
      <c r="G545" s="537"/>
      <c r="H545" s="463"/>
      <c r="I545" s="463"/>
      <c r="J545" s="538"/>
      <c r="K545" s="463"/>
      <c r="L545" s="463"/>
      <c r="M545" s="463"/>
      <c r="N545" s="463"/>
      <c r="O545" s="463"/>
      <c r="P545" s="463"/>
      <c r="Q545" s="463"/>
      <c r="R545" s="463"/>
      <c r="S545" s="463"/>
      <c r="T545" s="463"/>
      <c r="U545" s="463"/>
      <c r="V545" s="463"/>
      <c r="W545" s="463"/>
      <c r="X545" s="463"/>
      <c r="Y545" s="463"/>
      <c r="Z545" s="463"/>
    </row>
    <row r="546" spans="1:26" ht="20.25" customHeight="1" x14ac:dyDescent="0.8">
      <c r="A546" s="463"/>
      <c r="B546" s="463"/>
      <c r="C546" s="463"/>
      <c r="D546" s="536"/>
      <c r="E546" s="537"/>
      <c r="F546" s="463"/>
      <c r="G546" s="537"/>
      <c r="H546" s="463"/>
      <c r="I546" s="463"/>
      <c r="J546" s="538"/>
      <c r="K546" s="463"/>
      <c r="L546" s="463"/>
      <c r="M546" s="463"/>
      <c r="N546" s="463"/>
      <c r="O546" s="463"/>
      <c r="P546" s="463"/>
      <c r="Q546" s="463"/>
      <c r="R546" s="463"/>
      <c r="S546" s="463"/>
      <c r="T546" s="463"/>
      <c r="U546" s="463"/>
      <c r="V546" s="463"/>
      <c r="W546" s="463"/>
      <c r="X546" s="463"/>
      <c r="Y546" s="463"/>
      <c r="Z546" s="463"/>
    </row>
    <row r="547" spans="1:26" ht="20.25" customHeight="1" x14ac:dyDescent="0.8">
      <c r="A547" s="463"/>
      <c r="B547" s="463"/>
      <c r="C547" s="463"/>
      <c r="D547" s="536"/>
      <c r="E547" s="537"/>
      <c r="F547" s="463"/>
      <c r="G547" s="537"/>
      <c r="H547" s="463"/>
      <c r="I547" s="463"/>
      <c r="J547" s="538"/>
      <c r="K547" s="463"/>
      <c r="L547" s="463"/>
      <c r="M547" s="463"/>
      <c r="N547" s="463"/>
      <c r="O547" s="463"/>
      <c r="P547" s="463"/>
      <c r="Q547" s="463"/>
      <c r="R547" s="463"/>
      <c r="S547" s="463"/>
      <c r="T547" s="463"/>
      <c r="U547" s="463"/>
      <c r="V547" s="463"/>
      <c r="W547" s="463"/>
      <c r="X547" s="463"/>
      <c r="Y547" s="463"/>
      <c r="Z547" s="463"/>
    </row>
    <row r="548" spans="1:26" ht="20.25" customHeight="1" x14ac:dyDescent="0.8">
      <c r="A548" s="463"/>
      <c r="B548" s="463"/>
      <c r="C548" s="463"/>
      <c r="D548" s="536"/>
      <c r="E548" s="537"/>
      <c r="F548" s="463"/>
      <c r="G548" s="537"/>
      <c r="H548" s="463"/>
      <c r="I548" s="463"/>
      <c r="J548" s="538"/>
      <c r="K548" s="463"/>
      <c r="L548" s="463"/>
      <c r="M548" s="463"/>
      <c r="N548" s="463"/>
      <c r="O548" s="463"/>
      <c r="P548" s="463"/>
      <c r="Q548" s="463"/>
      <c r="R548" s="463"/>
      <c r="S548" s="463"/>
      <c r="T548" s="463"/>
      <c r="U548" s="463"/>
      <c r="V548" s="463"/>
      <c r="W548" s="463"/>
      <c r="X548" s="463"/>
      <c r="Y548" s="463"/>
      <c r="Z548" s="463"/>
    </row>
    <row r="549" spans="1:26" ht="20.25" customHeight="1" x14ac:dyDescent="0.8">
      <c r="A549" s="463"/>
      <c r="B549" s="463"/>
      <c r="C549" s="463"/>
      <c r="D549" s="536"/>
      <c r="E549" s="537"/>
      <c r="F549" s="463"/>
      <c r="G549" s="537"/>
      <c r="H549" s="463"/>
      <c r="I549" s="463"/>
      <c r="J549" s="538"/>
      <c r="K549" s="463"/>
      <c r="L549" s="463"/>
      <c r="M549" s="463"/>
      <c r="N549" s="463"/>
      <c r="O549" s="463"/>
      <c r="P549" s="463"/>
      <c r="Q549" s="463"/>
      <c r="R549" s="463"/>
      <c r="S549" s="463"/>
      <c r="T549" s="463"/>
      <c r="U549" s="463"/>
      <c r="V549" s="463"/>
      <c r="W549" s="463"/>
      <c r="X549" s="463"/>
      <c r="Y549" s="463"/>
      <c r="Z549" s="463"/>
    </row>
    <row r="550" spans="1:26" ht="20.25" customHeight="1" x14ac:dyDescent="0.8">
      <c r="A550" s="463"/>
      <c r="B550" s="463"/>
      <c r="C550" s="463"/>
      <c r="D550" s="536"/>
      <c r="E550" s="537"/>
      <c r="F550" s="463"/>
      <c r="G550" s="537"/>
      <c r="H550" s="463"/>
      <c r="I550" s="463"/>
      <c r="J550" s="538"/>
      <c r="K550" s="463"/>
      <c r="L550" s="463"/>
      <c r="M550" s="463"/>
      <c r="N550" s="463"/>
      <c r="O550" s="463"/>
      <c r="P550" s="463"/>
      <c r="Q550" s="463"/>
      <c r="R550" s="463"/>
      <c r="S550" s="463"/>
      <c r="T550" s="463"/>
      <c r="U550" s="463"/>
      <c r="V550" s="463"/>
      <c r="W550" s="463"/>
      <c r="X550" s="463"/>
      <c r="Y550" s="463"/>
      <c r="Z550" s="463"/>
    </row>
    <row r="551" spans="1:26" ht="20.25" customHeight="1" x14ac:dyDescent="0.8">
      <c r="A551" s="463"/>
      <c r="B551" s="463"/>
      <c r="C551" s="463"/>
      <c r="D551" s="536"/>
      <c r="E551" s="537"/>
      <c r="F551" s="463"/>
      <c r="G551" s="537"/>
      <c r="H551" s="463"/>
      <c r="I551" s="463"/>
      <c r="J551" s="538"/>
      <c r="K551" s="463"/>
      <c r="L551" s="463"/>
      <c r="M551" s="463"/>
      <c r="N551" s="463"/>
      <c r="O551" s="463"/>
      <c r="P551" s="463"/>
      <c r="Q551" s="463"/>
      <c r="R551" s="463"/>
      <c r="S551" s="463"/>
      <c r="T551" s="463"/>
      <c r="U551" s="463"/>
      <c r="V551" s="463"/>
      <c r="W551" s="463"/>
      <c r="X551" s="463"/>
      <c r="Y551" s="463"/>
      <c r="Z551" s="463"/>
    </row>
    <row r="552" spans="1:26" ht="20.25" customHeight="1" x14ac:dyDescent="0.8">
      <c r="A552" s="463"/>
      <c r="B552" s="463"/>
      <c r="C552" s="463"/>
      <c r="D552" s="536"/>
      <c r="E552" s="537"/>
      <c r="F552" s="463"/>
      <c r="G552" s="537"/>
      <c r="H552" s="463"/>
      <c r="I552" s="463"/>
      <c r="J552" s="538"/>
      <c r="K552" s="463"/>
      <c r="L552" s="463"/>
      <c r="M552" s="463"/>
      <c r="N552" s="463"/>
      <c r="O552" s="463"/>
      <c r="P552" s="463"/>
      <c r="Q552" s="463"/>
      <c r="R552" s="463"/>
      <c r="S552" s="463"/>
      <c r="T552" s="463"/>
      <c r="U552" s="463"/>
      <c r="V552" s="463"/>
      <c r="W552" s="463"/>
      <c r="X552" s="463"/>
      <c r="Y552" s="463"/>
      <c r="Z552" s="463"/>
    </row>
    <row r="553" spans="1:26" ht="20.25" customHeight="1" x14ac:dyDescent="0.8">
      <c r="A553" s="463"/>
      <c r="B553" s="463"/>
      <c r="C553" s="463"/>
      <c r="D553" s="536"/>
      <c r="E553" s="537"/>
      <c r="F553" s="463"/>
      <c r="G553" s="537"/>
      <c r="H553" s="463"/>
      <c r="I553" s="463"/>
      <c r="J553" s="538"/>
      <c r="K553" s="463"/>
      <c r="L553" s="463"/>
      <c r="M553" s="463"/>
      <c r="N553" s="463"/>
      <c r="O553" s="463"/>
      <c r="P553" s="463"/>
      <c r="Q553" s="463"/>
      <c r="R553" s="463"/>
      <c r="S553" s="463"/>
      <c r="T553" s="463"/>
      <c r="U553" s="463"/>
      <c r="V553" s="463"/>
      <c r="W553" s="463"/>
      <c r="X553" s="463"/>
      <c r="Y553" s="463"/>
      <c r="Z553" s="463"/>
    </row>
    <row r="554" spans="1:26" ht="20.25" customHeight="1" x14ac:dyDescent="0.8">
      <c r="A554" s="463"/>
      <c r="B554" s="463"/>
      <c r="C554" s="463"/>
      <c r="D554" s="536"/>
      <c r="E554" s="537"/>
      <c r="F554" s="463"/>
      <c r="G554" s="537"/>
      <c r="H554" s="463"/>
      <c r="I554" s="463"/>
      <c r="J554" s="538"/>
      <c r="K554" s="463"/>
      <c r="L554" s="463"/>
      <c r="M554" s="463"/>
      <c r="N554" s="463"/>
      <c r="O554" s="463"/>
      <c r="P554" s="463"/>
      <c r="Q554" s="463"/>
      <c r="R554" s="463"/>
      <c r="S554" s="463"/>
      <c r="T554" s="463"/>
      <c r="U554" s="463"/>
      <c r="V554" s="463"/>
      <c r="W554" s="463"/>
      <c r="X554" s="463"/>
      <c r="Y554" s="463"/>
      <c r="Z554" s="463"/>
    </row>
    <row r="555" spans="1:26" ht="20.25" customHeight="1" x14ac:dyDescent="0.8">
      <c r="A555" s="463"/>
      <c r="B555" s="463"/>
      <c r="C555" s="463"/>
      <c r="D555" s="536"/>
      <c r="E555" s="537"/>
      <c r="F555" s="463"/>
      <c r="G555" s="537"/>
      <c r="H555" s="463"/>
      <c r="I555" s="463"/>
      <c r="J555" s="538"/>
      <c r="K555" s="463"/>
      <c r="L555" s="463"/>
      <c r="M555" s="463"/>
      <c r="N555" s="463"/>
      <c r="O555" s="463"/>
      <c r="P555" s="463"/>
      <c r="Q555" s="463"/>
      <c r="R555" s="463"/>
      <c r="S555" s="463"/>
      <c r="T555" s="463"/>
      <c r="U555" s="463"/>
      <c r="V555" s="463"/>
      <c r="W555" s="463"/>
      <c r="X555" s="463"/>
      <c r="Y555" s="463"/>
      <c r="Z555" s="463"/>
    </row>
    <row r="556" spans="1:26" ht="20.25" customHeight="1" x14ac:dyDescent="0.8">
      <c r="A556" s="463"/>
      <c r="B556" s="463"/>
      <c r="C556" s="463"/>
      <c r="D556" s="536"/>
      <c r="E556" s="537"/>
      <c r="F556" s="463"/>
      <c r="G556" s="537"/>
      <c r="H556" s="463"/>
      <c r="I556" s="463"/>
      <c r="J556" s="538"/>
      <c r="K556" s="463"/>
      <c r="L556" s="463"/>
      <c r="M556" s="463"/>
      <c r="N556" s="463"/>
      <c r="O556" s="463"/>
      <c r="P556" s="463"/>
      <c r="Q556" s="463"/>
      <c r="R556" s="463"/>
      <c r="S556" s="463"/>
      <c r="T556" s="463"/>
      <c r="U556" s="463"/>
      <c r="V556" s="463"/>
      <c r="W556" s="463"/>
      <c r="X556" s="463"/>
      <c r="Y556" s="463"/>
      <c r="Z556" s="463"/>
    </row>
    <row r="557" spans="1:26" ht="20.25" customHeight="1" x14ac:dyDescent="0.8">
      <c r="A557" s="463"/>
      <c r="B557" s="463"/>
      <c r="C557" s="463"/>
      <c r="D557" s="536"/>
      <c r="E557" s="537"/>
      <c r="F557" s="463"/>
      <c r="G557" s="537"/>
      <c r="H557" s="463"/>
      <c r="I557" s="463"/>
      <c r="J557" s="538"/>
      <c r="K557" s="463"/>
      <c r="L557" s="463"/>
      <c r="M557" s="463"/>
      <c r="N557" s="463"/>
      <c r="O557" s="463"/>
      <c r="P557" s="463"/>
      <c r="Q557" s="463"/>
      <c r="R557" s="463"/>
      <c r="S557" s="463"/>
      <c r="T557" s="463"/>
      <c r="U557" s="463"/>
      <c r="V557" s="463"/>
      <c r="W557" s="463"/>
      <c r="X557" s="463"/>
      <c r="Y557" s="463"/>
      <c r="Z557" s="463"/>
    </row>
    <row r="558" spans="1:26" ht="20.25" customHeight="1" x14ac:dyDescent="0.8">
      <c r="A558" s="463"/>
      <c r="B558" s="463"/>
      <c r="C558" s="463"/>
      <c r="D558" s="536"/>
      <c r="E558" s="537"/>
      <c r="F558" s="463"/>
      <c r="G558" s="537"/>
      <c r="H558" s="463"/>
      <c r="I558" s="463"/>
      <c r="J558" s="538"/>
      <c r="K558" s="463"/>
      <c r="L558" s="463"/>
      <c r="M558" s="463"/>
      <c r="N558" s="463"/>
      <c r="O558" s="463"/>
      <c r="P558" s="463"/>
      <c r="Q558" s="463"/>
      <c r="R558" s="463"/>
      <c r="S558" s="463"/>
      <c r="T558" s="463"/>
      <c r="U558" s="463"/>
      <c r="V558" s="463"/>
      <c r="W558" s="463"/>
      <c r="X558" s="463"/>
      <c r="Y558" s="463"/>
      <c r="Z558" s="463"/>
    </row>
    <row r="559" spans="1:26" ht="20.25" customHeight="1" x14ac:dyDescent="0.8">
      <c r="A559" s="463"/>
      <c r="B559" s="463"/>
      <c r="C559" s="463"/>
      <c r="D559" s="536"/>
      <c r="E559" s="537"/>
      <c r="F559" s="463"/>
      <c r="G559" s="537"/>
      <c r="H559" s="463"/>
      <c r="I559" s="463"/>
      <c r="J559" s="538"/>
      <c r="K559" s="463"/>
      <c r="L559" s="463"/>
      <c r="M559" s="463"/>
      <c r="N559" s="463"/>
      <c r="O559" s="463"/>
      <c r="P559" s="463"/>
      <c r="Q559" s="463"/>
      <c r="R559" s="463"/>
      <c r="S559" s="463"/>
      <c r="T559" s="463"/>
      <c r="U559" s="463"/>
      <c r="V559" s="463"/>
      <c r="W559" s="463"/>
      <c r="X559" s="463"/>
      <c r="Y559" s="463"/>
      <c r="Z559" s="463"/>
    </row>
    <row r="560" spans="1:26" ht="20.25" customHeight="1" x14ac:dyDescent="0.8">
      <c r="A560" s="463"/>
      <c r="B560" s="463"/>
      <c r="C560" s="463"/>
      <c r="D560" s="536"/>
      <c r="E560" s="537"/>
      <c r="F560" s="463"/>
      <c r="G560" s="537"/>
      <c r="H560" s="463"/>
      <c r="I560" s="463"/>
      <c r="J560" s="538"/>
      <c r="K560" s="463"/>
      <c r="L560" s="463"/>
      <c r="M560" s="463"/>
      <c r="N560" s="463"/>
      <c r="O560" s="463"/>
      <c r="P560" s="463"/>
      <c r="Q560" s="463"/>
      <c r="R560" s="463"/>
      <c r="S560" s="463"/>
      <c r="T560" s="463"/>
      <c r="U560" s="463"/>
      <c r="V560" s="463"/>
      <c r="W560" s="463"/>
      <c r="X560" s="463"/>
      <c r="Y560" s="463"/>
      <c r="Z560" s="463"/>
    </row>
    <row r="561" spans="1:26" ht="20.25" customHeight="1" x14ac:dyDescent="0.8">
      <c r="A561" s="463"/>
      <c r="B561" s="463"/>
      <c r="C561" s="463"/>
      <c r="D561" s="536"/>
      <c r="E561" s="537"/>
      <c r="F561" s="463"/>
      <c r="G561" s="537"/>
      <c r="H561" s="463"/>
      <c r="I561" s="463"/>
      <c r="J561" s="538"/>
      <c r="K561" s="463"/>
      <c r="L561" s="463"/>
      <c r="M561" s="463"/>
      <c r="N561" s="463"/>
      <c r="O561" s="463"/>
      <c r="P561" s="463"/>
      <c r="Q561" s="463"/>
      <c r="R561" s="463"/>
      <c r="S561" s="463"/>
      <c r="T561" s="463"/>
      <c r="U561" s="463"/>
      <c r="V561" s="463"/>
      <c r="W561" s="463"/>
      <c r="X561" s="463"/>
      <c r="Y561" s="463"/>
      <c r="Z561" s="463"/>
    </row>
    <row r="562" spans="1:26" ht="20.25" customHeight="1" x14ac:dyDescent="0.8">
      <c r="A562" s="463"/>
      <c r="B562" s="463"/>
      <c r="C562" s="463"/>
      <c r="D562" s="536"/>
      <c r="E562" s="537"/>
      <c r="F562" s="463"/>
      <c r="G562" s="537"/>
      <c r="H562" s="463"/>
      <c r="I562" s="463"/>
      <c r="J562" s="538"/>
      <c r="K562" s="463"/>
      <c r="L562" s="463"/>
      <c r="M562" s="463"/>
      <c r="N562" s="463"/>
      <c r="O562" s="463"/>
      <c r="P562" s="463"/>
      <c r="Q562" s="463"/>
      <c r="R562" s="463"/>
      <c r="S562" s="463"/>
      <c r="T562" s="463"/>
      <c r="U562" s="463"/>
      <c r="V562" s="463"/>
      <c r="W562" s="463"/>
      <c r="X562" s="463"/>
      <c r="Y562" s="463"/>
      <c r="Z562" s="463"/>
    </row>
    <row r="563" spans="1:26" ht="20.25" customHeight="1" x14ac:dyDescent="0.8">
      <c r="A563" s="463"/>
      <c r="B563" s="463"/>
      <c r="C563" s="463"/>
      <c r="D563" s="536"/>
      <c r="E563" s="537"/>
      <c r="F563" s="463"/>
      <c r="G563" s="537"/>
      <c r="H563" s="463"/>
      <c r="I563" s="463"/>
      <c r="J563" s="538"/>
      <c r="K563" s="463"/>
      <c r="L563" s="463"/>
      <c r="M563" s="463"/>
      <c r="N563" s="463"/>
      <c r="O563" s="463"/>
      <c r="P563" s="463"/>
      <c r="Q563" s="463"/>
      <c r="R563" s="463"/>
      <c r="S563" s="463"/>
      <c r="T563" s="463"/>
      <c r="U563" s="463"/>
      <c r="V563" s="463"/>
      <c r="W563" s="463"/>
      <c r="X563" s="463"/>
      <c r="Y563" s="463"/>
      <c r="Z563" s="463"/>
    </row>
    <row r="564" spans="1:26" ht="20.25" customHeight="1" x14ac:dyDescent="0.8">
      <c r="A564" s="463"/>
      <c r="B564" s="463"/>
      <c r="C564" s="463"/>
      <c r="D564" s="536"/>
      <c r="E564" s="537"/>
      <c r="F564" s="463"/>
      <c r="G564" s="537"/>
      <c r="H564" s="463"/>
      <c r="I564" s="463"/>
      <c r="J564" s="538"/>
      <c r="K564" s="463"/>
      <c r="L564" s="463"/>
      <c r="M564" s="463"/>
      <c r="N564" s="463"/>
      <c r="O564" s="463"/>
      <c r="P564" s="463"/>
      <c r="Q564" s="463"/>
      <c r="R564" s="463"/>
      <c r="S564" s="463"/>
      <c r="T564" s="463"/>
      <c r="U564" s="463"/>
      <c r="V564" s="463"/>
      <c r="W564" s="463"/>
      <c r="X564" s="463"/>
      <c r="Y564" s="463"/>
      <c r="Z564" s="463"/>
    </row>
    <row r="565" spans="1:26" ht="20.25" customHeight="1" x14ac:dyDescent="0.8">
      <c r="A565" s="463"/>
      <c r="B565" s="463"/>
      <c r="C565" s="463"/>
      <c r="D565" s="536"/>
      <c r="E565" s="537"/>
      <c r="F565" s="463"/>
      <c r="G565" s="537"/>
      <c r="H565" s="463"/>
      <c r="I565" s="463"/>
      <c r="J565" s="538"/>
      <c r="K565" s="463"/>
      <c r="L565" s="463"/>
      <c r="M565" s="463"/>
      <c r="N565" s="463"/>
      <c r="O565" s="463"/>
      <c r="P565" s="463"/>
      <c r="Q565" s="463"/>
      <c r="R565" s="463"/>
      <c r="S565" s="463"/>
      <c r="T565" s="463"/>
      <c r="U565" s="463"/>
      <c r="V565" s="463"/>
      <c r="W565" s="463"/>
      <c r="X565" s="463"/>
      <c r="Y565" s="463"/>
      <c r="Z565" s="463"/>
    </row>
    <row r="566" spans="1:26" ht="20.25" customHeight="1" x14ac:dyDescent="0.8">
      <c r="A566" s="463"/>
      <c r="B566" s="463"/>
      <c r="C566" s="463"/>
      <c r="D566" s="536"/>
      <c r="E566" s="537"/>
      <c r="F566" s="463"/>
      <c r="G566" s="537"/>
      <c r="H566" s="463"/>
      <c r="I566" s="463"/>
      <c r="J566" s="538"/>
      <c r="K566" s="463"/>
      <c r="L566" s="463"/>
      <c r="M566" s="463"/>
      <c r="N566" s="463"/>
      <c r="O566" s="463"/>
      <c r="P566" s="463"/>
      <c r="Q566" s="463"/>
      <c r="R566" s="463"/>
      <c r="S566" s="463"/>
      <c r="T566" s="463"/>
      <c r="U566" s="463"/>
      <c r="V566" s="463"/>
      <c r="W566" s="463"/>
      <c r="X566" s="463"/>
      <c r="Y566" s="463"/>
      <c r="Z566" s="463"/>
    </row>
    <row r="567" spans="1:26" ht="20.25" customHeight="1" x14ac:dyDescent="0.8">
      <c r="A567" s="463"/>
      <c r="B567" s="463"/>
      <c r="C567" s="463"/>
      <c r="D567" s="536"/>
      <c r="E567" s="537"/>
      <c r="F567" s="463"/>
      <c r="G567" s="537"/>
      <c r="H567" s="463"/>
      <c r="I567" s="463"/>
      <c r="J567" s="538"/>
      <c r="K567" s="463"/>
      <c r="L567" s="463"/>
      <c r="M567" s="463"/>
      <c r="N567" s="463"/>
      <c r="O567" s="463"/>
      <c r="P567" s="463"/>
      <c r="Q567" s="463"/>
      <c r="R567" s="463"/>
      <c r="S567" s="463"/>
      <c r="T567" s="463"/>
      <c r="U567" s="463"/>
      <c r="V567" s="463"/>
      <c r="W567" s="463"/>
      <c r="X567" s="463"/>
      <c r="Y567" s="463"/>
      <c r="Z567" s="463"/>
    </row>
    <row r="568" spans="1:26" ht="20.25" customHeight="1" x14ac:dyDescent="0.8">
      <c r="A568" s="463"/>
      <c r="B568" s="463"/>
      <c r="C568" s="463"/>
      <c r="D568" s="536"/>
      <c r="E568" s="537"/>
      <c r="F568" s="463"/>
      <c r="G568" s="537"/>
      <c r="H568" s="463"/>
      <c r="I568" s="463"/>
      <c r="J568" s="538"/>
      <c r="K568" s="463"/>
      <c r="L568" s="463"/>
      <c r="M568" s="463"/>
      <c r="N568" s="463"/>
      <c r="O568" s="463"/>
      <c r="P568" s="463"/>
      <c r="Q568" s="463"/>
      <c r="R568" s="463"/>
      <c r="S568" s="463"/>
      <c r="T568" s="463"/>
      <c r="U568" s="463"/>
      <c r="V568" s="463"/>
      <c r="W568" s="463"/>
      <c r="X568" s="463"/>
      <c r="Y568" s="463"/>
      <c r="Z568" s="463"/>
    </row>
    <row r="569" spans="1:26" ht="20.25" customHeight="1" x14ac:dyDescent="0.8">
      <c r="A569" s="463"/>
      <c r="B569" s="463"/>
      <c r="C569" s="463"/>
      <c r="D569" s="536"/>
      <c r="E569" s="537"/>
      <c r="F569" s="463"/>
      <c r="G569" s="537"/>
      <c r="H569" s="463"/>
      <c r="I569" s="463"/>
      <c r="J569" s="538"/>
      <c r="K569" s="463"/>
      <c r="L569" s="463"/>
      <c r="M569" s="463"/>
      <c r="N569" s="463"/>
      <c r="O569" s="463"/>
      <c r="P569" s="463"/>
      <c r="Q569" s="463"/>
      <c r="R569" s="463"/>
      <c r="S569" s="463"/>
      <c r="T569" s="463"/>
      <c r="U569" s="463"/>
      <c r="V569" s="463"/>
      <c r="W569" s="463"/>
      <c r="X569" s="463"/>
      <c r="Y569" s="463"/>
      <c r="Z569" s="463"/>
    </row>
    <row r="570" spans="1:26" ht="20.25" customHeight="1" x14ac:dyDescent="0.8">
      <c r="A570" s="463"/>
      <c r="B570" s="463"/>
      <c r="C570" s="463"/>
      <c r="D570" s="536"/>
      <c r="E570" s="537"/>
      <c r="F570" s="463"/>
      <c r="G570" s="537"/>
      <c r="H570" s="463"/>
      <c r="I570" s="463"/>
      <c r="J570" s="538"/>
      <c r="K570" s="463"/>
      <c r="L570" s="463"/>
      <c r="M570" s="463"/>
      <c r="N570" s="463"/>
      <c r="O570" s="463"/>
      <c r="P570" s="463"/>
      <c r="Q570" s="463"/>
      <c r="R570" s="463"/>
      <c r="S570" s="463"/>
      <c r="T570" s="463"/>
      <c r="U570" s="463"/>
      <c r="V570" s="463"/>
      <c r="W570" s="463"/>
      <c r="X570" s="463"/>
      <c r="Y570" s="463"/>
      <c r="Z570" s="463"/>
    </row>
    <row r="571" spans="1:26" ht="20.25" customHeight="1" x14ac:dyDescent="0.8">
      <c r="A571" s="463"/>
      <c r="B571" s="463"/>
      <c r="C571" s="463"/>
      <c r="D571" s="536"/>
      <c r="E571" s="537"/>
      <c r="F571" s="463"/>
      <c r="G571" s="537"/>
      <c r="H571" s="463"/>
      <c r="I571" s="463"/>
      <c r="J571" s="538"/>
      <c r="K571" s="463"/>
      <c r="L571" s="463"/>
      <c r="M571" s="463"/>
      <c r="N571" s="463"/>
      <c r="O571" s="463"/>
      <c r="P571" s="463"/>
      <c r="Q571" s="463"/>
      <c r="R571" s="463"/>
      <c r="S571" s="463"/>
      <c r="T571" s="463"/>
      <c r="U571" s="463"/>
      <c r="V571" s="463"/>
      <c r="W571" s="463"/>
      <c r="X571" s="463"/>
      <c r="Y571" s="463"/>
      <c r="Z571" s="463"/>
    </row>
    <row r="572" spans="1:26" ht="20.25" customHeight="1" x14ac:dyDescent="0.8">
      <c r="A572" s="463"/>
      <c r="B572" s="463"/>
      <c r="C572" s="463"/>
      <c r="D572" s="536"/>
      <c r="E572" s="537"/>
      <c r="F572" s="463"/>
      <c r="G572" s="537"/>
      <c r="H572" s="463"/>
      <c r="I572" s="463"/>
      <c r="J572" s="538"/>
      <c r="K572" s="463"/>
      <c r="L572" s="463"/>
      <c r="M572" s="463"/>
      <c r="N572" s="463"/>
      <c r="O572" s="463"/>
      <c r="P572" s="463"/>
      <c r="Q572" s="463"/>
      <c r="R572" s="463"/>
      <c r="S572" s="463"/>
      <c r="T572" s="463"/>
      <c r="U572" s="463"/>
      <c r="V572" s="463"/>
      <c r="W572" s="463"/>
      <c r="X572" s="463"/>
      <c r="Y572" s="463"/>
      <c r="Z572" s="463"/>
    </row>
    <row r="573" spans="1:26" ht="20.25" customHeight="1" x14ac:dyDescent="0.8">
      <c r="A573" s="463"/>
      <c r="B573" s="463"/>
      <c r="C573" s="463"/>
      <c r="D573" s="536"/>
      <c r="E573" s="537"/>
      <c r="F573" s="463"/>
      <c r="G573" s="537"/>
      <c r="H573" s="463"/>
      <c r="I573" s="463"/>
      <c r="J573" s="538"/>
      <c r="K573" s="463"/>
      <c r="L573" s="463"/>
      <c r="M573" s="463"/>
      <c r="N573" s="463"/>
      <c r="O573" s="463"/>
      <c r="P573" s="463"/>
      <c r="Q573" s="463"/>
      <c r="R573" s="463"/>
      <c r="S573" s="463"/>
      <c r="T573" s="463"/>
      <c r="U573" s="463"/>
      <c r="V573" s="463"/>
      <c r="W573" s="463"/>
      <c r="X573" s="463"/>
      <c r="Y573" s="463"/>
      <c r="Z573" s="463"/>
    </row>
    <row r="574" spans="1:26" ht="20.25" customHeight="1" x14ac:dyDescent="0.8">
      <c r="A574" s="463"/>
      <c r="B574" s="463"/>
      <c r="C574" s="463"/>
      <c r="D574" s="536"/>
      <c r="E574" s="537"/>
      <c r="F574" s="463"/>
      <c r="G574" s="537"/>
      <c r="H574" s="463"/>
      <c r="I574" s="463"/>
      <c r="J574" s="538"/>
      <c r="K574" s="463"/>
      <c r="L574" s="463"/>
      <c r="M574" s="463"/>
      <c r="N574" s="463"/>
      <c r="O574" s="463"/>
      <c r="P574" s="463"/>
      <c r="Q574" s="463"/>
      <c r="R574" s="463"/>
      <c r="S574" s="463"/>
      <c r="T574" s="463"/>
      <c r="U574" s="463"/>
      <c r="V574" s="463"/>
      <c r="W574" s="463"/>
      <c r="X574" s="463"/>
      <c r="Y574" s="463"/>
      <c r="Z574" s="463"/>
    </row>
    <row r="575" spans="1:26" ht="20.25" customHeight="1" x14ac:dyDescent="0.8">
      <c r="A575" s="463"/>
      <c r="B575" s="463"/>
      <c r="C575" s="463"/>
      <c r="D575" s="536"/>
      <c r="E575" s="537"/>
      <c r="F575" s="463"/>
      <c r="G575" s="537"/>
      <c r="H575" s="463"/>
      <c r="I575" s="463"/>
      <c r="J575" s="538"/>
      <c r="K575" s="463"/>
      <c r="L575" s="463"/>
      <c r="M575" s="463"/>
      <c r="N575" s="463"/>
      <c r="O575" s="463"/>
      <c r="P575" s="463"/>
      <c r="Q575" s="463"/>
      <c r="R575" s="463"/>
      <c r="S575" s="463"/>
      <c r="T575" s="463"/>
      <c r="U575" s="463"/>
      <c r="V575" s="463"/>
      <c r="W575" s="463"/>
      <c r="X575" s="463"/>
      <c r="Y575" s="463"/>
      <c r="Z575" s="463"/>
    </row>
    <row r="576" spans="1:26" ht="20.25" customHeight="1" x14ac:dyDescent="0.8">
      <c r="A576" s="463"/>
      <c r="B576" s="463"/>
      <c r="C576" s="463"/>
      <c r="D576" s="536"/>
      <c r="E576" s="537"/>
      <c r="F576" s="463"/>
      <c r="G576" s="537"/>
      <c r="H576" s="463"/>
      <c r="I576" s="463"/>
      <c r="J576" s="538"/>
      <c r="K576" s="463"/>
      <c r="L576" s="463"/>
      <c r="M576" s="463"/>
      <c r="N576" s="463"/>
      <c r="O576" s="463"/>
      <c r="P576" s="463"/>
      <c r="Q576" s="463"/>
      <c r="R576" s="463"/>
      <c r="S576" s="463"/>
      <c r="T576" s="463"/>
      <c r="U576" s="463"/>
      <c r="V576" s="463"/>
      <c r="W576" s="463"/>
      <c r="X576" s="463"/>
      <c r="Y576" s="463"/>
      <c r="Z576" s="463"/>
    </row>
    <row r="577" spans="1:26" ht="20.25" customHeight="1" x14ac:dyDescent="0.8">
      <c r="A577" s="463"/>
      <c r="B577" s="463"/>
      <c r="C577" s="463"/>
      <c r="D577" s="536"/>
      <c r="E577" s="537"/>
      <c r="F577" s="463"/>
      <c r="G577" s="537"/>
      <c r="H577" s="463"/>
      <c r="I577" s="463"/>
      <c r="J577" s="538"/>
      <c r="K577" s="463"/>
      <c r="L577" s="463"/>
      <c r="M577" s="463"/>
      <c r="N577" s="463"/>
      <c r="O577" s="463"/>
      <c r="P577" s="463"/>
      <c r="Q577" s="463"/>
      <c r="R577" s="463"/>
      <c r="S577" s="463"/>
      <c r="T577" s="463"/>
      <c r="U577" s="463"/>
      <c r="V577" s="463"/>
      <c r="W577" s="463"/>
      <c r="X577" s="463"/>
      <c r="Y577" s="463"/>
      <c r="Z577" s="463"/>
    </row>
    <row r="578" spans="1:26" ht="20.25" customHeight="1" x14ac:dyDescent="0.8">
      <c r="A578" s="463"/>
      <c r="B578" s="463"/>
      <c r="C578" s="463"/>
      <c r="D578" s="536"/>
      <c r="E578" s="537"/>
      <c r="F578" s="463"/>
      <c r="G578" s="537"/>
      <c r="H578" s="463"/>
      <c r="I578" s="463"/>
      <c r="J578" s="538"/>
      <c r="K578" s="463"/>
      <c r="L578" s="463"/>
      <c r="M578" s="463"/>
      <c r="N578" s="463"/>
      <c r="O578" s="463"/>
      <c r="P578" s="463"/>
      <c r="Q578" s="463"/>
      <c r="R578" s="463"/>
      <c r="S578" s="463"/>
      <c r="T578" s="463"/>
      <c r="U578" s="463"/>
      <c r="V578" s="463"/>
      <c r="W578" s="463"/>
      <c r="X578" s="463"/>
      <c r="Y578" s="463"/>
      <c r="Z578" s="463"/>
    </row>
    <row r="579" spans="1:26" ht="20.25" customHeight="1" x14ac:dyDescent="0.8">
      <c r="A579" s="463"/>
      <c r="B579" s="463"/>
      <c r="C579" s="463"/>
      <c r="D579" s="536"/>
      <c r="E579" s="537"/>
      <c r="F579" s="463"/>
      <c r="G579" s="537"/>
      <c r="H579" s="463"/>
      <c r="I579" s="463"/>
      <c r="J579" s="538"/>
      <c r="K579" s="463"/>
      <c r="L579" s="463"/>
      <c r="M579" s="463"/>
      <c r="N579" s="463"/>
      <c r="O579" s="463"/>
      <c r="P579" s="463"/>
      <c r="Q579" s="463"/>
      <c r="R579" s="463"/>
      <c r="S579" s="463"/>
      <c r="T579" s="463"/>
      <c r="U579" s="463"/>
      <c r="V579" s="463"/>
      <c r="W579" s="463"/>
      <c r="X579" s="463"/>
      <c r="Y579" s="463"/>
      <c r="Z579" s="463"/>
    </row>
    <row r="580" spans="1:26" ht="20.25" customHeight="1" x14ac:dyDescent="0.8">
      <c r="A580" s="463"/>
      <c r="B580" s="463"/>
      <c r="C580" s="463"/>
      <c r="D580" s="536"/>
      <c r="E580" s="537"/>
      <c r="F580" s="463"/>
      <c r="G580" s="537"/>
      <c r="H580" s="463"/>
      <c r="I580" s="463"/>
      <c r="J580" s="538"/>
      <c r="K580" s="463"/>
      <c r="L580" s="463"/>
      <c r="M580" s="463"/>
      <c r="N580" s="463"/>
      <c r="O580" s="463"/>
      <c r="P580" s="463"/>
      <c r="Q580" s="463"/>
      <c r="R580" s="463"/>
      <c r="S580" s="463"/>
      <c r="T580" s="463"/>
      <c r="U580" s="463"/>
      <c r="V580" s="463"/>
      <c r="W580" s="463"/>
      <c r="X580" s="463"/>
      <c r="Y580" s="463"/>
      <c r="Z580" s="463"/>
    </row>
    <row r="581" spans="1:26" ht="20.25" customHeight="1" x14ac:dyDescent="0.8">
      <c r="A581" s="463"/>
      <c r="B581" s="463"/>
      <c r="C581" s="463"/>
      <c r="D581" s="536"/>
      <c r="E581" s="537"/>
      <c r="F581" s="463"/>
      <c r="G581" s="537"/>
      <c r="H581" s="463"/>
      <c r="I581" s="463"/>
      <c r="J581" s="538"/>
      <c r="K581" s="463"/>
      <c r="L581" s="463"/>
      <c r="M581" s="463"/>
      <c r="N581" s="463"/>
      <c r="O581" s="463"/>
      <c r="P581" s="463"/>
      <c r="Q581" s="463"/>
      <c r="R581" s="463"/>
      <c r="S581" s="463"/>
      <c r="T581" s="463"/>
      <c r="U581" s="463"/>
      <c r="V581" s="463"/>
      <c r="W581" s="463"/>
      <c r="X581" s="463"/>
      <c r="Y581" s="463"/>
      <c r="Z581" s="463"/>
    </row>
    <row r="582" spans="1:26" ht="20.25" customHeight="1" x14ac:dyDescent="0.8">
      <c r="A582" s="463"/>
      <c r="B582" s="463"/>
      <c r="C582" s="463"/>
      <c r="D582" s="536"/>
      <c r="E582" s="537"/>
      <c r="F582" s="463"/>
      <c r="G582" s="537"/>
      <c r="H582" s="463"/>
      <c r="I582" s="463"/>
      <c r="J582" s="538"/>
      <c r="K582" s="463"/>
      <c r="L582" s="463"/>
      <c r="M582" s="463"/>
      <c r="N582" s="463"/>
      <c r="O582" s="463"/>
      <c r="P582" s="463"/>
      <c r="Q582" s="463"/>
      <c r="R582" s="463"/>
      <c r="S582" s="463"/>
      <c r="T582" s="463"/>
      <c r="U582" s="463"/>
      <c r="V582" s="463"/>
      <c r="W582" s="463"/>
      <c r="X582" s="463"/>
      <c r="Y582" s="463"/>
      <c r="Z582" s="463"/>
    </row>
    <row r="583" spans="1:26" ht="20.25" customHeight="1" x14ac:dyDescent="0.8">
      <c r="A583" s="463"/>
      <c r="B583" s="463"/>
      <c r="C583" s="463"/>
      <c r="D583" s="536"/>
      <c r="E583" s="537"/>
      <c r="F583" s="463"/>
      <c r="G583" s="537"/>
      <c r="H583" s="463"/>
      <c r="I583" s="463"/>
      <c r="J583" s="538"/>
      <c r="K583" s="463"/>
      <c r="L583" s="463"/>
      <c r="M583" s="463"/>
      <c r="N583" s="463"/>
      <c r="O583" s="463"/>
      <c r="P583" s="463"/>
      <c r="Q583" s="463"/>
      <c r="R583" s="463"/>
      <c r="S583" s="463"/>
      <c r="T583" s="463"/>
      <c r="U583" s="463"/>
      <c r="V583" s="463"/>
      <c r="W583" s="463"/>
      <c r="X583" s="463"/>
      <c r="Y583" s="463"/>
      <c r="Z583" s="463"/>
    </row>
    <row r="584" spans="1:26" ht="20.25" customHeight="1" x14ac:dyDescent="0.8">
      <c r="A584" s="463"/>
      <c r="B584" s="463"/>
      <c r="C584" s="463"/>
      <c r="D584" s="536"/>
      <c r="E584" s="537"/>
      <c r="F584" s="463"/>
      <c r="G584" s="537"/>
      <c r="H584" s="463"/>
      <c r="I584" s="463"/>
      <c r="J584" s="538"/>
      <c r="K584" s="463"/>
      <c r="L584" s="463"/>
      <c r="M584" s="463"/>
      <c r="N584" s="463"/>
      <c r="O584" s="463"/>
      <c r="P584" s="463"/>
      <c r="Q584" s="463"/>
      <c r="R584" s="463"/>
      <c r="S584" s="463"/>
      <c r="T584" s="463"/>
      <c r="U584" s="463"/>
      <c r="V584" s="463"/>
      <c r="W584" s="463"/>
      <c r="X584" s="463"/>
      <c r="Y584" s="463"/>
      <c r="Z584" s="463"/>
    </row>
    <row r="585" spans="1:26" ht="20.25" customHeight="1" x14ac:dyDescent="0.8">
      <c r="A585" s="463"/>
      <c r="B585" s="463"/>
      <c r="C585" s="463"/>
      <c r="D585" s="536"/>
      <c r="E585" s="537"/>
      <c r="F585" s="463"/>
      <c r="G585" s="537"/>
      <c r="H585" s="463"/>
      <c r="I585" s="463"/>
      <c r="J585" s="538"/>
      <c r="K585" s="463"/>
      <c r="L585" s="463"/>
      <c r="M585" s="463"/>
      <c r="N585" s="463"/>
      <c r="O585" s="463"/>
      <c r="P585" s="463"/>
      <c r="Q585" s="463"/>
      <c r="R585" s="463"/>
      <c r="S585" s="463"/>
      <c r="T585" s="463"/>
      <c r="U585" s="463"/>
      <c r="V585" s="463"/>
      <c r="W585" s="463"/>
      <c r="X585" s="463"/>
      <c r="Y585" s="463"/>
      <c r="Z585" s="463"/>
    </row>
    <row r="586" spans="1:26" ht="20.25" customHeight="1" x14ac:dyDescent="0.8">
      <c r="A586" s="463"/>
      <c r="B586" s="463"/>
      <c r="C586" s="463"/>
      <c r="D586" s="536"/>
      <c r="E586" s="537"/>
      <c r="F586" s="463"/>
      <c r="G586" s="537"/>
      <c r="H586" s="463"/>
      <c r="I586" s="463"/>
      <c r="J586" s="538"/>
      <c r="K586" s="463"/>
      <c r="L586" s="463"/>
      <c r="M586" s="463"/>
      <c r="N586" s="463"/>
      <c r="O586" s="463"/>
      <c r="P586" s="463"/>
      <c r="Q586" s="463"/>
      <c r="R586" s="463"/>
      <c r="S586" s="463"/>
      <c r="T586" s="463"/>
      <c r="U586" s="463"/>
      <c r="V586" s="463"/>
      <c r="W586" s="463"/>
      <c r="X586" s="463"/>
      <c r="Y586" s="463"/>
      <c r="Z586" s="463"/>
    </row>
    <row r="587" spans="1:26" ht="20.25" customHeight="1" x14ac:dyDescent="0.8">
      <c r="A587" s="463"/>
      <c r="B587" s="463"/>
      <c r="C587" s="463"/>
      <c r="D587" s="536"/>
      <c r="E587" s="537"/>
      <c r="F587" s="463"/>
      <c r="G587" s="537"/>
      <c r="H587" s="463"/>
      <c r="I587" s="463"/>
      <c r="J587" s="538"/>
      <c r="K587" s="463"/>
      <c r="L587" s="463"/>
      <c r="M587" s="463"/>
      <c r="N587" s="463"/>
      <c r="O587" s="463"/>
      <c r="P587" s="463"/>
      <c r="Q587" s="463"/>
      <c r="R587" s="463"/>
      <c r="S587" s="463"/>
      <c r="T587" s="463"/>
      <c r="U587" s="463"/>
      <c r="V587" s="463"/>
      <c r="W587" s="463"/>
      <c r="X587" s="463"/>
      <c r="Y587" s="463"/>
      <c r="Z587" s="463"/>
    </row>
    <row r="588" spans="1:26" ht="20.25" customHeight="1" x14ac:dyDescent="0.8">
      <c r="A588" s="463"/>
      <c r="B588" s="463"/>
      <c r="C588" s="463"/>
      <c r="D588" s="536"/>
      <c r="E588" s="537"/>
      <c r="F588" s="463"/>
      <c r="G588" s="537"/>
      <c r="H588" s="463"/>
      <c r="I588" s="463"/>
      <c r="J588" s="538"/>
      <c r="K588" s="463"/>
      <c r="L588" s="463"/>
      <c r="M588" s="463"/>
      <c r="N588" s="463"/>
      <c r="O588" s="463"/>
      <c r="P588" s="463"/>
      <c r="Q588" s="463"/>
      <c r="R588" s="463"/>
      <c r="S588" s="463"/>
      <c r="T588" s="463"/>
      <c r="U588" s="463"/>
      <c r="V588" s="463"/>
      <c r="W588" s="463"/>
      <c r="X588" s="463"/>
      <c r="Y588" s="463"/>
      <c r="Z588" s="463"/>
    </row>
    <row r="589" spans="1:26" ht="20.25" customHeight="1" x14ac:dyDescent="0.8">
      <c r="A589" s="463"/>
      <c r="B589" s="463"/>
      <c r="C589" s="463"/>
      <c r="D589" s="536"/>
      <c r="E589" s="537"/>
      <c r="F589" s="463"/>
      <c r="G589" s="537"/>
      <c r="H589" s="463"/>
      <c r="I589" s="463"/>
      <c r="J589" s="538"/>
      <c r="K589" s="463"/>
      <c r="L589" s="463"/>
      <c r="M589" s="463"/>
      <c r="N589" s="463"/>
      <c r="O589" s="463"/>
      <c r="P589" s="463"/>
      <c r="Q589" s="463"/>
      <c r="R589" s="463"/>
      <c r="S589" s="463"/>
      <c r="T589" s="463"/>
      <c r="U589" s="463"/>
      <c r="V589" s="463"/>
      <c r="W589" s="463"/>
      <c r="X589" s="463"/>
      <c r="Y589" s="463"/>
      <c r="Z589" s="463"/>
    </row>
    <row r="590" spans="1:26" ht="20.25" customHeight="1" x14ac:dyDescent="0.8">
      <c r="A590" s="463"/>
      <c r="B590" s="463"/>
      <c r="C590" s="463"/>
      <c r="D590" s="536"/>
      <c r="E590" s="537"/>
      <c r="F590" s="463"/>
      <c r="G590" s="537"/>
      <c r="H590" s="463"/>
      <c r="I590" s="463"/>
      <c r="J590" s="538"/>
      <c r="K590" s="463"/>
      <c r="L590" s="463"/>
      <c r="M590" s="463"/>
      <c r="N590" s="463"/>
      <c r="O590" s="463"/>
      <c r="P590" s="463"/>
      <c r="Q590" s="463"/>
      <c r="R590" s="463"/>
      <c r="S590" s="463"/>
      <c r="T590" s="463"/>
      <c r="U590" s="463"/>
      <c r="V590" s="463"/>
      <c r="W590" s="463"/>
      <c r="X590" s="463"/>
      <c r="Y590" s="463"/>
      <c r="Z590" s="463"/>
    </row>
    <row r="591" spans="1:26" ht="20.25" customHeight="1" x14ac:dyDescent="0.8">
      <c r="A591" s="463"/>
      <c r="B591" s="463"/>
      <c r="C591" s="463"/>
      <c r="D591" s="536"/>
      <c r="E591" s="537"/>
      <c r="F591" s="463"/>
      <c r="G591" s="537"/>
      <c r="H591" s="463"/>
      <c r="I591" s="463"/>
      <c r="J591" s="538"/>
      <c r="K591" s="463"/>
      <c r="L591" s="463"/>
      <c r="M591" s="463"/>
      <c r="N591" s="463"/>
      <c r="O591" s="463"/>
      <c r="P591" s="463"/>
      <c r="Q591" s="463"/>
      <c r="R591" s="463"/>
      <c r="S591" s="463"/>
      <c r="T591" s="463"/>
      <c r="U591" s="463"/>
      <c r="V591" s="463"/>
      <c r="W591" s="463"/>
      <c r="X591" s="463"/>
      <c r="Y591" s="463"/>
      <c r="Z591" s="463"/>
    </row>
    <row r="592" spans="1:26" ht="20.25" customHeight="1" x14ac:dyDescent="0.8">
      <c r="A592" s="463"/>
      <c r="B592" s="463"/>
      <c r="C592" s="463"/>
      <c r="D592" s="536"/>
      <c r="E592" s="537"/>
      <c r="F592" s="463"/>
      <c r="G592" s="537"/>
      <c r="H592" s="463"/>
      <c r="I592" s="463"/>
      <c r="J592" s="538"/>
      <c r="K592" s="463"/>
      <c r="L592" s="463"/>
      <c r="M592" s="463"/>
      <c r="N592" s="463"/>
      <c r="O592" s="463"/>
      <c r="P592" s="463"/>
      <c r="Q592" s="463"/>
      <c r="R592" s="463"/>
      <c r="S592" s="463"/>
      <c r="T592" s="463"/>
      <c r="U592" s="463"/>
      <c r="V592" s="463"/>
      <c r="W592" s="463"/>
      <c r="X592" s="463"/>
      <c r="Y592" s="463"/>
      <c r="Z592" s="463"/>
    </row>
    <row r="593" spans="1:26" ht="20.25" customHeight="1" x14ac:dyDescent="0.8">
      <c r="A593" s="463"/>
      <c r="B593" s="463"/>
      <c r="C593" s="463"/>
      <c r="D593" s="536"/>
      <c r="E593" s="537"/>
      <c r="F593" s="463"/>
      <c r="G593" s="537"/>
      <c r="H593" s="463"/>
      <c r="I593" s="463"/>
      <c r="J593" s="538"/>
      <c r="K593" s="463"/>
      <c r="L593" s="463"/>
      <c r="M593" s="463"/>
      <c r="N593" s="463"/>
      <c r="O593" s="463"/>
      <c r="P593" s="463"/>
      <c r="Q593" s="463"/>
      <c r="R593" s="463"/>
      <c r="S593" s="463"/>
      <c r="T593" s="463"/>
      <c r="U593" s="463"/>
      <c r="V593" s="463"/>
      <c r="W593" s="463"/>
      <c r="X593" s="463"/>
      <c r="Y593" s="463"/>
      <c r="Z593" s="463"/>
    </row>
    <row r="594" spans="1:26" ht="20.25" customHeight="1" x14ac:dyDescent="0.8">
      <c r="A594" s="463"/>
      <c r="B594" s="463"/>
      <c r="C594" s="463"/>
      <c r="D594" s="536"/>
      <c r="E594" s="537"/>
      <c r="F594" s="463"/>
      <c r="G594" s="537"/>
      <c r="H594" s="463"/>
      <c r="I594" s="463"/>
      <c r="J594" s="538"/>
      <c r="K594" s="463"/>
      <c r="L594" s="463"/>
      <c r="M594" s="463"/>
      <c r="N594" s="463"/>
      <c r="O594" s="463"/>
      <c r="P594" s="463"/>
      <c r="Q594" s="463"/>
      <c r="R594" s="463"/>
      <c r="S594" s="463"/>
      <c r="T594" s="463"/>
      <c r="U594" s="463"/>
      <c r="V594" s="463"/>
      <c r="W594" s="463"/>
      <c r="X594" s="463"/>
      <c r="Y594" s="463"/>
      <c r="Z594" s="463"/>
    </row>
    <row r="595" spans="1:26" ht="20.25" customHeight="1" x14ac:dyDescent="0.8">
      <c r="A595" s="463"/>
      <c r="B595" s="463"/>
      <c r="C595" s="463"/>
      <c r="D595" s="536"/>
      <c r="E595" s="537"/>
      <c r="F595" s="463"/>
      <c r="G595" s="537"/>
      <c r="H595" s="463"/>
      <c r="I595" s="463"/>
      <c r="J595" s="538"/>
      <c r="K595" s="463"/>
      <c r="L595" s="463"/>
      <c r="M595" s="463"/>
      <c r="N595" s="463"/>
      <c r="O595" s="463"/>
      <c r="P595" s="463"/>
      <c r="Q595" s="463"/>
      <c r="R595" s="463"/>
      <c r="S595" s="463"/>
      <c r="T595" s="463"/>
      <c r="U595" s="463"/>
      <c r="V595" s="463"/>
      <c r="W595" s="463"/>
      <c r="X595" s="463"/>
      <c r="Y595" s="463"/>
      <c r="Z595" s="463"/>
    </row>
    <row r="596" spans="1:26" ht="20.25" customHeight="1" x14ac:dyDescent="0.8">
      <c r="A596" s="463"/>
      <c r="B596" s="463"/>
      <c r="C596" s="463"/>
      <c r="D596" s="536"/>
      <c r="E596" s="537"/>
      <c r="F596" s="463"/>
      <c r="G596" s="537"/>
      <c r="H596" s="463"/>
      <c r="I596" s="463"/>
      <c r="J596" s="538"/>
      <c r="K596" s="463"/>
      <c r="L596" s="463"/>
      <c r="M596" s="463"/>
      <c r="N596" s="463"/>
      <c r="O596" s="463"/>
      <c r="P596" s="463"/>
      <c r="Q596" s="463"/>
      <c r="R596" s="463"/>
      <c r="S596" s="463"/>
      <c r="T596" s="463"/>
      <c r="U596" s="463"/>
      <c r="V596" s="463"/>
      <c r="W596" s="463"/>
      <c r="X596" s="463"/>
      <c r="Y596" s="463"/>
      <c r="Z596" s="463"/>
    </row>
    <row r="597" spans="1:26" ht="20.25" customHeight="1" x14ac:dyDescent="0.8">
      <c r="A597" s="463"/>
      <c r="B597" s="463"/>
      <c r="C597" s="463"/>
      <c r="D597" s="536"/>
      <c r="E597" s="537"/>
      <c r="F597" s="463"/>
      <c r="G597" s="537"/>
      <c r="H597" s="463"/>
      <c r="I597" s="463"/>
      <c r="J597" s="538"/>
      <c r="K597" s="463"/>
      <c r="L597" s="463"/>
      <c r="M597" s="463"/>
      <c r="N597" s="463"/>
      <c r="O597" s="463"/>
      <c r="P597" s="463"/>
      <c r="Q597" s="463"/>
      <c r="R597" s="463"/>
      <c r="S597" s="463"/>
      <c r="T597" s="463"/>
      <c r="U597" s="463"/>
      <c r="V597" s="463"/>
      <c r="W597" s="463"/>
      <c r="X597" s="463"/>
      <c r="Y597" s="463"/>
      <c r="Z597" s="463"/>
    </row>
    <row r="598" spans="1:26" ht="20.25" customHeight="1" x14ac:dyDescent="0.8">
      <c r="A598" s="463"/>
      <c r="B598" s="463"/>
      <c r="C598" s="463"/>
      <c r="D598" s="536"/>
      <c r="E598" s="537"/>
      <c r="F598" s="463"/>
      <c r="G598" s="537"/>
      <c r="H598" s="463"/>
      <c r="I598" s="463"/>
      <c r="J598" s="538"/>
      <c r="K598" s="463"/>
      <c r="L598" s="463"/>
      <c r="M598" s="463"/>
      <c r="N598" s="463"/>
      <c r="O598" s="463"/>
      <c r="P598" s="463"/>
      <c r="Q598" s="463"/>
      <c r="R598" s="463"/>
      <c r="S598" s="463"/>
      <c r="T598" s="463"/>
      <c r="U598" s="463"/>
      <c r="V598" s="463"/>
      <c r="W598" s="463"/>
      <c r="X598" s="463"/>
      <c r="Y598" s="463"/>
      <c r="Z598" s="463"/>
    </row>
    <row r="599" spans="1:26" ht="20.25" customHeight="1" x14ac:dyDescent="0.8">
      <c r="A599" s="463"/>
      <c r="B599" s="463"/>
      <c r="C599" s="463"/>
      <c r="D599" s="536"/>
      <c r="E599" s="537"/>
      <c r="F599" s="463"/>
      <c r="G599" s="537"/>
      <c r="H599" s="463"/>
      <c r="I599" s="463"/>
      <c r="J599" s="538"/>
      <c r="K599" s="463"/>
      <c r="L599" s="463"/>
      <c r="M599" s="463"/>
      <c r="N599" s="463"/>
      <c r="O599" s="463"/>
      <c r="P599" s="463"/>
      <c r="Q599" s="463"/>
      <c r="R599" s="463"/>
      <c r="S599" s="463"/>
      <c r="T599" s="463"/>
      <c r="U599" s="463"/>
      <c r="V599" s="463"/>
      <c r="W599" s="463"/>
      <c r="X599" s="463"/>
      <c r="Y599" s="463"/>
      <c r="Z599" s="463"/>
    </row>
    <row r="600" spans="1:26" ht="20.25" customHeight="1" x14ac:dyDescent="0.8">
      <c r="A600" s="463"/>
      <c r="B600" s="463"/>
      <c r="C600" s="463"/>
      <c r="D600" s="536"/>
      <c r="E600" s="537"/>
      <c r="F600" s="463"/>
      <c r="G600" s="537"/>
      <c r="H600" s="463"/>
      <c r="I600" s="463"/>
      <c r="J600" s="538"/>
      <c r="K600" s="463"/>
      <c r="L600" s="463"/>
      <c r="M600" s="463"/>
      <c r="N600" s="463"/>
      <c r="O600" s="463"/>
      <c r="P600" s="463"/>
      <c r="Q600" s="463"/>
      <c r="R600" s="463"/>
      <c r="S600" s="463"/>
      <c r="T600" s="463"/>
      <c r="U600" s="463"/>
      <c r="V600" s="463"/>
      <c r="W600" s="463"/>
      <c r="X600" s="463"/>
      <c r="Y600" s="463"/>
      <c r="Z600" s="463"/>
    </row>
    <row r="601" spans="1:26" ht="20.25" customHeight="1" x14ac:dyDescent="0.8">
      <c r="A601" s="463"/>
      <c r="B601" s="463"/>
      <c r="C601" s="463"/>
      <c r="D601" s="536"/>
      <c r="E601" s="537"/>
      <c r="F601" s="463"/>
      <c r="G601" s="537"/>
      <c r="H601" s="463"/>
      <c r="I601" s="463"/>
      <c r="J601" s="538"/>
      <c r="K601" s="463"/>
      <c r="L601" s="463"/>
      <c r="M601" s="463"/>
      <c r="N601" s="463"/>
      <c r="O601" s="463"/>
      <c r="P601" s="463"/>
      <c r="Q601" s="463"/>
      <c r="R601" s="463"/>
      <c r="S601" s="463"/>
      <c r="T601" s="463"/>
      <c r="U601" s="463"/>
      <c r="V601" s="463"/>
      <c r="W601" s="463"/>
      <c r="X601" s="463"/>
      <c r="Y601" s="463"/>
      <c r="Z601" s="463"/>
    </row>
    <row r="602" spans="1:26" ht="20.25" customHeight="1" x14ac:dyDescent="0.8">
      <c r="A602" s="463"/>
      <c r="B602" s="463"/>
      <c r="C602" s="463"/>
      <c r="D602" s="536"/>
      <c r="E602" s="537"/>
      <c r="F602" s="463"/>
      <c r="G602" s="537"/>
      <c r="H602" s="463"/>
      <c r="I602" s="463"/>
      <c r="J602" s="538"/>
      <c r="K602" s="463"/>
      <c r="L602" s="463"/>
      <c r="M602" s="463"/>
      <c r="N602" s="463"/>
      <c r="O602" s="463"/>
      <c r="P602" s="463"/>
      <c r="Q602" s="463"/>
      <c r="R602" s="463"/>
      <c r="S602" s="463"/>
      <c r="T602" s="463"/>
      <c r="U602" s="463"/>
      <c r="V602" s="463"/>
      <c r="W602" s="463"/>
      <c r="X602" s="463"/>
      <c r="Y602" s="463"/>
      <c r="Z602" s="463"/>
    </row>
    <row r="603" spans="1:26" ht="20.25" customHeight="1" x14ac:dyDescent="0.8">
      <c r="A603" s="463"/>
      <c r="B603" s="463"/>
      <c r="C603" s="463"/>
      <c r="D603" s="536"/>
      <c r="E603" s="537"/>
      <c r="F603" s="463"/>
      <c r="G603" s="537"/>
      <c r="H603" s="463"/>
      <c r="I603" s="463"/>
      <c r="J603" s="538"/>
      <c r="K603" s="463"/>
      <c r="L603" s="463"/>
      <c r="M603" s="463"/>
      <c r="N603" s="463"/>
      <c r="O603" s="463"/>
      <c r="P603" s="463"/>
      <c r="Q603" s="463"/>
      <c r="R603" s="463"/>
      <c r="S603" s="463"/>
      <c r="T603" s="463"/>
      <c r="U603" s="463"/>
      <c r="V603" s="463"/>
      <c r="W603" s="463"/>
      <c r="X603" s="463"/>
      <c r="Y603" s="463"/>
      <c r="Z603" s="463"/>
    </row>
    <row r="604" spans="1:26" ht="20.25" customHeight="1" x14ac:dyDescent="0.8">
      <c r="A604" s="463"/>
      <c r="B604" s="463"/>
      <c r="C604" s="463"/>
      <c r="D604" s="536"/>
      <c r="E604" s="537"/>
      <c r="F604" s="463"/>
      <c r="G604" s="537"/>
      <c r="H604" s="463"/>
      <c r="I604" s="463"/>
      <c r="J604" s="538"/>
      <c r="K604" s="463"/>
      <c r="L604" s="463"/>
      <c r="M604" s="463"/>
      <c r="N604" s="463"/>
      <c r="O604" s="463"/>
      <c r="P604" s="463"/>
      <c r="Q604" s="463"/>
      <c r="R604" s="463"/>
      <c r="S604" s="463"/>
      <c r="T604" s="463"/>
      <c r="U604" s="463"/>
      <c r="V604" s="463"/>
      <c r="W604" s="463"/>
      <c r="X604" s="463"/>
      <c r="Y604" s="463"/>
      <c r="Z604" s="463"/>
    </row>
    <row r="605" spans="1:26" ht="20.25" customHeight="1" x14ac:dyDescent="0.8">
      <c r="A605" s="463"/>
      <c r="B605" s="463"/>
      <c r="C605" s="463"/>
      <c r="D605" s="536"/>
      <c r="E605" s="537"/>
      <c r="F605" s="463"/>
      <c r="G605" s="537"/>
      <c r="H605" s="463"/>
      <c r="I605" s="463"/>
      <c r="J605" s="538"/>
      <c r="K605" s="463"/>
      <c r="L605" s="463"/>
      <c r="M605" s="463"/>
      <c r="N605" s="463"/>
      <c r="O605" s="463"/>
      <c r="P605" s="463"/>
      <c r="Q605" s="463"/>
      <c r="R605" s="463"/>
      <c r="S605" s="463"/>
      <c r="T605" s="463"/>
      <c r="U605" s="463"/>
      <c r="V605" s="463"/>
      <c r="W605" s="463"/>
      <c r="X605" s="463"/>
      <c r="Y605" s="463"/>
      <c r="Z605" s="463"/>
    </row>
    <row r="606" spans="1:26" ht="20.25" customHeight="1" x14ac:dyDescent="0.8">
      <c r="A606" s="463"/>
      <c r="B606" s="463"/>
      <c r="C606" s="463"/>
      <c r="D606" s="536"/>
      <c r="E606" s="537"/>
      <c r="F606" s="463"/>
      <c r="G606" s="537"/>
      <c r="H606" s="463"/>
      <c r="I606" s="463"/>
      <c r="J606" s="538"/>
      <c r="K606" s="463"/>
      <c r="L606" s="463"/>
      <c r="M606" s="463"/>
      <c r="N606" s="463"/>
      <c r="O606" s="463"/>
      <c r="P606" s="463"/>
      <c r="Q606" s="463"/>
      <c r="R606" s="463"/>
      <c r="S606" s="463"/>
      <c r="T606" s="463"/>
      <c r="U606" s="463"/>
      <c r="V606" s="463"/>
      <c r="W606" s="463"/>
      <c r="X606" s="463"/>
      <c r="Y606" s="463"/>
      <c r="Z606" s="463"/>
    </row>
    <row r="607" spans="1:26" ht="20.25" customHeight="1" x14ac:dyDescent="0.8">
      <c r="A607" s="463"/>
      <c r="B607" s="463"/>
      <c r="C607" s="463"/>
      <c r="D607" s="536"/>
      <c r="E607" s="537"/>
      <c r="F607" s="463"/>
      <c r="G607" s="537"/>
      <c r="H607" s="463"/>
      <c r="I607" s="463"/>
      <c r="J607" s="538"/>
      <c r="K607" s="463"/>
      <c r="L607" s="463"/>
      <c r="M607" s="463"/>
      <c r="N607" s="463"/>
      <c r="O607" s="463"/>
      <c r="P607" s="463"/>
      <c r="Q607" s="463"/>
      <c r="R607" s="463"/>
      <c r="S607" s="463"/>
      <c r="T607" s="463"/>
      <c r="U607" s="463"/>
      <c r="V607" s="463"/>
      <c r="W607" s="463"/>
      <c r="X607" s="463"/>
      <c r="Y607" s="463"/>
      <c r="Z607" s="463"/>
    </row>
    <row r="608" spans="1:26" ht="20.25" customHeight="1" x14ac:dyDescent="0.8">
      <c r="A608" s="463"/>
      <c r="B608" s="463"/>
      <c r="C608" s="463"/>
      <c r="D608" s="536"/>
      <c r="E608" s="537"/>
      <c r="F608" s="463"/>
      <c r="G608" s="537"/>
      <c r="H608" s="463"/>
      <c r="I608" s="463"/>
      <c r="J608" s="538"/>
      <c r="K608" s="463"/>
      <c r="L608" s="463"/>
      <c r="M608" s="463"/>
      <c r="N608" s="463"/>
      <c r="O608" s="463"/>
      <c r="P608" s="463"/>
      <c r="Q608" s="463"/>
      <c r="R608" s="463"/>
      <c r="S608" s="463"/>
      <c r="T608" s="463"/>
      <c r="U608" s="463"/>
      <c r="V608" s="463"/>
      <c r="W608" s="463"/>
      <c r="X608" s="463"/>
      <c r="Y608" s="463"/>
      <c r="Z608" s="463"/>
    </row>
    <row r="609" spans="1:26" ht="20.25" customHeight="1" x14ac:dyDescent="0.8">
      <c r="A609" s="463"/>
      <c r="B609" s="463"/>
      <c r="C609" s="463"/>
      <c r="D609" s="536"/>
      <c r="E609" s="537"/>
      <c r="F609" s="463"/>
      <c r="G609" s="537"/>
      <c r="H609" s="463"/>
      <c r="I609" s="463"/>
      <c r="J609" s="538"/>
      <c r="K609" s="463"/>
      <c r="L609" s="463"/>
      <c r="M609" s="463"/>
      <c r="N609" s="463"/>
      <c r="O609" s="463"/>
      <c r="P609" s="463"/>
      <c r="Q609" s="463"/>
      <c r="R609" s="463"/>
      <c r="S609" s="463"/>
      <c r="T609" s="463"/>
      <c r="U609" s="463"/>
      <c r="V609" s="463"/>
      <c r="W609" s="463"/>
      <c r="X609" s="463"/>
      <c r="Y609" s="463"/>
      <c r="Z609" s="463"/>
    </row>
    <row r="610" spans="1:26" ht="20.25" customHeight="1" x14ac:dyDescent="0.8">
      <c r="A610" s="463"/>
      <c r="B610" s="463"/>
      <c r="C610" s="463"/>
      <c r="D610" s="536"/>
      <c r="E610" s="537"/>
      <c r="F610" s="463"/>
      <c r="G610" s="537"/>
      <c r="H610" s="463"/>
      <c r="I610" s="463"/>
      <c r="J610" s="538"/>
      <c r="K610" s="463"/>
      <c r="L610" s="463"/>
      <c r="M610" s="463"/>
      <c r="N610" s="463"/>
      <c r="O610" s="463"/>
      <c r="P610" s="463"/>
      <c r="Q610" s="463"/>
      <c r="R610" s="463"/>
      <c r="S610" s="463"/>
      <c r="T610" s="463"/>
      <c r="U610" s="463"/>
      <c r="V610" s="463"/>
      <c r="W610" s="463"/>
      <c r="X610" s="463"/>
      <c r="Y610" s="463"/>
      <c r="Z610" s="463"/>
    </row>
    <row r="611" spans="1:26" ht="20.25" customHeight="1" x14ac:dyDescent="0.8">
      <c r="A611" s="463"/>
      <c r="B611" s="463"/>
      <c r="C611" s="463"/>
      <c r="D611" s="536"/>
      <c r="E611" s="537"/>
      <c r="F611" s="463"/>
      <c r="G611" s="537"/>
      <c r="H611" s="463"/>
      <c r="I611" s="463"/>
      <c r="J611" s="538"/>
      <c r="K611" s="463"/>
      <c r="L611" s="463"/>
      <c r="M611" s="463"/>
      <c r="N611" s="463"/>
      <c r="O611" s="463"/>
      <c r="P611" s="463"/>
      <c r="Q611" s="463"/>
      <c r="R611" s="463"/>
      <c r="S611" s="463"/>
      <c r="T611" s="463"/>
      <c r="U611" s="463"/>
      <c r="V611" s="463"/>
      <c r="W611" s="463"/>
      <c r="X611" s="463"/>
      <c r="Y611" s="463"/>
      <c r="Z611" s="463"/>
    </row>
    <row r="612" spans="1:26" ht="20.25" customHeight="1" x14ac:dyDescent="0.8">
      <c r="A612" s="463"/>
      <c r="B612" s="463"/>
      <c r="C612" s="463"/>
      <c r="D612" s="536"/>
      <c r="E612" s="537"/>
      <c r="F612" s="463"/>
      <c r="G612" s="537"/>
      <c r="H612" s="463"/>
      <c r="I612" s="463"/>
      <c r="J612" s="538"/>
      <c r="K612" s="463"/>
      <c r="L612" s="463"/>
      <c r="M612" s="463"/>
      <c r="N612" s="463"/>
      <c r="O612" s="463"/>
      <c r="P612" s="463"/>
      <c r="Q612" s="463"/>
      <c r="R612" s="463"/>
      <c r="S612" s="463"/>
      <c r="T612" s="463"/>
      <c r="U612" s="463"/>
      <c r="V612" s="463"/>
      <c r="W612" s="463"/>
      <c r="X612" s="463"/>
      <c r="Y612" s="463"/>
      <c r="Z612" s="463"/>
    </row>
    <row r="613" spans="1:26" ht="20.25" customHeight="1" x14ac:dyDescent="0.8">
      <c r="A613" s="463"/>
      <c r="B613" s="463"/>
      <c r="C613" s="463"/>
      <c r="D613" s="536"/>
      <c r="E613" s="537"/>
      <c r="F613" s="463"/>
      <c r="G613" s="537"/>
      <c r="H613" s="463"/>
      <c r="I613" s="463"/>
      <c r="J613" s="538"/>
      <c r="K613" s="463"/>
      <c r="L613" s="463"/>
      <c r="M613" s="463"/>
      <c r="N613" s="463"/>
      <c r="O613" s="463"/>
      <c r="P613" s="463"/>
      <c r="Q613" s="463"/>
      <c r="R613" s="463"/>
      <c r="S613" s="463"/>
      <c r="T613" s="463"/>
      <c r="U613" s="463"/>
      <c r="V613" s="463"/>
      <c r="W613" s="463"/>
      <c r="X613" s="463"/>
      <c r="Y613" s="463"/>
      <c r="Z613" s="463"/>
    </row>
    <row r="614" spans="1:26" ht="20.25" customHeight="1" x14ac:dyDescent="0.8">
      <c r="A614" s="463"/>
      <c r="B614" s="463"/>
      <c r="C614" s="463"/>
      <c r="D614" s="536"/>
      <c r="E614" s="537"/>
      <c r="F614" s="463"/>
      <c r="G614" s="537"/>
      <c r="H614" s="463"/>
      <c r="I614" s="463"/>
      <c r="J614" s="538"/>
      <c r="K614" s="463"/>
      <c r="L614" s="463"/>
      <c r="M614" s="463"/>
      <c r="N614" s="463"/>
      <c r="O614" s="463"/>
      <c r="P614" s="463"/>
      <c r="Q614" s="463"/>
      <c r="R614" s="463"/>
      <c r="S614" s="463"/>
      <c r="T614" s="463"/>
      <c r="U614" s="463"/>
      <c r="V614" s="463"/>
      <c r="W614" s="463"/>
      <c r="X614" s="463"/>
      <c r="Y614" s="463"/>
      <c r="Z614" s="463"/>
    </row>
    <row r="615" spans="1:26" ht="20.25" customHeight="1" x14ac:dyDescent="0.8">
      <c r="A615" s="463"/>
      <c r="B615" s="463"/>
      <c r="C615" s="463"/>
      <c r="D615" s="536"/>
      <c r="E615" s="537"/>
      <c r="F615" s="463"/>
      <c r="G615" s="537"/>
      <c r="H615" s="463"/>
      <c r="I615" s="463"/>
      <c r="J615" s="538"/>
      <c r="K615" s="463"/>
      <c r="L615" s="463"/>
      <c r="M615" s="463"/>
      <c r="N615" s="463"/>
      <c r="O615" s="463"/>
      <c r="P615" s="463"/>
      <c r="Q615" s="463"/>
      <c r="R615" s="463"/>
      <c r="S615" s="463"/>
      <c r="T615" s="463"/>
      <c r="U615" s="463"/>
      <c r="V615" s="463"/>
      <c r="W615" s="463"/>
      <c r="X615" s="463"/>
      <c r="Y615" s="463"/>
      <c r="Z615" s="463"/>
    </row>
    <row r="616" spans="1:26" ht="20.25" customHeight="1" x14ac:dyDescent="0.8">
      <c r="A616" s="463"/>
      <c r="B616" s="463"/>
      <c r="C616" s="463"/>
      <c r="D616" s="536"/>
      <c r="E616" s="537"/>
      <c r="F616" s="463"/>
      <c r="G616" s="537"/>
      <c r="H616" s="463"/>
      <c r="I616" s="463"/>
      <c r="J616" s="538"/>
      <c r="K616" s="463"/>
      <c r="L616" s="463"/>
      <c r="M616" s="463"/>
      <c r="N616" s="463"/>
      <c r="O616" s="463"/>
      <c r="P616" s="463"/>
      <c r="Q616" s="463"/>
      <c r="R616" s="463"/>
      <c r="S616" s="463"/>
      <c r="T616" s="463"/>
      <c r="U616" s="463"/>
      <c r="V616" s="463"/>
      <c r="W616" s="463"/>
      <c r="X616" s="463"/>
      <c r="Y616" s="463"/>
      <c r="Z616" s="463"/>
    </row>
    <row r="617" spans="1:26" ht="20.25" customHeight="1" x14ac:dyDescent="0.8">
      <c r="A617" s="463"/>
      <c r="B617" s="463"/>
      <c r="C617" s="463"/>
      <c r="D617" s="536"/>
      <c r="E617" s="537"/>
      <c r="F617" s="463"/>
      <c r="G617" s="537"/>
      <c r="H617" s="463"/>
      <c r="I617" s="463"/>
      <c r="J617" s="538"/>
      <c r="K617" s="463"/>
      <c r="L617" s="463"/>
      <c r="M617" s="463"/>
      <c r="N617" s="463"/>
      <c r="O617" s="463"/>
      <c r="P617" s="463"/>
      <c r="Q617" s="463"/>
      <c r="R617" s="463"/>
      <c r="S617" s="463"/>
      <c r="T617" s="463"/>
      <c r="U617" s="463"/>
      <c r="V617" s="463"/>
      <c r="W617" s="463"/>
      <c r="X617" s="463"/>
      <c r="Y617" s="463"/>
      <c r="Z617" s="463"/>
    </row>
    <row r="618" spans="1:26" ht="20.25" customHeight="1" x14ac:dyDescent="0.8">
      <c r="A618" s="463"/>
      <c r="B618" s="463"/>
      <c r="C618" s="463"/>
      <c r="D618" s="536"/>
      <c r="E618" s="537"/>
      <c r="F618" s="463"/>
      <c r="G618" s="537"/>
      <c r="H618" s="463"/>
      <c r="I618" s="463"/>
      <c r="J618" s="538"/>
      <c r="K618" s="463"/>
      <c r="L618" s="463"/>
      <c r="M618" s="463"/>
      <c r="N618" s="463"/>
      <c r="O618" s="463"/>
      <c r="P618" s="463"/>
      <c r="Q618" s="463"/>
      <c r="R618" s="463"/>
      <c r="S618" s="463"/>
      <c r="T618" s="463"/>
      <c r="U618" s="463"/>
      <c r="V618" s="463"/>
      <c r="W618" s="463"/>
      <c r="X618" s="463"/>
      <c r="Y618" s="463"/>
      <c r="Z618" s="463"/>
    </row>
    <row r="619" spans="1:26" ht="20.25" customHeight="1" x14ac:dyDescent="0.8">
      <c r="A619" s="463"/>
      <c r="B619" s="463"/>
      <c r="C619" s="463"/>
      <c r="D619" s="536"/>
      <c r="E619" s="537"/>
      <c r="F619" s="463"/>
      <c r="G619" s="537"/>
      <c r="H619" s="463"/>
      <c r="I619" s="463"/>
      <c r="J619" s="538"/>
      <c r="K619" s="463"/>
      <c r="L619" s="463"/>
      <c r="M619" s="463"/>
      <c r="N619" s="463"/>
      <c r="O619" s="463"/>
      <c r="P619" s="463"/>
      <c r="Q619" s="463"/>
      <c r="R619" s="463"/>
      <c r="S619" s="463"/>
      <c r="T619" s="463"/>
      <c r="U619" s="463"/>
      <c r="V619" s="463"/>
      <c r="W619" s="463"/>
      <c r="X619" s="463"/>
      <c r="Y619" s="463"/>
      <c r="Z619" s="463"/>
    </row>
    <row r="620" spans="1:26" ht="20.25" customHeight="1" x14ac:dyDescent="0.8">
      <c r="A620" s="463"/>
      <c r="B620" s="463"/>
      <c r="C620" s="463"/>
      <c r="D620" s="536"/>
      <c r="E620" s="537"/>
      <c r="F620" s="463"/>
      <c r="G620" s="537"/>
      <c r="H620" s="463"/>
      <c r="I620" s="463"/>
      <c r="J620" s="538"/>
      <c r="K620" s="463"/>
      <c r="L620" s="463"/>
      <c r="M620" s="463"/>
      <c r="N620" s="463"/>
      <c r="O620" s="463"/>
      <c r="P620" s="463"/>
      <c r="Q620" s="463"/>
      <c r="R620" s="463"/>
      <c r="S620" s="463"/>
      <c r="T620" s="463"/>
      <c r="U620" s="463"/>
      <c r="V620" s="463"/>
      <c r="W620" s="463"/>
      <c r="X620" s="463"/>
      <c r="Y620" s="463"/>
      <c r="Z620" s="463"/>
    </row>
    <row r="621" spans="1:26" ht="20.25" customHeight="1" x14ac:dyDescent="0.8">
      <c r="A621" s="463"/>
      <c r="B621" s="463"/>
      <c r="C621" s="463"/>
      <c r="D621" s="536"/>
      <c r="E621" s="537"/>
      <c r="F621" s="463"/>
      <c r="G621" s="537"/>
      <c r="H621" s="463"/>
      <c r="I621" s="463"/>
      <c r="J621" s="538"/>
      <c r="K621" s="463"/>
      <c r="L621" s="463"/>
      <c r="M621" s="463"/>
      <c r="N621" s="463"/>
      <c r="O621" s="463"/>
      <c r="P621" s="463"/>
      <c r="Q621" s="463"/>
      <c r="R621" s="463"/>
      <c r="S621" s="463"/>
      <c r="T621" s="463"/>
      <c r="U621" s="463"/>
      <c r="V621" s="463"/>
      <c r="W621" s="463"/>
      <c r="X621" s="463"/>
      <c r="Y621" s="463"/>
      <c r="Z621" s="463"/>
    </row>
    <row r="622" spans="1:26" ht="20.25" customHeight="1" x14ac:dyDescent="0.8">
      <c r="A622" s="463"/>
      <c r="B622" s="463"/>
      <c r="C622" s="463"/>
      <c r="D622" s="536"/>
      <c r="E622" s="537"/>
      <c r="F622" s="463"/>
      <c r="G622" s="537"/>
      <c r="H622" s="463"/>
      <c r="I622" s="463"/>
      <c r="J622" s="538"/>
      <c r="K622" s="463"/>
      <c r="L622" s="463"/>
      <c r="M622" s="463"/>
      <c r="N622" s="463"/>
      <c r="O622" s="463"/>
      <c r="P622" s="463"/>
      <c r="Q622" s="463"/>
      <c r="R622" s="463"/>
      <c r="S622" s="463"/>
      <c r="T622" s="463"/>
      <c r="U622" s="463"/>
      <c r="V622" s="463"/>
      <c r="W622" s="463"/>
      <c r="X622" s="463"/>
      <c r="Y622" s="463"/>
      <c r="Z622" s="463"/>
    </row>
    <row r="623" spans="1:26" ht="20.25" customHeight="1" x14ac:dyDescent="0.8">
      <c r="A623" s="463"/>
      <c r="B623" s="463"/>
      <c r="C623" s="463"/>
      <c r="D623" s="536"/>
      <c r="E623" s="537"/>
      <c r="F623" s="463"/>
      <c r="G623" s="537"/>
      <c r="H623" s="463"/>
      <c r="I623" s="463"/>
      <c r="J623" s="538"/>
      <c r="K623" s="463"/>
      <c r="L623" s="463"/>
      <c r="M623" s="463"/>
      <c r="N623" s="463"/>
      <c r="O623" s="463"/>
      <c r="P623" s="463"/>
      <c r="Q623" s="463"/>
      <c r="R623" s="463"/>
      <c r="S623" s="463"/>
      <c r="T623" s="463"/>
      <c r="U623" s="463"/>
      <c r="V623" s="463"/>
      <c r="W623" s="463"/>
      <c r="X623" s="463"/>
      <c r="Y623" s="463"/>
      <c r="Z623" s="463"/>
    </row>
    <row r="624" spans="1:26" ht="20.25" customHeight="1" x14ac:dyDescent="0.8">
      <c r="A624" s="463"/>
      <c r="B624" s="463"/>
      <c r="C624" s="463"/>
      <c r="D624" s="536"/>
      <c r="E624" s="537"/>
      <c r="F624" s="463"/>
      <c r="G624" s="537"/>
      <c r="H624" s="463"/>
      <c r="I624" s="463"/>
      <c r="J624" s="538"/>
      <c r="K624" s="463"/>
      <c r="L624" s="463"/>
      <c r="M624" s="463"/>
      <c r="N624" s="463"/>
      <c r="O624" s="463"/>
      <c r="P624" s="463"/>
      <c r="Q624" s="463"/>
      <c r="R624" s="463"/>
      <c r="S624" s="463"/>
      <c r="T624" s="463"/>
      <c r="U624" s="463"/>
      <c r="V624" s="463"/>
      <c r="W624" s="463"/>
      <c r="X624" s="463"/>
      <c r="Y624" s="463"/>
      <c r="Z624" s="463"/>
    </row>
    <row r="625" spans="1:26" ht="20.25" customHeight="1" x14ac:dyDescent="0.8">
      <c r="A625" s="463"/>
      <c r="B625" s="463"/>
      <c r="C625" s="463"/>
      <c r="D625" s="536"/>
      <c r="E625" s="537"/>
      <c r="F625" s="463"/>
      <c r="G625" s="537"/>
      <c r="H625" s="463"/>
      <c r="I625" s="463"/>
      <c r="J625" s="538"/>
      <c r="K625" s="463"/>
      <c r="L625" s="463"/>
      <c r="M625" s="463"/>
      <c r="N625" s="463"/>
      <c r="O625" s="463"/>
      <c r="P625" s="463"/>
      <c r="Q625" s="463"/>
      <c r="R625" s="463"/>
      <c r="S625" s="463"/>
      <c r="T625" s="463"/>
      <c r="U625" s="463"/>
      <c r="V625" s="463"/>
      <c r="W625" s="463"/>
      <c r="X625" s="463"/>
      <c r="Y625" s="463"/>
      <c r="Z625" s="463"/>
    </row>
    <row r="626" spans="1:26" ht="20.25" customHeight="1" x14ac:dyDescent="0.8">
      <c r="A626" s="463"/>
      <c r="B626" s="463"/>
      <c r="C626" s="463"/>
      <c r="D626" s="536"/>
      <c r="E626" s="537"/>
      <c r="F626" s="463"/>
      <c r="G626" s="537"/>
      <c r="H626" s="463"/>
      <c r="I626" s="463"/>
      <c r="J626" s="538"/>
      <c r="K626" s="463"/>
      <c r="L626" s="463"/>
      <c r="M626" s="463"/>
      <c r="N626" s="463"/>
      <c r="O626" s="463"/>
      <c r="P626" s="463"/>
      <c r="Q626" s="463"/>
      <c r="R626" s="463"/>
      <c r="S626" s="463"/>
      <c r="T626" s="463"/>
      <c r="U626" s="463"/>
      <c r="V626" s="463"/>
      <c r="W626" s="463"/>
      <c r="X626" s="463"/>
      <c r="Y626" s="463"/>
      <c r="Z626" s="463"/>
    </row>
    <row r="627" spans="1:26" ht="20.25" customHeight="1" x14ac:dyDescent="0.8">
      <c r="A627" s="463"/>
      <c r="B627" s="463"/>
      <c r="C627" s="463"/>
      <c r="D627" s="536"/>
      <c r="E627" s="537"/>
      <c r="F627" s="463"/>
      <c r="G627" s="537"/>
      <c r="H627" s="463"/>
      <c r="I627" s="463"/>
      <c r="J627" s="538"/>
      <c r="K627" s="463"/>
      <c r="L627" s="463"/>
      <c r="M627" s="463"/>
      <c r="N627" s="463"/>
      <c r="O627" s="463"/>
      <c r="P627" s="463"/>
      <c r="Q627" s="463"/>
      <c r="R627" s="463"/>
      <c r="S627" s="463"/>
      <c r="T627" s="463"/>
      <c r="U627" s="463"/>
      <c r="V627" s="463"/>
      <c r="W627" s="463"/>
      <c r="X627" s="463"/>
      <c r="Y627" s="463"/>
      <c r="Z627" s="463"/>
    </row>
    <row r="628" spans="1:26" ht="20.25" customHeight="1" x14ac:dyDescent="0.8">
      <c r="A628" s="463"/>
      <c r="B628" s="463"/>
      <c r="C628" s="463"/>
      <c r="D628" s="536"/>
      <c r="E628" s="537"/>
      <c r="F628" s="463"/>
      <c r="G628" s="537"/>
      <c r="H628" s="463"/>
      <c r="I628" s="463"/>
      <c r="J628" s="538"/>
      <c r="K628" s="463"/>
      <c r="L628" s="463"/>
      <c r="M628" s="463"/>
      <c r="N628" s="463"/>
      <c r="O628" s="463"/>
      <c r="P628" s="463"/>
      <c r="Q628" s="463"/>
      <c r="R628" s="463"/>
      <c r="S628" s="463"/>
      <c r="T628" s="463"/>
      <c r="U628" s="463"/>
      <c r="V628" s="463"/>
      <c r="W628" s="463"/>
      <c r="X628" s="463"/>
      <c r="Y628" s="463"/>
      <c r="Z628" s="463"/>
    </row>
    <row r="629" spans="1:26" ht="20.25" customHeight="1" x14ac:dyDescent="0.8">
      <c r="A629" s="463"/>
      <c r="B629" s="463"/>
      <c r="C629" s="463"/>
      <c r="D629" s="536"/>
      <c r="E629" s="537"/>
      <c r="F629" s="463"/>
      <c r="G629" s="537"/>
      <c r="H629" s="463"/>
      <c r="I629" s="463"/>
      <c r="J629" s="538"/>
      <c r="K629" s="463"/>
      <c r="L629" s="463"/>
      <c r="M629" s="463"/>
      <c r="N629" s="463"/>
      <c r="O629" s="463"/>
      <c r="P629" s="463"/>
      <c r="Q629" s="463"/>
      <c r="R629" s="463"/>
      <c r="S629" s="463"/>
      <c r="T629" s="463"/>
      <c r="U629" s="463"/>
      <c r="V629" s="463"/>
      <c r="W629" s="463"/>
      <c r="X629" s="463"/>
      <c r="Y629" s="463"/>
      <c r="Z629" s="463"/>
    </row>
    <row r="630" spans="1:26" ht="20.25" customHeight="1" x14ac:dyDescent="0.8">
      <c r="A630" s="463"/>
      <c r="B630" s="463"/>
      <c r="C630" s="463"/>
      <c r="D630" s="536"/>
      <c r="E630" s="537"/>
      <c r="F630" s="463"/>
      <c r="G630" s="537"/>
      <c r="H630" s="463"/>
      <c r="I630" s="463"/>
      <c r="J630" s="538"/>
      <c r="K630" s="463"/>
      <c r="L630" s="463"/>
      <c r="M630" s="463"/>
      <c r="N630" s="463"/>
      <c r="O630" s="463"/>
      <c r="P630" s="463"/>
      <c r="Q630" s="463"/>
      <c r="R630" s="463"/>
      <c r="S630" s="463"/>
      <c r="T630" s="463"/>
      <c r="U630" s="463"/>
      <c r="V630" s="463"/>
      <c r="W630" s="463"/>
      <c r="X630" s="463"/>
      <c r="Y630" s="463"/>
      <c r="Z630" s="463"/>
    </row>
    <row r="631" spans="1:26" ht="20.25" customHeight="1" x14ac:dyDescent="0.8">
      <c r="A631" s="463"/>
      <c r="B631" s="463"/>
      <c r="C631" s="463"/>
      <c r="D631" s="536"/>
      <c r="E631" s="537"/>
      <c r="F631" s="463"/>
      <c r="G631" s="537"/>
      <c r="H631" s="463"/>
      <c r="I631" s="463"/>
      <c r="J631" s="538"/>
      <c r="K631" s="463"/>
      <c r="L631" s="463"/>
      <c r="M631" s="463"/>
      <c r="N631" s="463"/>
      <c r="O631" s="463"/>
      <c r="P631" s="463"/>
      <c r="Q631" s="463"/>
      <c r="R631" s="463"/>
      <c r="S631" s="463"/>
      <c r="T631" s="463"/>
      <c r="U631" s="463"/>
      <c r="V631" s="463"/>
      <c r="W631" s="463"/>
      <c r="X631" s="463"/>
      <c r="Y631" s="463"/>
      <c r="Z631" s="463"/>
    </row>
    <row r="632" spans="1:26" ht="20.25" customHeight="1" x14ac:dyDescent="0.8">
      <c r="A632" s="463"/>
      <c r="B632" s="463"/>
      <c r="C632" s="463"/>
      <c r="D632" s="536"/>
      <c r="E632" s="537"/>
      <c r="F632" s="463"/>
      <c r="G632" s="537"/>
      <c r="H632" s="463"/>
      <c r="I632" s="463"/>
      <c r="J632" s="538"/>
      <c r="K632" s="463"/>
      <c r="L632" s="463"/>
      <c r="M632" s="463"/>
      <c r="N632" s="463"/>
      <c r="O632" s="463"/>
      <c r="P632" s="463"/>
      <c r="Q632" s="463"/>
      <c r="R632" s="463"/>
      <c r="S632" s="463"/>
      <c r="T632" s="463"/>
      <c r="U632" s="463"/>
      <c r="V632" s="463"/>
      <c r="W632" s="463"/>
      <c r="X632" s="463"/>
      <c r="Y632" s="463"/>
      <c r="Z632" s="463"/>
    </row>
    <row r="633" spans="1:26" ht="20.25" customHeight="1" x14ac:dyDescent="0.8">
      <c r="A633" s="463"/>
      <c r="B633" s="463"/>
      <c r="C633" s="463"/>
      <c r="D633" s="536"/>
      <c r="E633" s="537"/>
      <c r="F633" s="463"/>
      <c r="G633" s="537"/>
      <c r="H633" s="463"/>
      <c r="I633" s="463"/>
      <c r="J633" s="538"/>
      <c r="K633" s="463"/>
      <c r="L633" s="463"/>
      <c r="M633" s="463"/>
      <c r="N633" s="463"/>
      <c r="O633" s="463"/>
      <c r="P633" s="463"/>
      <c r="Q633" s="463"/>
      <c r="R633" s="463"/>
      <c r="S633" s="463"/>
      <c r="T633" s="463"/>
      <c r="U633" s="463"/>
      <c r="V633" s="463"/>
      <c r="W633" s="463"/>
      <c r="X633" s="463"/>
      <c r="Y633" s="463"/>
      <c r="Z633" s="463"/>
    </row>
    <row r="634" spans="1:26" ht="20.25" customHeight="1" x14ac:dyDescent="0.8">
      <c r="A634" s="463"/>
      <c r="B634" s="463"/>
      <c r="C634" s="463"/>
      <c r="D634" s="536"/>
      <c r="E634" s="537"/>
      <c r="F634" s="463"/>
      <c r="G634" s="537"/>
      <c r="H634" s="463"/>
      <c r="I634" s="463"/>
      <c r="J634" s="538"/>
      <c r="K634" s="463"/>
      <c r="L634" s="463"/>
      <c r="M634" s="463"/>
      <c r="N634" s="463"/>
      <c r="O634" s="463"/>
      <c r="P634" s="463"/>
      <c r="Q634" s="463"/>
      <c r="R634" s="463"/>
      <c r="S634" s="463"/>
      <c r="T634" s="463"/>
      <c r="U634" s="463"/>
      <c r="V634" s="463"/>
      <c r="W634" s="463"/>
      <c r="X634" s="463"/>
      <c r="Y634" s="463"/>
      <c r="Z634" s="463"/>
    </row>
    <row r="635" spans="1:26" ht="20.25" customHeight="1" x14ac:dyDescent="0.8">
      <c r="A635" s="463"/>
      <c r="B635" s="463"/>
      <c r="C635" s="463"/>
      <c r="D635" s="536"/>
      <c r="E635" s="537"/>
      <c r="F635" s="463"/>
      <c r="G635" s="537"/>
      <c r="H635" s="463"/>
      <c r="I635" s="463"/>
      <c r="J635" s="538"/>
      <c r="K635" s="463"/>
      <c r="L635" s="463"/>
      <c r="M635" s="463"/>
      <c r="N635" s="463"/>
      <c r="O635" s="463"/>
      <c r="P635" s="463"/>
      <c r="Q635" s="463"/>
      <c r="R635" s="463"/>
      <c r="S635" s="463"/>
      <c r="T635" s="463"/>
      <c r="U635" s="463"/>
      <c r="V635" s="463"/>
      <c r="W635" s="463"/>
      <c r="X635" s="463"/>
      <c r="Y635" s="463"/>
      <c r="Z635" s="463"/>
    </row>
    <row r="636" spans="1:26" ht="20.25" customHeight="1" x14ac:dyDescent="0.8">
      <c r="A636" s="463"/>
      <c r="B636" s="463"/>
      <c r="C636" s="463"/>
      <c r="D636" s="536"/>
      <c r="E636" s="537"/>
      <c r="F636" s="463"/>
      <c r="G636" s="537"/>
      <c r="H636" s="463"/>
      <c r="I636" s="463"/>
      <c r="J636" s="538"/>
      <c r="K636" s="463"/>
      <c r="L636" s="463"/>
      <c r="M636" s="463"/>
      <c r="N636" s="463"/>
      <c r="O636" s="463"/>
      <c r="P636" s="463"/>
      <c r="Q636" s="463"/>
      <c r="R636" s="463"/>
      <c r="S636" s="463"/>
      <c r="T636" s="463"/>
      <c r="U636" s="463"/>
      <c r="V636" s="463"/>
      <c r="W636" s="463"/>
      <c r="X636" s="463"/>
      <c r="Y636" s="463"/>
      <c r="Z636" s="463"/>
    </row>
    <row r="637" spans="1:26" ht="20.25" customHeight="1" x14ac:dyDescent="0.8">
      <c r="A637" s="463"/>
      <c r="B637" s="463"/>
      <c r="C637" s="463"/>
      <c r="D637" s="536"/>
      <c r="E637" s="537"/>
      <c r="F637" s="463"/>
      <c r="G637" s="537"/>
      <c r="H637" s="463"/>
      <c r="I637" s="463"/>
      <c r="J637" s="538"/>
      <c r="K637" s="463"/>
      <c r="L637" s="463"/>
      <c r="M637" s="463"/>
      <c r="N637" s="463"/>
      <c r="O637" s="463"/>
      <c r="P637" s="463"/>
      <c r="Q637" s="463"/>
      <c r="R637" s="463"/>
      <c r="S637" s="463"/>
      <c r="T637" s="463"/>
      <c r="U637" s="463"/>
      <c r="V637" s="463"/>
      <c r="W637" s="463"/>
      <c r="X637" s="463"/>
      <c r="Y637" s="463"/>
      <c r="Z637" s="463"/>
    </row>
    <row r="638" spans="1:26" ht="20.25" customHeight="1" x14ac:dyDescent="0.8">
      <c r="A638" s="463"/>
      <c r="B638" s="463"/>
      <c r="C638" s="463"/>
      <c r="D638" s="536"/>
      <c r="E638" s="537"/>
      <c r="F638" s="463"/>
      <c r="G638" s="537"/>
      <c r="H638" s="463"/>
      <c r="I638" s="463"/>
      <c r="J638" s="538"/>
      <c r="K638" s="463"/>
      <c r="L638" s="463"/>
      <c r="M638" s="463"/>
      <c r="N638" s="463"/>
      <c r="O638" s="463"/>
      <c r="P638" s="463"/>
      <c r="Q638" s="463"/>
      <c r="R638" s="463"/>
      <c r="S638" s="463"/>
      <c r="T638" s="463"/>
      <c r="U638" s="463"/>
      <c r="V638" s="463"/>
      <c r="W638" s="463"/>
      <c r="X638" s="463"/>
      <c r="Y638" s="463"/>
      <c r="Z638" s="463"/>
    </row>
    <row r="639" spans="1:26" ht="20.25" customHeight="1" x14ac:dyDescent="0.8">
      <c r="A639" s="463"/>
      <c r="B639" s="463"/>
      <c r="C639" s="463"/>
      <c r="D639" s="536"/>
      <c r="E639" s="537"/>
      <c r="F639" s="463"/>
      <c r="G639" s="537"/>
      <c r="H639" s="463"/>
      <c r="I639" s="463"/>
      <c r="J639" s="538"/>
      <c r="K639" s="463"/>
      <c r="L639" s="463"/>
      <c r="M639" s="463"/>
      <c r="N639" s="463"/>
      <c r="O639" s="463"/>
      <c r="P639" s="463"/>
      <c r="Q639" s="463"/>
      <c r="R639" s="463"/>
      <c r="S639" s="463"/>
      <c r="T639" s="463"/>
      <c r="U639" s="463"/>
      <c r="V639" s="463"/>
      <c r="W639" s="463"/>
      <c r="X639" s="463"/>
      <c r="Y639" s="463"/>
      <c r="Z639" s="463"/>
    </row>
    <row r="640" spans="1:26" ht="20.25" customHeight="1" x14ac:dyDescent="0.8">
      <c r="A640" s="463"/>
      <c r="B640" s="463"/>
      <c r="C640" s="463"/>
      <c r="D640" s="536"/>
      <c r="E640" s="537"/>
      <c r="F640" s="463"/>
      <c r="G640" s="537"/>
      <c r="H640" s="463"/>
      <c r="I640" s="463"/>
      <c r="J640" s="538"/>
      <c r="K640" s="463"/>
      <c r="L640" s="463"/>
      <c r="M640" s="463"/>
      <c r="N640" s="463"/>
      <c r="O640" s="463"/>
      <c r="P640" s="463"/>
      <c r="Q640" s="463"/>
      <c r="R640" s="463"/>
      <c r="S640" s="463"/>
      <c r="T640" s="463"/>
      <c r="U640" s="463"/>
      <c r="V640" s="463"/>
      <c r="W640" s="463"/>
      <c r="X640" s="463"/>
      <c r="Y640" s="463"/>
      <c r="Z640" s="463"/>
    </row>
    <row r="641" spans="1:26" ht="20.25" customHeight="1" x14ac:dyDescent="0.8">
      <c r="A641" s="463"/>
      <c r="B641" s="463"/>
      <c r="C641" s="463"/>
      <c r="D641" s="536"/>
      <c r="E641" s="537"/>
      <c r="F641" s="463"/>
      <c r="G641" s="537"/>
      <c r="H641" s="463"/>
      <c r="I641" s="463"/>
      <c r="J641" s="538"/>
      <c r="K641" s="463"/>
      <c r="L641" s="463"/>
      <c r="M641" s="463"/>
      <c r="N641" s="463"/>
      <c r="O641" s="463"/>
      <c r="P641" s="463"/>
      <c r="Q641" s="463"/>
      <c r="R641" s="463"/>
      <c r="S641" s="463"/>
      <c r="T641" s="463"/>
      <c r="U641" s="463"/>
      <c r="V641" s="463"/>
      <c r="W641" s="463"/>
      <c r="X641" s="463"/>
      <c r="Y641" s="463"/>
      <c r="Z641" s="463"/>
    </row>
    <row r="642" spans="1:26" ht="20.25" customHeight="1" x14ac:dyDescent="0.8">
      <c r="A642" s="463"/>
      <c r="B642" s="463"/>
      <c r="C642" s="463"/>
      <c r="D642" s="536"/>
      <c r="E642" s="537"/>
      <c r="F642" s="463"/>
      <c r="G642" s="537"/>
      <c r="H642" s="463"/>
      <c r="I642" s="463"/>
      <c r="J642" s="538"/>
      <c r="K642" s="463"/>
      <c r="L642" s="463"/>
      <c r="M642" s="463"/>
      <c r="N642" s="463"/>
      <c r="O642" s="463"/>
      <c r="P642" s="463"/>
      <c r="Q642" s="463"/>
      <c r="R642" s="463"/>
      <c r="S642" s="463"/>
      <c r="T642" s="463"/>
      <c r="U642" s="463"/>
      <c r="V642" s="463"/>
      <c r="W642" s="463"/>
      <c r="X642" s="463"/>
      <c r="Y642" s="463"/>
      <c r="Z642" s="463"/>
    </row>
    <row r="643" spans="1:26" ht="20.25" customHeight="1" x14ac:dyDescent="0.8">
      <c r="A643" s="463"/>
      <c r="B643" s="463"/>
      <c r="C643" s="463"/>
      <c r="D643" s="536"/>
      <c r="E643" s="537"/>
      <c r="F643" s="463"/>
      <c r="G643" s="537"/>
      <c r="H643" s="463"/>
      <c r="I643" s="463"/>
      <c r="J643" s="538"/>
      <c r="K643" s="463"/>
      <c r="L643" s="463"/>
      <c r="M643" s="463"/>
      <c r="N643" s="463"/>
      <c r="O643" s="463"/>
      <c r="P643" s="463"/>
      <c r="Q643" s="463"/>
      <c r="R643" s="463"/>
      <c r="S643" s="463"/>
      <c r="T643" s="463"/>
      <c r="U643" s="463"/>
      <c r="V643" s="463"/>
      <c r="W643" s="463"/>
      <c r="X643" s="463"/>
      <c r="Y643" s="463"/>
      <c r="Z643" s="463"/>
    </row>
    <row r="644" spans="1:26" ht="20.25" customHeight="1" x14ac:dyDescent="0.8">
      <c r="A644" s="463"/>
      <c r="B644" s="463"/>
      <c r="C644" s="463"/>
      <c r="D644" s="536"/>
      <c r="E644" s="537"/>
      <c r="F644" s="463"/>
      <c r="G644" s="537"/>
      <c r="H644" s="463"/>
      <c r="I644" s="463"/>
      <c r="J644" s="538"/>
      <c r="K644" s="463"/>
      <c r="L644" s="463"/>
      <c r="M644" s="463"/>
      <c r="N644" s="463"/>
      <c r="O644" s="463"/>
      <c r="P644" s="463"/>
      <c r="Q644" s="463"/>
      <c r="R644" s="463"/>
      <c r="S644" s="463"/>
      <c r="T644" s="463"/>
      <c r="U644" s="463"/>
      <c r="V644" s="463"/>
      <c r="W644" s="463"/>
      <c r="X644" s="463"/>
      <c r="Y644" s="463"/>
      <c r="Z644" s="463"/>
    </row>
    <row r="645" spans="1:26" ht="20.25" customHeight="1" x14ac:dyDescent="0.8">
      <c r="A645" s="463"/>
      <c r="B645" s="463"/>
      <c r="C645" s="463"/>
      <c r="D645" s="536"/>
      <c r="E645" s="537"/>
      <c r="F645" s="463"/>
      <c r="G645" s="537"/>
      <c r="H645" s="463"/>
      <c r="I645" s="463"/>
      <c r="J645" s="538"/>
      <c r="K645" s="463"/>
      <c r="L645" s="463"/>
      <c r="M645" s="463"/>
      <c r="N645" s="463"/>
      <c r="O645" s="463"/>
      <c r="P645" s="463"/>
      <c r="Q645" s="463"/>
      <c r="R645" s="463"/>
      <c r="S645" s="463"/>
      <c r="T645" s="463"/>
      <c r="U645" s="463"/>
      <c r="V645" s="463"/>
      <c r="W645" s="463"/>
      <c r="X645" s="463"/>
      <c r="Y645" s="463"/>
      <c r="Z645" s="463"/>
    </row>
    <row r="646" spans="1:26" ht="20.25" customHeight="1" x14ac:dyDescent="0.8">
      <c r="A646" s="463"/>
      <c r="B646" s="463"/>
      <c r="C646" s="463"/>
      <c r="D646" s="536"/>
      <c r="E646" s="537"/>
      <c r="F646" s="463"/>
      <c r="G646" s="537"/>
      <c r="H646" s="463"/>
      <c r="I646" s="463"/>
      <c r="J646" s="538"/>
      <c r="K646" s="463"/>
      <c r="L646" s="463"/>
      <c r="M646" s="463"/>
      <c r="N646" s="463"/>
      <c r="O646" s="463"/>
      <c r="P646" s="463"/>
      <c r="Q646" s="463"/>
      <c r="R646" s="463"/>
      <c r="S646" s="463"/>
      <c r="T646" s="463"/>
      <c r="U646" s="463"/>
      <c r="V646" s="463"/>
      <c r="W646" s="463"/>
      <c r="X646" s="463"/>
      <c r="Y646" s="463"/>
      <c r="Z646" s="463"/>
    </row>
    <row r="647" spans="1:26" ht="20.25" customHeight="1" x14ac:dyDescent="0.8">
      <c r="A647" s="463"/>
      <c r="B647" s="463"/>
      <c r="C647" s="463"/>
      <c r="D647" s="536"/>
      <c r="E647" s="537"/>
      <c r="F647" s="463"/>
      <c r="G647" s="537"/>
      <c r="H647" s="463"/>
      <c r="I647" s="463"/>
      <c r="J647" s="538"/>
      <c r="K647" s="463"/>
      <c r="L647" s="463"/>
      <c r="M647" s="463"/>
      <c r="N647" s="463"/>
      <c r="O647" s="463"/>
      <c r="P647" s="463"/>
      <c r="Q647" s="463"/>
      <c r="R647" s="463"/>
      <c r="S647" s="463"/>
      <c r="T647" s="463"/>
      <c r="U647" s="463"/>
      <c r="V647" s="463"/>
      <c r="W647" s="463"/>
      <c r="X647" s="463"/>
      <c r="Y647" s="463"/>
      <c r="Z647" s="463"/>
    </row>
    <row r="648" spans="1:26" ht="20.25" customHeight="1" x14ac:dyDescent="0.8">
      <c r="A648" s="463"/>
      <c r="B648" s="463"/>
      <c r="C648" s="463"/>
      <c r="D648" s="536"/>
      <c r="E648" s="537"/>
      <c r="F648" s="463"/>
      <c r="G648" s="537"/>
      <c r="H648" s="463"/>
      <c r="I648" s="463"/>
      <c r="J648" s="538"/>
      <c r="K648" s="463"/>
      <c r="L648" s="463"/>
      <c r="M648" s="463"/>
      <c r="N648" s="463"/>
      <c r="O648" s="463"/>
      <c r="P648" s="463"/>
      <c r="Q648" s="463"/>
      <c r="R648" s="463"/>
      <c r="S648" s="463"/>
      <c r="T648" s="463"/>
      <c r="U648" s="463"/>
      <c r="V648" s="463"/>
      <c r="W648" s="463"/>
      <c r="X648" s="463"/>
      <c r="Y648" s="463"/>
      <c r="Z648" s="463"/>
    </row>
    <row r="649" spans="1:26" ht="20.25" customHeight="1" x14ac:dyDescent="0.8">
      <c r="A649" s="463"/>
      <c r="B649" s="463"/>
      <c r="C649" s="463"/>
      <c r="D649" s="536"/>
      <c r="E649" s="537"/>
      <c r="F649" s="463"/>
      <c r="G649" s="537"/>
      <c r="H649" s="463"/>
      <c r="I649" s="463"/>
      <c r="J649" s="538"/>
      <c r="K649" s="463"/>
      <c r="L649" s="463"/>
      <c r="M649" s="463"/>
      <c r="N649" s="463"/>
      <c r="O649" s="463"/>
      <c r="P649" s="463"/>
      <c r="Q649" s="463"/>
      <c r="R649" s="463"/>
      <c r="S649" s="463"/>
      <c r="T649" s="463"/>
      <c r="U649" s="463"/>
      <c r="V649" s="463"/>
      <c r="W649" s="463"/>
      <c r="X649" s="463"/>
      <c r="Y649" s="463"/>
      <c r="Z649" s="463"/>
    </row>
    <row r="650" spans="1:26" ht="20.25" customHeight="1" x14ac:dyDescent="0.8">
      <c r="A650" s="463"/>
      <c r="B650" s="463"/>
      <c r="C650" s="463"/>
      <c r="D650" s="536"/>
      <c r="E650" s="537"/>
      <c r="F650" s="463"/>
      <c r="G650" s="537"/>
      <c r="H650" s="463"/>
      <c r="I650" s="463"/>
      <c r="J650" s="538"/>
      <c r="K650" s="463"/>
      <c r="L650" s="463"/>
      <c r="M650" s="463"/>
      <c r="N650" s="463"/>
      <c r="O650" s="463"/>
      <c r="P650" s="463"/>
      <c r="Q650" s="463"/>
      <c r="R650" s="463"/>
      <c r="S650" s="463"/>
      <c r="T650" s="463"/>
      <c r="U650" s="463"/>
      <c r="V650" s="463"/>
      <c r="W650" s="463"/>
      <c r="X650" s="463"/>
      <c r="Y650" s="463"/>
      <c r="Z650" s="463"/>
    </row>
    <row r="651" spans="1:26" ht="20.25" customHeight="1" x14ac:dyDescent="0.8">
      <c r="A651" s="463"/>
      <c r="B651" s="463"/>
      <c r="C651" s="463"/>
      <c r="D651" s="536"/>
      <c r="E651" s="537"/>
      <c r="F651" s="463"/>
      <c r="G651" s="537"/>
      <c r="H651" s="463"/>
      <c r="I651" s="463"/>
      <c r="J651" s="538"/>
      <c r="K651" s="463"/>
      <c r="L651" s="463"/>
      <c r="M651" s="463"/>
      <c r="N651" s="463"/>
      <c r="O651" s="463"/>
      <c r="P651" s="463"/>
      <c r="Q651" s="463"/>
      <c r="R651" s="463"/>
      <c r="S651" s="463"/>
      <c r="T651" s="463"/>
      <c r="U651" s="463"/>
      <c r="V651" s="463"/>
      <c r="W651" s="463"/>
      <c r="X651" s="463"/>
      <c r="Y651" s="463"/>
      <c r="Z651" s="463"/>
    </row>
    <row r="652" spans="1:26" ht="20.25" customHeight="1" x14ac:dyDescent="0.8">
      <c r="A652" s="463"/>
      <c r="B652" s="463"/>
      <c r="C652" s="463"/>
      <c r="D652" s="536"/>
      <c r="E652" s="537"/>
      <c r="F652" s="463"/>
      <c r="G652" s="537"/>
      <c r="H652" s="463"/>
      <c r="I652" s="463"/>
      <c r="J652" s="538"/>
      <c r="K652" s="463"/>
      <c r="L652" s="463"/>
      <c r="M652" s="463"/>
      <c r="N652" s="463"/>
      <c r="O652" s="463"/>
      <c r="P652" s="463"/>
      <c r="Q652" s="463"/>
      <c r="R652" s="463"/>
      <c r="S652" s="463"/>
      <c r="T652" s="463"/>
      <c r="U652" s="463"/>
      <c r="V652" s="463"/>
      <c r="W652" s="463"/>
      <c r="X652" s="463"/>
      <c r="Y652" s="463"/>
      <c r="Z652" s="463"/>
    </row>
    <row r="653" spans="1:26" ht="20.25" customHeight="1" x14ac:dyDescent="0.8">
      <c r="A653" s="463"/>
      <c r="B653" s="463"/>
      <c r="C653" s="463"/>
      <c r="D653" s="536"/>
      <c r="E653" s="537"/>
      <c r="F653" s="463"/>
      <c r="G653" s="537"/>
      <c r="H653" s="463"/>
      <c r="I653" s="463"/>
      <c r="J653" s="538"/>
      <c r="K653" s="463"/>
      <c r="L653" s="463"/>
      <c r="M653" s="463"/>
      <c r="N653" s="463"/>
      <c r="O653" s="463"/>
      <c r="P653" s="463"/>
      <c r="Q653" s="463"/>
      <c r="R653" s="463"/>
      <c r="S653" s="463"/>
      <c r="T653" s="463"/>
      <c r="U653" s="463"/>
      <c r="V653" s="463"/>
      <c r="W653" s="463"/>
      <c r="X653" s="463"/>
      <c r="Y653" s="463"/>
      <c r="Z653" s="463"/>
    </row>
    <row r="654" spans="1:26" ht="20.25" customHeight="1" x14ac:dyDescent="0.8">
      <c r="A654" s="463"/>
      <c r="B654" s="463"/>
      <c r="C654" s="463"/>
      <c r="D654" s="536"/>
      <c r="E654" s="537"/>
      <c r="F654" s="463"/>
      <c r="G654" s="537"/>
      <c r="H654" s="463"/>
      <c r="I654" s="463"/>
      <c r="J654" s="538"/>
      <c r="K654" s="463"/>
      <c r="L654" s="463"/>
      <c r="M654" s="463"/>
      <c r="N654" s="463"/>
      <c r="O654" s="463"/>
      <c r="P654" s="463"/>
      <c r="Q654" s="463"/>
      <c r="R654" s="463"/>
      <c r="S654" s="463"/>
      <c r="T654" s="463"/>
      <c r="U654" s="463"/>
      <c r="V654" s="463"/>
      <c r="W654" s="463"/>
      <c r="X654" s="463"/>
      <c r="Y654" s="463"/>
      <c r="Z654" s="463"/>
    </row>
    <row r="655" spans="1:26" ht="20.25" customHeight="1" x14ac:dyDescent="0.8">
      <c r="A655" s="463"/>
      <c r="B655" s="463"/>
      <c r="C655" s="463"/>
      <c r="D655" s="536"/>
      <c r="E655" s="537"/>
      <c r="F655" s="463"/>
      <c r="G655" s="537"/>
      <c r="H655" s="463"/>
      <c r="I655" s="463"/>
      <c r="J655" s="538"/>
      <c r="K655" s="463"/>
      <c r="L655" s="463"/>
      <c r="M655" s="463"/>
      <c r="N655" s="463"/>
      <c r="O655" s="463"/>
      <c r="P655" s="463"/>
      <c r="Q655" s="463"/>
      <c r="R655" s="463"/>
      <c r="S655" s="463"/>
      <c r="T655" s="463"/>
      <c r="U655" s="463"/>
      <c r="V655" s="463"/>
      <c r="W655" s="463"/>
      <c r="X655" s="463"/>
      <c r="Y655" s="463"/>
      <c r="Z655" s="463"/>
    </row>
    <row r="656" spans="1:26" ht="20.25" customHeight="1" x14ac:dyDescent="0.8">
      <c r="A656" s="463"/>
      <c r="B656" s="463"/>
      <c r="C656" s="463"/>
      <c r="D656" s="536"/>
      <c r="E656" s="537"/>
      <c r="F656" s="463"/>
      <c r="G656" s="537"/>
      <c r="H656" s="463"/>
      <c r="I656" s="463"/>
      <c r="J656" s="538"/>
      <c r="K656" s="463"/>
      <c r="L656" s="463"/>
      <c r="M656" s="463"/>
      <c r="N656" s="463"/>
      <c r="O656" s="463"/>
      <c r="P656" s="463"/>
      <c r="Q656" s="463"/>
      <c r="R656" s="463"/>
      <c r="S656" s="463"/>
      <c r="T656" s="463"/>
      <c r="U656" s="463"/>
      <c r="V656" s="463"/>
      <c r="W656" s="463"/>
      <c r="X656" s="463"/>
      <c r="Y656" s="463"/>
      <c r="Z656" s="463"/>
    </row>
    <row r="657" spans="1:26" ht="20.25" customHeight="1" x14ac:dyDescent="0.8">
      <c r="A657" s="463"/>
      <c r="B657" s="463"/>
      <c r="C657" s="463"/>
      <c r="D657" s="536"/>
      <c r="E657" s="537"/>
      <c r="F657" s="463"/>
      <c r="G657" s="537"/>
      <c r="H657" s="463"/>
      <c r="I657" s="463"/>
      <c r="J657" s="538"/>
      <c r="K657" s="463"/>
      <c r="L657" s="463"/>
      <c r="M657" s="463"/>
      <c r="N657" s="463"/>
      <c r="O657" s="463"/>
      <c r="P657" s="463"/>
      <c r="Q657" s="463"/>
      <c r="R657" s="463"/>
      <c r="S657" s="463"/>
      <c r="T657" s="463"/>
      <c r="U657" s="463"/>
      <c r="V657" s="463"/>
      <c r="W657" s="463"/>
      <c r="X657" s="463"/>
      <c r="Y657" s="463"/>
      <c r="Z657" s="463"/>
    </row>
    <row r="658" spans="1:26" ht="20.25" customHeight="1" x14ac:dyDescent="0.8">
      <c r="A658" s="463"/>
      <c r="B658" s="463"/>
      <c r="C658" s="463"/>
      <c r="D658" s="536"/>
      <c r="E658" s="537"/>
      <c r="F658" s="463"/>
      <c r="G658" s="537"/>
      <c r="H658" s="463"/>
      <c r="I658" s="463"/>
      <c r="J658" s="538"/>
      <c r="K658" s="463"/>
      <c r="L658" s="463"/>
      <c r="M658" s="463"/>
      <c r="N658" s="463"/>
      <c r="O658" s="463"/>
      <c r="P658" s="463"/>
      <c r="Q658" s="463"/>
      <c r="R658" s="463"/>
      <c r="S658" s="463"/>
      <c r="T658" s="463"/>
      <c r="U658" s="463"/>
      <c r="V658" s="463"/>
      <c r="W658" s="463"/>
      <c r="X658" s="463"/>
      <c r="Y658" s="463"/>
      <c r="Z658" s="463"/>
    </row>
    <row r="659" spans="1:26" ht="20.25" customHeight="1" x14ac:dyDescent="0.8">
      <c r="A659" s="463"/>
      <c r="B659" s="463"/>
      <c r="C659" s="463"/>
      <c r="D659" s="536"/>
      <c r="E659" s="537"/>
      <c r="F659" s="463"/>
      <c r="G659" s="537"/>
      <c r="H659" s="463"/>
      <c r="I659" s="463"/>
      <c r="J659" s="538"/>
      <c r="K659" s="463"/>
      <c r="L659" s="463"/>
      <c r="M659" s="463"/>
      <c r="N659" s="463"/>
      <c r="O659" s="463"/>
      <c r="P659" s="463"/>
      <c r="Q659" s="463"/>
      <c r="R659" s="463"/>
      <c r="S659" s="463"/>
      <c r="T659" s="463"/>
      <c r="U659" s="463"/>
      <c r="V659" s="463"/>
      <c r="W659" s="463"/>
      <c r="X659" s="463"/>
      <c r="Y659" s="463"/>
      <c r="Z659" s="463"/>
    </row>
    <row r="660" spans="1:26" ht="20.25" customHeight="1" x14ac:dyDescent="0.8">
      <c r="A660" s="463"/>
      <c r="B660" s="463"/>
      <c r="C660" s="463"/>
      <c r="D660" s="536"/>
      <c r="E660" s="537"/>
      <c r="F660" s="463"/>
      <c r="G660" s="537"/>
      <c r="H660" s="463"/>
      <c r="I660" s="463"/>
      <c r="J660" s="538"/>
      <c r="K660" s="463"/>
      <c r="L660" s="463"/>
      <c r="M660" s="463"/>
      <c r="N660" s="463"/>
      <c r="O660" s="463"/>
      <c r="P660" s="463"/>
      <c r="Q660" s="463"/>
      <c r="R660" s="463"/>
      <c r="S660" s="463"/>
      <c r="T660" s="463"/>
      <c r="U660" s="463"/>
      <c r="V660" s="463"/>
      <c r="W660" s="463"/>
      <c r="X660" s="463"/>
      <c r="Y660" s="463"/>
      <c r="Z660" s="463"/>
    </row>
    <row r="661" spans="1:26" ht="20.25" customHeight="1" x14ac:dyDescent="0.8">
      <c r="A661" s="463"/>
      <c r="B661" s="463"/>
      <c r="C661" s="463"/>
      <c r="D661" s="536"/>
      <c r="E661" s="537"/>
      <c r="F661" s="463"/>
      <c r="G661" s="537"/>
      <c r="H661" s="463"/>
      <c r="I661" s="463"/>
      <c r="J661" s="538"/>
      <c r="K661" s="463"/>
      <c r="L661" s="463"/>
      <c r="M661" s="463"/>
      <c r="N661" s="463"/>
      <c r="O661" s="463"/>
      <c r="P661" s="463"/>
      <c r="Q661" s="463"/>
      <c r="R661" s="463"/>
      <c r="S661" s="463"/>
      <c r="T661" s="463"/>
      <c r="U661" s="463"/>
      <c r="V661" s="463"/>
      <c r="W661" s="463"/>
      <c r="X661" s="463"/>
      <c r="Y661" s="463"/>
      <c r="Z661" s="463"/>
    </row>
    <row r="662" spans="1:26" ht="20.25" customHeight="1" x14ac:dyDescent="0.8">
      <c r="A662" s="463"/>
      <c r="B662" s="463"/>
      <c r="C662" s="463"/>
      <c r="D662" s="536"/>
      <c r="E662" s="537"/>
      <c r="F662" s="463"/>
      <c r="G662" s="537"/>
      <c r="H662" s="463"/>
      <c r="I662" s="463"/>
      <c r="J662" s="538"/>
      <c r="K662" s="463"/>
      <c r="L662" s="463"/>
      <c r="M662" s="463"/>
      <c r="N662" s="463"/>
      <c r="O662" s="463"/>
      <c r="P662" s="463"/>
      <c r="Q662" s="463"/>
      <c r="R662" s="463"/>
      <c r="S662" s="463"/>
      <c r="T662" s="463"/>
      <c r="U662" s="463"/>
      <c r="V662" s="463"/>
      <c r="W662" s="463"/>
      <c r="X662" s="463"/>
      <c r="Y662" s="463"/>
      <c r="Z662" s="463"/>
    </row>
    <row r="663" spans="1:26" ht="20.25" customHeight="1" x14ac:dyDescent="0.8">
      <c r="A663" s="463"/>
      <c r="B663" s="463"/>
      <c r="C663" s="463"/>
      <c r="D663" s="536"/>
      <c r="E663" s="537"/>
      <c r="F663" s="463"/>
      <c r="G663" s="537"/>
      <c r="H663" s="463"/>
      <c r="I663" s="463"/>
      <c r="J663" s="538"/>
      <c r="K663" s="463"/>
      <c r="L663" s="463"/>
      <c r="M663" s="463"/>
      <c r="N663" s="463"/>
      <c r="O663" s="463"/>
      <c r="P663" s="463"/>
      <c r="Q663" s="463"/>
      <c r="R663" s="463"/>
      <c r="S663" s="463"/>
      <c r="T663" s="463"/>
      <c r="U663" s="463"/>
      <c r="V663" s="463"/>
      <c r="W663" s="463"/>
      <c r="X663" s="463"/>
      <c r="Y663" s="463"/>
      <c r="Z663" s="463"/>
    </row>
    <row r="664" spans="1:26" ht="20.25" customHeight="1" x14ac:dyDescent="0.8">
      <c r="A664" s="463"/>
      <c r="B664" s="463"/>
      <c r="C664" s="463"/>
      <c r="D664" s="536"/>
      <c r="E664" s="537"/>
      <c r="F664" s="463"/>
      <c r="G664" s="537"/>
      <c r="H664" s="463"/>
      <c r="I664" s="463"/>
      <c r="J664" s="538"/>
      <c r="K664" s="463"/>
      <c r="L664" s="463"/>
      <c r="M664" s="463"/>
      <c r="N664" s="463"/>
      <c r="O664" s="463"/>
      <c r="P664" s="463"/>
      <c r="Q664" s="463"/>
      <c r="R664" s="463"/>
      <c r="S664" s="463"/>
      <c r="T664" s="463"/>
      <c r="U664" s="463"/>
      <c r="V664" s="463"/>
      <c r="W664" s="463"/>
      <c r="X664" s="463"/>
      <c r="Y664" s="463"/>
      <c r="Z664" s="463"/>
    </row>
    <row r="665" spans="1:26" ht="20.25" customHeight="1" x14ac:dyDescent="0.8">
      <c r="A665" s="463"/>
      <c r="B665" s="463"/>
      <c r="C665" s="463"/>
      <c r="D665" s="536"/>
      <c r="E665" s="537"/>
      <c r="F665" s="463"/>
      <c r="G665" s="537"/>
      <c r="H665" s="463"/>
      <c r="I665" s="463"/>
      <c r="J665" s="538"/>
      <c r="K665" s="463"/>
      <c r="L665" s="463"/>
      <c r="M665" s="463"/>
      <c r="N665" s="463"/>
      <c r="O665" s="463"/>
      <c r="P665" s="463"/>
      <c r="Q665" s="463"/>
      <c r="R665" s="463"/>
      <c r="S665" s="463"/>
      <c r="T665" s="463"/>
      <c r="U665" s="463"/>
      <c r="V665" s="463"/>
      <c r="W665" s="463"/>
      <c r="X665" s="463"/>
      <c r="Y665" s="463"/>
      <c r="Z665" s="463"/>
    </row>
    <row r="666" spans="1:26" ht="20.25" customHeight="1" x14ac:dyDescent="0.8">
      <c r="A666" s="463"/>
      <c r="B666" s="463"/>
      <c r="C666" s="463"/>
      <c r="D666" s="536"/>
      <c r="E666" s="537"/>
      <c r="F666" s="463"/>
      <c r="G666" s="537"/>
      <c r="H666" s="463"/>
      <c r="I666" s="463"/>
      <c r="J666" s="538"/>
      <c r="K666" s="463"/>
      <c r="L666" s="463"/>
      <c r="M666" s="463"/>
      <c r="N666" s="463"/>
      <c r="O666" s="463"/>
      <c r="P666" s="463"/>
      <c r="Q666" s="463"/>
      <c r="R666" s="463"/>
      <c r="S666" s="463"/>
      <c r="T666" s="463"/>
      <c r="U666" s="463"/>
      <c r="V666" s="463"/>
      <c r="W666" s="463"/>
      <c r="X666" s="463"/>
      <c r="Y666" s="463"/>
      <c r="Z666" s="463"/>
    </row>
    <row r="667" spans="1:26" ht="20.25" customHeight="1" x14ac:dyDescent="0.8">
      <c r="A667" s="463"/>
      <c r="B667" s="463"/>
      <c r="C667" s="463"/>
      <c r="D667" s="536"/>
      <c r="E667" s="537"/>
      <c r="F667" s="463"/>
      <c r="G667" s="537"/>
      <c r="H667" s="463"/>
      <c r="I667" s="463"/>
      <c r="J667" s="538"/>
      <c r="K667" s="463"/>
      <c r="L667" s="463"/>
      <c r="M667" s="463"/>
      <c r="N667" s="463"/>
      <c r="O667" s="463"/>
      <c r="P667" s="463"/>
      <c r="Q667" s="463"/>
      <c r="R667" s="463"/>
      <c r="S667" s="463"/>
      <c r="T667" s="463"/>
      <c r="U667" s="463"/>
      <c r="V667" s="463"/>
      <c r="W667" s="463"/>
      <c r="X667" s="463"/>
      <c r="Y667" s="463"/>
      <c r="Z667" s="463"/>
    </row>
    <row r="668" spans="1:26" ht="20.25" customHeight="1" x14ac:dyDescent="0.8">
      <c r="A668" s="463"/>
      <c r="B668" s="463"/>
      <c r="C668" s="463"/>
      <c r="D668" s="536"/>
      <c r="E668" s="537"/>
      <c r="F668" s="463"/>
      <c r="G668" s="537"/>
      <c r="H668" s="463"/>
      <c r="I668" s="463"/>
      <c r="J668" s="538"/>
      <c r="K668" s="463"/>
      <c r="L668" s="463"/>
      <c r="M668" s="463"/>
      <c r="N668" s="463"/>
      <c r="O668" s="463"/>
      <c r="P668" s="463"/>
      <c r="Q668" s="463"/>
      <c r="R668" s="463"/>
      <c r="S668" s="463"/>
      <c r="T668" s="463"/>
      <c r="U668" s="463"/>
      <c r="V668" s="463"/>
      <c r="W668" s="463"/>
      <c r="X668" s="463"/>
      <c r="Y668" s="463"/>
      <c r="Z668" s="463"/>
    </row>
    <row r="669" spans="1:26" ht="20.25" customHeight="1" x14ac:dyDescent="0.8">
      <c r="A669" s="463"/>
      <c r="B669" s="463"/>
      <c r="C669" s="463"/>
      <c r="D669" s="536"/>
      <c r="E669" s="537"/>
      <c r="F669" s="463"/>
      <c r="G669" s="537"/>
      <c r="H669" s="463"/>
      <c r="I669" s="463"/>
      <c r="J669" s="538"/>
      <c r="K669" s="463"/>
      <c r="L669" s="463"/>
      <c r="M669" s="463"/>
      <c r="N669" s="463"/>
      <c r="O669" s="463"/>
      <c r="P669" s="463"/>
      <c r="Q669" s="463"/>
      <c r="R669" s="463"/>
      <c r="S669" s="463"/>
      <c r="T669" s="463"/>
      <c r="U669" s="463"/>
      <c r="V669" s="463"/>
      <c r="W669" s="463"/>
      <c r="X669" s="463"/>
      <c r="Y669" s="463"/>
      <c r="Z669" s="463"/>
    </row>
    <row r="670" spans="1:26" ht="20.25" customHeight="1" x14ac:dyDescent="0.8">
      <c r="A670" s="463"/>
      <c r="B670" s="463"/>
      <c r="C670" s="463"/>
      <c r="D670" s="536"/>
      <c r="E670" s="537"/>
      <c r="F670" s="463"/>
      <c r="G670" s="537"/>
      <c r="H670" s="463"/>
      <c r="I670" s="463"/>
      <c r="J670" s="538"/>
      <c r="K670" s="463"/>
      <c r="L670" s="463"/>
      <c r="M670" s="463"/>
      <c r="N670" s="463"/>
      <c r="O670" s="463"/>
      <c r="P670" s="463"/>
      <c r="Q670" s="463"/>
      <c r="R670" s="463"/>
      <c r="S670" s="463"/>
      <c r="T670" s="463"/>
      <c r="U670" s="463"/>
      <c r="V670" s="463"/>
      <c r="W670" s="463"/>
      <c r="X670" s="463"/>
      <c r="Y670" s="463"/>
      <c r="Z670" s="463"/>
    </row>
    <row r="671" spans="1:26" ht="20.25" customHeight="1" x14ac:dyDescent="0.8">
      <c r="A671" s="463"/>
      <c r="B671" s="463"/>
      <c r="C671" s="463"/>
      <c r="D671" s="536"/>
      <c r="E671" s="537"/>
      <c r="F671" s="463"/>
      <c r="G671" s="537"/>
      <c r="H671" s="463"/>
      <c r="I671" s="463"/>
      <c r="J671" s="538"/>
      <c r="K671" s="463"/>
      <c r="L671" s="463"/>
      <c r="M671" s="463"/>
      <c r="N671" s="463"/>
      <c r="O671" s="463"/>
      <c r="P671" s="463"/>
      <c r="Q671" s="463"/>
      <c r="R671" s="463"/>
      <c r="S671" s="463"/>
      <c r="T671" s="463"/>
      <c r="U671" s="463"/>
      <c r="V671" s="463"/>
      <c r="W671" s="463"/>
      <c r="X671" s="463"/>
      <c r="Y671" s="463"/>
      <c r="Z671" s="463"/>
    </row>
    <row r="672" spans="1:26" ht="20.25" customHeight="1" x14ac:dyDescent="0.8">
      <c r="A672" s="463"/>
      <c r="B672" s="463"/>
      <c r="C672" s="463"/>
      <c r="D672" s="536"/>
      <c r="E672" s="537"/>
      <c r="F672" s="463"/>
      <c r="G672" s="537"/>
      <c r="H672" s="463"/>
      <c r="I672" s="463"/>
      <c r="J672" s="538"/>
      <c r="K672" s="463"/>
      <c r="L672" s="463"/>
      <c r="M672" s="463"/>
      <c r="N672" s="463"/>
      <c r="O672" s="463"/>
      <c r="P672" s="463"/>
      <c r="Q672" s="463"/>
      <c r="R672" s="463"/>
      <c r="S672" s="463"/>
      <c r="T672" s="463"/>
      <c r="U672" s="463"/>
      <c r="V672" s="463"/>
      <c r="W672" s="463"/>
      <c r="X672" s="463"/>
      <c r="Y672" s="463"/>
      <c r="Z672" s="463"/>
    </row>
    <row r="673" spans="1:26" ht="20.25" customHeight="1" x14ac:dyDescent="0.8">
      <c r="A673" s="463"/>
      <c r="B673" s="463"/>
      <c r="C673" s="463"/>
      <c r="D673" s="536"/>
      <c r="E673" s="537"/>
      <c r="F673" s="463"/>
      <c r="G673" s="537"/>
      <c r="H673" s="463"/>
      <c r="I673" s="463"/>
      <c r="J673" s="538"/>
      <c r="K673" s="463"/>
      <c r="L673" s="463"/>
      <c r="M673" s="463"/>
      <c r="N673" s="463"/>
      <c r="O673" s="463"/>
      <c r="P673" s="463"/>
      <c r="Q673" s="463"/>
      <c r="R673" s="463"/>
      <c r="S673" s="463"/>
      <c r="T673" s="463"/>
      <c r="U673" s="463"/>
      <c r="V673" s="463"/>
      <c r="W673" s="463"/>
      <c r="X673" s="463"/>
      <c r="Y673" s="463"/>
      <c r="Z673" s="463"/>
    </row>
    <row r="674" spans="1:26" ht="20.25" customHeight="1" x14ac:dyDescent="0.8">
      <c r="A674" s="463"/>
      <c r="B674" s="463"/>
      <c r="C674" s="463"/>
      <c r="D674" s="536"/>
      <c r="E674" s="537"/>
      <c r="F674" s="463"/>
      <c r="G674" s="537"/>
      <c r="H674" s="463"/>
      <c r="I674" s="463"/>
      <c r="J674" s="538"/>
      <c r="K674" s="463"/>
      <c r="L674" s="463"/>
      <c r="M674" s="463"/>
      <c r="N674" s="463"/>
      <c r="O674" s="463"/>
      <c r="P674" s="463"/>
      <c r="Q674" s="463"/>
      <c r="R674" s="463"/>
      <c r="S674" s="463"/>
      <c r="T674" s="463"/>
      <c r="U674" s="463"/>
      <c r="V674" s="463"/>
      <c r="W674" s="463"/>
      <c r="X674" s="463"/>
      <c r="Y674" s="463"/>
      <c r="Z674" s="463"/>
    </row>
    <row r="675" spans="1:26" ht="20.25" customHeight="1" x14ac:dyDescent="0.8">
      <c r="A675" s="463"/>
      <c r="B675" s="463"/>
      <c r="C675" s="463"/>
      <c r="D675" s="536"/>
      <c r="E675" s="537"/>
      <c r="F675" s="463"/>
      <c r="G675" s="537"/>
      <c r="H675" s="463"/>
      <c r="I675" s="463"/>
      <c r="J675" s="538"/>
      <c r="K675" s="463"/>
      <c r="L675" s="463"/>
      <c r="M675" s="463"/>
      <c r="N675" s="463"/>
      <c r="O675" s="463"/>
      <c r="P675" s="463"/>
      <c r="Q675" s="463"/>
      <c r="R675" s="463"/>
      <c r="S675" s="463"/>
      <c r="T675" s="463"/>
      <c r="U675" s="463"/>
      <c r="V675" s="463"/>
      <c r="W675" s="463"/>
      <c r="X675" s="463"/>
      <c r="Y675" s="463"/>
      <c r="Z675" s="463"/>
    </row>
    <row r="676" spans="1:26" ht="20.25" customHeight="1" x14ac:dyDescent="0.8">
      <c r="A676" s="463"/>
      <c r="B676" s="463"/>
      <c r="C676" s="463"/>
      <c r="D676" s="536"/>
      <c r="E676" s="537"/>
      <c r="F676" s="463"/>
      <c r="G676" s="537"/>
      <c r="H676" s="463"/>
      <c r="I676" s="463"/>
      <c r="J676" s="538"/>
      <c r="K676" s="463"/>
      <c r="L676" s="463"/>
      <c r="M676" s="463"/>
      <c r="N676" s="463"/>
      <c r="O676" s="463"/>
      <c r="P676" s="463"/>
      <c r="Q676" s="463"/>
      <c r="R676" s="463"/>
      <c r="S676" s="463"/>
      <c r="T676" s="463"/>
      <c r="U676" s="463"/>
      <c r="V676" s="463"/>
      <c r="W676" s="463"/>
      <c r="X676" s="463"/>
      <c r="Y676" s="463"/>
      <c r="Z676" s="463"/>
    </row>
    <row r="677" spans="1:26" ht="20.25" customHeight="1" x14ac:dyDescent="0.8">
      <c r="A677" s="463"/>
      <c r="B677" s="463"/>
      <c r="C677" s="463"/>
      <c r="D677" s="536"/>
      <c r="E677" s="537"/>
      <c r="F677" s="463"/>
      <c r="G677" s="537"/>
      <c r="H677" s="463"/>
      <c r="I677" s="463"/>
      <c r="J677" s="538"/>
      <c r="K677" s="463"/>
      <c r="L677" s="463"/>
      <c r="M677" s="463"/>
      <c r="N677" s="463"/>
      <c r="O677" s="463"/>
      <c r="P677" s="463"/>
      <c r="Q677" s="463"/>
      <c r="R677" s="463"/>
      <c r="S677" s="463"/>
      <c r="T677" s="463"/>
      <c r="U677" s="463"/>
      <c r="V677" s="463"/>
      <c r="W677" s="463"/>
      <c r="X677" s="463"/>
      <c r="Y677" s="463"/>
      <c r="Z677" s="463"/>
    </row>
    <row r="678" spans="1:26" ht="20.25" customHeight="1" x14ac:dyDescent="0.8">
      <c r="A678" s="463"/>
      <c r="B678" s="463"/>
      <c r="C678" s="463"/>
      <c r="D678" s="536"/>
      <c r="E678" s="537"/>
      <c r="F678" s="463"/>
      <c r="G678" s="537"/>
      <c r="H678" s="463"/>
      <c r="I678" s="463"/>
      <c r="J678" s="538"/>
      <c r="K678" s="463"/>
      <c r="L678" s="463"/>
      <c r="M678" s="463"/>
      <c r="N678" s="463"/>
      <c r="O678" s="463"/>
      <c r="P678" s="463"/>
      <c r="Q678" s="463"/>
      <c r="R678" s="463"/>
      <c r="S678" s="463"/>
      <c r="T678" s="463"/>
      <c r="U678" s="463"/>
      <c r="V678" s="463"/>
      <c r="W678" s="463"/>
      <c r="X678" s="463"/>
      <c r="Y678" s="463"/>
      <c r="Z678" s="463"/>
    </row>
    <row r="679" spans="1:26" ht="20.25" customHeight="1" x14ac:dyDescent="0.8">
      <c r="A679" s="463"/>
      <c r="B679" s="463"/>
      <c r="C679" s="463"/>
      <c r="D679" s="536"/>
      <c r="E679" s="537"/>
      <c r="F679" s="463"/>
      <c r="G679" s="537"/>
      <c r="H679" s="463"/>
      <c r="I679" s="463"/>
      <c r="J679" s="538"/>
      <c r="K679" s="463"/>
      <c r="L679" s="463"/>
      <c r="M679" s="463"/>
      <c r="N679" s="463"/>
      <c r="O679" s="463"/>
      <c r="P679" s="463"/>
      <c r="Q679" s="463"/>
      <c r="R679" s="463"/>
      <c r="S679" s="463"/>
      <c r="T679" s="463"/>
      <c r="U679" s="463"/>
      <c r="V679" s="463"/>
      <c r="W679" s="463"/>
      <c r="X679" s="463"/>
      <c r="Y679" s="463"/>
      <c r="Z679" s="463"/>
    </row>
    <row r="680" spans="1:26" ht="20.25" customHeight="1" x14ac:dyDescent="0.8">
      <c r="A680" s="463"/>
      <c r="B680" s="463"/>
      <c r="C680" s="463"/>
      <c r="D680" s="536"/>
      <c r="E680" s="537"/>
      <c r="F680" s="463"/>
      <c r="G680" s="537"/>
      <c r="H680" s="463"/>
      <c r="I680" s="463"/>
      <c r="J680" s="538"/>
      <c r="K680" s="463"/>
      <c r="L680" s="463"/>
      <c r="M680" s="463"/>
      <c r="N680" s="463"/>
      <c r="O680" s="463"/>
      <c r="P680" s="463"/>
      <c r="Q680" s="463"/>
      <c r="R680" s="463"/>
      <c r="S680" s="463"/>
      <c r="T680" s="463"/>
      <c r="U680" s="463"/>
      <c r="V680" s="463"/>
      <c r="W680" s="463"/>
      <c r="X680" s="463"/>
      <c r="Y680" s="463"/>
      <c r="Z680" s="463"/>
    </row>
    <row r="681" spans="1:26" ht="20.25" customHeight="1" x14ac:dyDescent="0.8">
      <c r="A681" s="463"/>
      <c r="B681" s="463"/>
      <c r="C681" s="463"/>
      <c r="D681" s="536"/>
      <c r="E681" s="537"/>
      <c r="F681" s="463"/>
      <c r="G681" s="537"/>
      <c r="H681" s="463"/>
      <c r="I681" s="463"/>
      <c r="J681" s="538"/>
      <c r="K681" s="463"/>
      <c r="L681" s="463"/>
      <c r="M681" s="463"/>
      <c r="N681" s="463"/>
      <c r="O681" s="463"/>
      <c r="P681" s="463"/>
      <c r="Q681" s="463"/>
      <c r="R681" s="463"/>
      <c r="S681" s="463"/>
      <c r="T681" s="463"/>
      <c r="U681" s="463"/>
      <c r="V681" s="463"/>
      <c r="W681" s="463"/>
      <c r="X681" s="463"/>
      <c r="Y681" s="463"/>
      <c r="Z681" s="463"/>
    </row>
    <row r="682" spans="1:26" ht="20.25" customHeight="1" x14ac:dyDescent="0.8">
      <c r="A682" s="463"/>
      <c r="B682" s="463"/>
      <c r="C682" s="463"/>
      <c r="D682" s="536"/>
      <c r="E682" s="537"/>
      <c r="F682" s="463"/>
      <c r="G682" s="537"/>
      <c r="H682" s="463"/>
      <c r="I682" s="463"/>
      <c r="J682" s="538"/>
      <c r="K682" s="463"/>
      <c r="L682" s="463"/>
      <c r="M682" s="463"/>
      <c r="N682" s="463"/>
      <c r="O682" s="463"/>
      <c r="P682" s="463"/>
      <c r="Q682" s="463"/>
      <c r="R682" s="463"/>
      <c r="S682" s="463"/>
      <c r="T682" s="463"/>
      <c r="U682" s="463"/>
      <c r="V682" s="463"/>
      <c r="W682" s="463"/>
      <c r="X682" s="463"/>
      <c r="Y682" s="463"/>
      <c r="Z682" s="463"/>
    </row>
    <row r="683" spans="1:26" ht="20.25" customHeight="1" x14ac:dyDescent="0.8">
      <c r="A683" s="463"/>
      <c r="B683" s="463"/>
      <c r="C683" s="463"/>
      <c r="D683" s="536"/>
      <c r="E683" s="537"/>
      <c r="F683" s="463"/>
      <c r="G683" s="537"/>
      <c r="H683" s="463"/>
      <c r="I683" s="463"/>
      <c r="J683" s="538"/>
      <c r="K683" s="463"/>
      <c r="L683" s="463"/>
      <c r="M683" s="463"/>
      <c r="N683" s="463"/>
      <c r="O683" s="463"/>
      <c r="P683" s="463"/>
      <c r="Q683" s="463"/>
      <c r="R683" s="463"/>
      <c r="S683" s="463"/>
      <c r="T683" s="463"/>
      <c r="U683" s="463"/>
      <c r="V683" s="463"/>
      <c r="W683" s="463"/>
      <c r="X683" s="463"/>
      <c r="Y683" s="463"/>
      <c r="Z683" s="463"/>
    </row>
    <row r="684" spans="1:26" ht="20.25" customHeight="1" x14ac:dyDescent="0.8">
      <c r="A684" s="463"/>
      <c r="B684" s="463"/>
      <c r="C684" s="463"/>
      <c r="D684" s="536"/>
      <c r="E684" s="537"/>
      <c r="F684" s="463"/>
      <c r="G684" s="537"/>
      <c r="H684" s="463"/>
      <c r="I684" s="463"/>
      <c r="J684" s="538"/>
      <c r="K684" s="463"/>
      <c r="L684" s="463"/>
      <c r="M684" s="463"/>
      <c r="N684" s="463"/>
      <c r="O684" s="463"/>
      <c r="P684" s="463"/>
      <c r="Q684" s="463"/>
      <c r="R684" s="463"/>
      <c r="S684" s="463"/>
      <c r="T684" s="463"/>
      <c r="U684" s="463"/>
      <c r="V684" s="463"/>
      <c r="W684" s="463"/>
      <c r="X684" s="463"/>
      <c r="Y684" s="463"/>
      <c r="Z684" s="463"/>
    </row>
    <row r="685" spans="1:26" ht="20.25" customHeight="1" x14ac:dyDescent="0.8">
      <c r="A685" s="463"/>
      <c r="B685" s="463"/>
      <c r="C685" s="463"/>
      <c r="D685" s="536"/>
      <c r="E685" s="537"/>
      <c r="F685" s="463"/>
      <c r="G685" s="537"/>
      <c r="H685" s="463"/>
      <c r="I685" s="463"/>
      <c r="J685" s="538"/>
      <c r="K685" s="463"/>
      <c r="L685" s="463"/>
      <c r="M685" s="463"/>
      <c r="N685" s="463"/>
      <c r="O685" s="463"/>
      <c r="P685" s="463"/>
      <c r="Q685" s="463"/>
      <c r="R685" s="463"/>
      <c r="S685" s="463"/>
      <c r="T685" s="463"/>
      <c r="U685" s="463"/>
      <c r="V685" s="463"/>
      <c r="W685" s="463"/>
      <c r="X685" s="463"/>
      <c r="Y685" s="463"/>
      <c r="Z685" s="463"/>
    </row>
    <row r="686" spans="1:26" ht="20.25" customHeight="1" x14ac:dyDescent="0.8">
      <c r="A686" s="463"/>
      <c r="B686" s="463"/>
      <c r="C686" s="463"/>
      <c r="D686" s="536"/>
      <c r="E686" s="537"/>
      <c r="F686" s="463"/>
      <c r="G686" s="537"/>
      <c r="H686" s="463"/>
      <c r="I686" s="463"/>
      <c r="J686" s="538"/>
      <c r="K686" s="463"/>
      <c r="L686" s="463"/>
      <c r="M686" s="463"/>
      <c r="N686" s="463"/>
      <c r="O686" s="463"/>
      <c r="P686" s="463"/>
      <c r="Q686" s="463"/>
      <c r="R686" s="463"/>
      <c r="S686" s="463"/>
      <c r="T686" s="463"/>
      <c r="U686" s="463"/>
      <c r="V686" s="463"/>
      <c r="W686" s="463"/>
      <c r="X686" s="463"/>
      <c r="Y686" s="463"/>
      <c r="Z686" s="463"/>
    </row>
    <row r="687" spans="1:26" ht="20.25" customHeight="1" x14ac:dyDescent="0.8">
      <c r="A687" s="463"/>
      <c r="B687" s="463"/>
      <c r="C687" s="463"/>
      <c r="D687" s="536"/>
      <c r="E687" s="537"/>
      <c r="F687" s="463"/>
      <c r="G687" s="537"/>
      <c r="H687" s="463"/>
      <c r="I687" s="463"/>
      <c r="J687" s="538"/>
      <c r="K687" s="463"/>
      <c r="L687" s="463"/>
      <c r="M687" s="463"/>
      <c r="N687" s="463"/>
      <c r="O687" s="463"/>
      <c r="P687" s="463"/>
      <c r="Q687" s="463"/>
      <c r="R687" s="463"/>
      <c r="S687" s="463"/>
      <c r="T687" s="463"/>
      <c r="U687" s="463"/>
      <c r="V687" s="463"/>
      <c r="W687" s="463"/>
      <c r="X687" s="463"/>
      <c r="Y687" s="463"/>
      <c r="Z687" s="463"/>
    </row>
    <row r="688" spans="1:26" ht="20.25" customHeight="1" x14ac:dyDescent="0.8">
      <c r="A688" s="463"/>
      <c r="B688" s="463"/>
      <c r="C688" s="463"/>
      <c r="D688" s="536"/>
      <c r="E688" s="537"/>
      <c r="F688" s="463"/>
      <c r="G688" s="537"/>
      <c r="H688" s="463"/>
      <c r="I688" s="463"/>
      <c r="J688" s="538"/>
      <c r="K688" s="463"/>
      <c r="L688" s="463"/>
      <c r="M688" s="463"/>
      <c r="N688" s="463"/>
      <c r="O688" s="463"/>
      <c r="P688" s="463"/>
      <c r="Q688" s="463"/>
      <c r="R688" s="463"/>
      <c r="S688" s="463"/>
      <c r="T688" s="463"/>
      <c r="U688" s="463"/>
      <c r="V688" s="463"/>
      <c r="W688" s="463"/>
      <c r="X688" s="463"/>
      <c r="Y688" s="463"/>
      <c r="Z688" s="463"/>
    </row>
    <row r="689" spans="1:26" ht="20.25" customHeight="1" x14ac:dyDescent="0.8">
      <c r="A689" s="463"/>
      <c r="B689" s="463"/>
      <c r="C689" s="463"/>
      <c r="D689" s="536"/>
      <c r="E689" s="537"/>
      <c r="F689" s="463"/>
      <c r="G689" s="537"/>
      <c r="H689" s="463"/>
      <c r="I689" s="463"/>
      <c r="J689" s="538"/>
      <c r="K689" s="463"/>
      <c r="L689" s="463"/>
      <c r="M689" s="463"/>
      <c r="N689" s="463"/>
      <c r="O689" s="463"/>
      <c r="P689" s="463"/>
      <c r="Q689" s="463"/>
      <c r="R689" s="463"/>
      <c r="S689" s="463"/>
      <c r="T689" s="463"/>
      <c r="U689" s="463"/>
      <c r="V689" s="463"/>
      <c r="W689" s="463"/>
      <c r="X689" s="463"/>
      <c r="Y689" s="463"/>
      <c r="Z689" s="463"/>
    </row>
    <row r="690" spans="1:26" ht="20.25" customHeight="1" x14ac:dyDescent="0.8">
      <c r="A690" s="463"/>
      <c r="B690" s="463"/>
      <c r="C690" s="463"/>
      <c r="D690" s="536"/>
      <c r="E690" s="537"/>
      <c r="F690" s="463"/>
      <c r="G690" s="537"/>
      <c r="H690" s="463"/>
      <c r="I690" s="463"/>
      <c r="J690" s="538"/>
      <c r="K690" s="463"/>
      <c r="L690" s="463"/>
      <c r="M690" s="463"/>
      <c r="N690" s="463"/>
      <c r="O690" s="463"/>
      <c r="P690" s="463"/>
      <c r="Q690" s="463"/>
      <c r="R690" s="463"/>
      <c r="S690" s="463"/>
      <c r="T690" s="463"/>
      <c r="U690" s="463"/>
      <c r="V690" s="463"/>
      <c r="W690" s="463"/>
      <c r="X690" s="463"/>
      <c r="Y690" s="463"/>
      <c r="Z690" s="463"/>
    </row>
    <row r="691" spans="1:26" ht="20.25" customHeight="1" x14ac:dyDescent="0.8">
      <c r="A691" s="463"/>
      <c r="B691" s="463"/>
      <c r="C691" s="463"/>
      <c r="D691" s="536"/>
      <c r="E691" s="537"/>
      <c r="F691" s="463"/>
      <c r="G691" s="537"/>
      <c r="H691" s="463"/>
      <c r="I691" s="463"/>
      <c r="J691" s="538"/>
      <c r="K691" s="463"/>
      <c r="L691" s="463"/>
      <c r="M691" s="463"/>
      <c r="N691" s="463"/>
      <c r="O691" s="463"/>
      <c r="P691" s="463"/>
      <c r="Q691" s="463"/>
      <c r="R691" s="463"/>
      <c r="S691" s="463"/>
      <c r="T691" s="463"/>
      <c r="U691" s="463"/>
      <c r="V691" s="463"/>
      <c r="W691" s="463"/>
      <c r="X691" s="463"/>
      <c r="Y691" s="463"/>
      <c r="Z691" s="463"/>
    </row>
    <row r="692" spans="1:26" ht="20.25" customHeight="1" x14ac:dyDescent="0.8">
      <c r="A692" s="463"/>
      <c r="B692" s="463"/>
      <c r="C692" s="463"/>
      <c r="D692" s="536"/>
      <c r="E692" s="537"/>
      <c r="F692" s="463"/>
      <c r="G692" s="537"/>
      <c r="H692" s="463"/>
      <c r="I692" s="463"/>
      <c r="J692" s="538"/>
      <c r="K692" s="463"/>
      <c r="L692" s="463"/>
      <c r="M692" s="463"/>
      <c r="N692" s="463"/>
      <c r="O692" s="463"/>
      <c r="P692" s="463"/>
      <c r="Q692" s="463"/>
      <c r="R692" s="463"/>
      <c r="S692" s="463"/>
      <c r="T692" s="463"/>
      <c r="U692" s="463"/>
      <c r="V692" s="463"/>
      <c r="W692" s="463"/>
      <c r="X692" s="463"/>
      <c r="Y692" s="463"/>
      <c r="Z692" s="463"/>
    </row>
    <row r="693" spans="1:26" ht="20.25" customHeight="1" x14ac:dyDescent="0.8">
      <c r="A693" s="463"/>
      <c r="B693" s="463"/>
      <c r="C693" s="463"/>
      <c r="D693" s="536"/>
      <c r="E693" s="537"/>
      <c r="F693" s="463"/>
      <c r="G693" s="537"/>
      <c r="H693" s="463"/>
      <c r="I693" s="463"/>
      <c r="J693" s="538"/>
      <c r="K693" s="463"/>
      <c r="L693" s="463"/>
      <c r="M693" s="463"/>
      <c r="N693" s="463"/>
      <c r="O693" s="463"/>
      <c r="P693" s="463"/>
      <c r="Q693" s="463"/>
      <c r="R693" s="463"/>
      <c r="S693" s="463"/>
      <c r="T693" s="463"/>
      <c r="U693" s="463"/>
      <c r="V693" s="463"/>
      <c r="W693" s="463"/>
      <c r="X693" s="463"/>
      <c r="Y693" s="463"/>
      <c r="Z693" s="463"/>
    </row>
    <row r="694" spans="1:26" ht="20.25" customHeight="1" x14ac:dyDescent="0.8">
      <c r="A694" s="463"/>
      <c r="B694" s="463"/>
      <c r="C694" s="463"/>
      <c r="D694" s="536"/>
      <c r="E694" s="537"/>
      <c r="F694" s="463"/>
      <c r="G694" s="537"/>
      <c r="H694" s="463"/>
      <c r="I694" s="463"/>
      <c r="J694" s="538"/>
      <c r="K694" s="463"/>
      <c r="L694" s="463"/>
      <c r="M694" s="463"/>
      <c r="N694" s="463"/>
      <c r="O694" s="463"/>
      <c r="P694" s="463"/>
      <c r="Q694" s="463"/>
      <c r="R694" s="463"/>
      <c r="S694" s="463"/>
      <c r="T694" s="463"/>
      <c r="U694" s="463"/>
      <c r="V694" s="463"/>
      <c r="W694" s="463"/>
      <c r="X694" s="463"/>
      <c r="Y694" s="463"/>
      <c r="Z694" s="463"/>
    </row>
    <row r="695" spans="1:26" ht="20.25" customHeight="1" x14ac:dyDescent="0.8">
      <c r="A695" s="463"/>
      <c r="B695" s="463"/>
      <c r="C695" s="463"/>
      <c r="D695" s="536"/>
      <c r="E695" s="537"/>
      <c r="F695" s="463"/>
      <c r="G695" s="537"/>
      <c r="H695" s="463"/>
      <c r="I695" s="463"/>
      <c r="J695" s="538"/>
      <c r="K695" s="463"/>
      <c r="L695" s="463"/>
      <c r="M695" s="463"/>
      <c r="N695" s="463"/>
      <c r="O695" s="463"/>
      <c r="P695" s="463"/>
      <c r="Q695" s="463"/>
      <c r="R695" s="463"/>
      <c r="S695" s="463"/>
      <c r="T695" s="463"/>
      <c r="U695" s="463"/>
      <c r="V695" s="463"/>
      <c r="W695" s="463"/>
      <c r="X695" s="463"/>
      <c r="Y695" s="463"/>
      <c r="Z695" s="463"/>
    </row>
    <row r="696" spans="1:26" ht="20.25" customHeight="1" x14ac:dyDescent="0.8">
      <c r="A696" s="463"/>
      <c r="B696" s="463"/>
      <c r="C696" s="463"/>
      <c r="D696" s="536"/>
      <c r="E696" s="537"/>
      <c r="F696" s="463"/>
      <c r="G696" s="537"/>
      <c r="H696" s="463"/>
      <c r="I696" s="463"/>
      <c r="J696" s="538"/>
      <c r="K696" s="463"/>
      <c r="L696" s="463"/>
      <c r="M696" s="463"/>
      <c r="N696" s="463"/>
      <c r="O696" s="463"/>
      <c r="P696" s="463"/>
      <c r="Q696" s="463"/>
      <c r="R696" s="463"/>
      <c r="S696" s="463"/>
      <c r="T696" s="463"/>
      <c r="U696" s="463"/>
      <c r="V696" s="463"/>
      <c r="W696" s="463"/>
      <c r="X696" s="463"/>
      <c r="Y696" s="463"/>
      <c r="Z696" s="463"/>
    </row>
    <row r="697" spans="1:26" ht="20.25" customHeight="1" x14ac:dyDescent="0.8">
      <c r="A697" s="463"/>
      <c r="B697" s="463"/>
      <c r="C697" s="463"/>
      <c r="D697" s="536"/>
      <c r="E697" s="537"/>
      <c r="F697" s="463"/>
      <c r="G697" s="537"/>
      <c r="H697" s="463"/>
      <c r="I697" s="463"/>
      <c r="J697" s="538"/>
      <c r="K697" s="463"/>
      <c r="L697" s="463"/>
      <c r="M697" s="463"/>
      <c r="N697" s="463"/>
      <c r="O697" s="463"/>
      <c r="P697" s="463"/>
      <c r="Q697" s="463"/>
      <c r="R697" s="463"/>
      <c r="S697" s="463"/>
      <c r="T697" s="463"/>
      <c r="U697" s="463"/>
      <c r="V697" s="463"/>
      <c r="W697" s="463"/>
      <c r="X697" s="463"/>
      <c r="Y697" s="463"/>
      <c r="Z697" s="463"/>
    </row>
    <row r="698" spans="1:26" ht="20.25" customHeight="1" x14ac:dyDescent="0.8">
      <c r="A698" s="463"/>
      <c r="B698" s="463"/>
      <c r="C698" s="463"/>
      <c r="D698" s="536"/>
      <c r="E698" s="537"/>
      <c r="F698" s="463"/>
      <c r="G698" s="537"/>
      <c r="H698" s="463"/>
      <c r="I698" s="463"/>
      <c r="J698" s="538"/>
      <c r="K698" s="463"/>
      <c r="L698" s="463"/>
      <c r="M698" s="463"/>
      <c r="N698" s="463"/>
      <c r="O698" s="463"/>
      <c r="P698" s="463"/>
      <c r="Q698" s="463"/>
      <c r="R698" s="463"/>
      <c r="S698" s="463"/>
      <c r="T698" s="463"/>
      <c r="U698" s="463"/>
      <c r="V698" s="463"/>
      <c r="W698" s="463"/>
      <c r="X698" s="463"/>
      <c r="Y698" s="463"/>
      <c r="Z698" s="463"/>
    </row>
    <row r="699" spans="1:26" ht="20.25" customHeight="1" x14ac:dyDescent="0.8">
      <c r="A699" s="463"/>
      <c r="B699" s="463"/>
      <c r="C699" s="463"/>
      <c r="D699" s="536"/>
      <c r="E699" s="537"/>
      <c r="F699" s="463"/>
      <c r="G699" s="537"/>
      <c r="H699" s="463"/>
      <c r="I699" s="463"/>
      <c r="J699" s="538"/>
      <c r="K699" s="463"/>
      <c r="L699" s="463"/>
      <c r="M699" s="463"/>
      <c r="N699" s="463"/>
      <c r="O699" s="463"/>
      <c r="P699" s="463"/>
      <c r="Q699" s="463"/>
      <c r="R699" s="463"/>
      <c r="S699" s="463"/>
      <c r="T699" s="463"/>
      <c r="U699" s="463"/>
      <c r="V699" s="463"/>
      <c r="W699" s="463"/>
      <c r="X699" s="463"/>
      <c r="Y699" s="463"/>
      <c r="Z699" s="463"/>
    </row>
    <row r="700" spans="1:26" ht="20.25" customHeight="1" x14ac:dyDescent="0.8">
      <c r="A700" s="463"/>
      <c r="B700" s="463"/>
      <c r="C700" s="463"/>
      <c r="D700" s="536"/>
      <c r="E700" s="537"/>
      <c r="F700" s="463"/>
      <c r="G700" s="537"/>
      <c r="H700" s="463"/>
      <c r="I700" s="463"/>
      <c r="J700" s="538"/>
      <c r="K700" s="463"/>
      <c r="L700" s="463"/>
      <c r="M700" s="463"/>
      <c r="N700" s="463"/>
      <c r="O700" s="463"/>
      <c r="P700" s="463"/>
      <c r="Q700" s="463"/>
      <c r="R700" s="463"/>
      <c r="S700" s="463"/>
      <c r="T700" s="463"/>
      <c r="U700" s="463"/>
      <c r="V700" s="463"/>
      <c r="W700" s="463"/>
      <c r="X700" s="463"/>
      <c r="Y700" s="463"/>
      <c r="Z700" s="463"/>
    </row>
    <row r="701" spans="1:26" ht="20.25" customHeight="1" x14ac:dyDescent="0.8">
      <c r="A701" s="463"/>
      <c r="B701" s="463"/>
      <c r="C701" s="463"/>
      <c r="D701" s="536"/>
      <c r="E701" s="537"/>
      <c r="F701" s="463"/>
      <c r="G701" s="537"/>
      <c r="H701" s="463"/>
      <c r="I701" s="463"/>
      <c r="J701" s="538"/>
      <c r="K701" s="463"/>
      <c r="L701" s="463"/>
      <c r="M701" s="463"/>
      <c r="N701" s="463"/>
      <c r="O701" s="463"/>
      <c r="P701" s="463"/>
      <c r="Q701" s="463"/>
      <c r="R701" s="463"/>
      <c r="S701" s="463"/>
      <c r="T701" s="463"/>
      <c r="U701" s="463"/>
      <c r="V701" s="463"/>
      <c r="W701" s="463"/>
      <c r="X701" s="463"/>
      <c r="Y701" s="463"/>
      <c r="Z701" s="463"/>
    </row>
    <row r="702" spans="1:26" ht="20.25" customHeight="1" x14ac:dyDescent="0.8">
      <c r="A702" s="463"/>
      <c r="B702" s="463"/>
      <c r="C702" s="463"/>
      <c r="D702" s="536"/>
      <c r="E702" s="537"/>
      <c r="F702" s="463"/>
      <c r="G702" s="537"/>
      <c r="H702" s="463"/>
      <c r="I702" s="463"/>
      <c r="J702" s="538"/>
      <c r="K702" s="463"/>
      <c r="L702" s="463"/>
      <c r="M702" s="463"/>
      <c r="N702" s="463"/>
      <c r="O702" s="463"/>
      <c r="P702" s="463"/>
      <c r="Q702" s="463"/>
      <c r="R702" s="463"/>
      <c r="S702" s="463"/>
      <c r="T702" s="463"/>
      <c r="U702" s="463"/>
      <c r="V702" s="463"/>
      <c r="W702" s="463"/>
      <c r="X702" s="463"/>
      <c r="Y702" s="463"/>
      <c r="Z702" s="463"/>
    </row>
    <row r="703" spans="1:26" ht="20.25" customHeight="1" x14ac:dyDescent="0.8">
      <c r="A703" s="463"/>
      <c r="B703" s="463"/>
      <c r="C703" s="463"/>
      <c r="D703" s="536"/>
      <c r="E703" s="537"/>
      <c r="F703" s="463"/>
      <c r="G703" s="537"/>
      <c r="H703" s="463"/>
      <c r="I703" s="463"/>
      <c r="J703" s="538"/>
      <c r="K703" s="463"/>
      <c r="L703" s="463"/>
      <c r="M703" s="463"/>
      <c r="N703" s="463"/>
      <c r="O703" s="463"/>
      <c r="P703" s="463"/>
      <c r="Q703" s="463"/>
      <c r="R703" s="463"/>
      <c r="S703" s="463"/>
      <c r="T703" s="463"/>
      <c r="U703" s="463"/>
      <c r="V703" s="463"/>
      <c r="W703" s="463"/>
      <c r="X703" s="463"/>
      <c r="Y703" s="463"/>
      <c r="Z703" s="463"/>
    </row>
    <row r="704" spans="1:26" ht="20.25" customHeight="1" x14ac:dyDescent="0.8">
      <c r="A704" s="463"/>
      <c r="B704" s="463"/>
      <c r="C704" s="463"/>
      <c r="D704" s="536"/>
      <c r="E704" s="537"/>
      <c r="F704" s="463"/>
      <c r="G704" s="537"/>
      <c r="H704" s="463"/>
      <c r="I704" s="463"/>
      <c r="J704" s="538"/>
      <c r="K704" s="463"/>
      <c r="L704" s="463"/>
      <c r="M704" s="463"/>
      <c r="N704" s="463"/>
      <c r="O704" s="463"/>
      <c r="P704" s="463"/>
      <c r="Q704" s="463"/>
      <c r="R704" s="463"/>
      <c r="S704" s="463"/>
      <c r="T704" s="463"/>
      <c r="U704" s="463"/>
      <c r="V704" s="463"/>
      <c r="W704" s="463"/>
      <c r="X704" s="463"/>
      <c r="Y704" s="463"/>
      <c r="Z704" s="463"/>
    </row>
    <row r="705" spans="1:26" ht="20.25" customHeight="1" x14ac:dyDescent="0.8">
      <c r="A705" s="463"/>
      <c r="B705" s="463"/>
      <c r="C705" s="463"/>
      <c r="D705" s="536"/>
      <c r="E705" s="537"/>
      <c r="F705" s="463"/>
      <c r="G705" s="537"/>
      <c r="H705" s="463"/>
      <c r="I705" s="463"/>
      <c r="J705" s="538"/>
      <c r="K705" s="463"/>
      <c r="L705" s="463"/>
      <c r="M705" s="463"/>
      <c r="N705" s="463"/>
      <c r="O705" s="463"/>
      <c r="P705" s="463"/>
      <c r="Q705" s="463"/>
      <c r="R705" s="463"/>
      <c r="S705" s="463"/>
      <c r="T705" s="463"/>
      <c r="U705" s="463"/>
      <c r="V705" s="463"/>
      <c r="W705" s="463"/>
      <c r="X705" s="463"/>
      <c r="Y705" s="463"/>
      <c r="Z705" s="463"/>
    </row>
    <row r="706" spans="1:26" ht="20.25" customHeight="1" x14ac:dyDescent="0.8">
      <c r="A706" s="463"/>
      <c r="B706" s="463"/>
      <c r="C706" s="463"/>
      <c r="D706" s="536"/>
      <c r="E706" s="537"/>
      <c r="F706" s="463"/>
      <c r="G706" s="537"/>
      <c r="H706" s="463"/>
      <c r="I706" s="463"/>
      <c r="J706" s="538"/>
      <c r="K706" s="463"/>
      <c r="L706" s="463"/>
      <c r="M706" s="463"/>
      <c r="N706" s="463"/>
      <c r="O706" s="463"/>
      <c r="P706" s="463"/>
      <c r="Q706" s="463"/>
      <c r="R706" s="463"/>
      <c r="S706" s="463"/>
      <c r="T706" s="463"/>
      <c r="U706" s="463"/>
      <c r="V706" s="463"/>
      <c r="W706" s="463"/>
      <c r="X706" s="463"/>
      <c r="Y706" s="463"/>
      <c r="Z706" s="463"/>
    </row>
    <row r="707" spans="1:26" ht="20.25" customHeight="1" x14ac:dyDescent="0.8">
      <c r="A707" s="463"/>
      <c r="B707" s="463"/>
      <c r="C707" s="463"/>
      <c r="D707" s="536"/>
      <c r="E707" s="537"/>
      <c r="F707" s="463"/>
      <c r="G707" s="537"/>
      <c r="H707" s="463"/>
      <c r="I707" s="463"/>
      <c r="J707" s="538"/>
      <c r="K707" s="463"/>
      <c r="L707" s="463"/>
      <c r="M707" s="463"/>
      <c r="N707" s="463"/>
      <c r="O707" s="463"/>
      <c r="P707" s="463"/>
      <c r="Q707" s="463"/>
      <c r="R707" s="463"/>
      <c r="S707" s="463"/>
      <c r="T707" s="463"/>
      <c r="U707" s="463"/>
      <c r="V707" s="463"/>
      <c r="W707" s="463"/>
      <c r="X707" s="463"/>
      <c r="Y707" s="463"/>
      <c r="Z707" s="463"/>
    </row>
    <row r="708" spans="1:26" ht="20.25" customHeight="1" x14ac:dyDescent="0.8">
      <c r="A708" s="463"/>
      <c r="B708" s="463"/>
      <c r="C708" s="463"/>
      <c r="D708" s="536"/>
      <c r="E708" s="537"/>
      <c r="F708" s="463"/>
      <c r="G708" s="537"/>
      <c r="H708" s="463"/>
      <c r="I708" s="463"/>
      <c r="J708" s="538"/>
      <c r="K708" s="463"/>
      <c r="L708" s="463"/>
      <c r="M708" s="463"/>
      <c r="N708" s="463"/>
      <c r="O708" s="463"/>
      <c r="P708" s="463"/>
      <c r="Q708" s="463"/>
      <c r="R708" s="463"/>
      <c r="S708" s="463"/>
      <c r="T708" s="463"/>
      <c r="U708" s="463"/>
      <c r="V708" s="463"/>
      <c r="W708" s="463"/>
      <c r="X708" s="463"/>
      <c r="Y708" s="463"/>
      <c r="Z708" s="463"/>
    </row>
    <row r="709" spans="1:26" ht="20.25" customHeight="1" x14ac:dyDescent="0.8">
      <c r="A709" s="463"/>
      <c r="B709" s="463"/>
      <c r="C709" s="463"/>
      <c r="D709" s="536"/>
      <c r="E709" s="537"/>
      <c r="F709" s="463"/>
      <c r="G709" s="537"/>
      <c r="H709" s="463"/>
      <c r="I709" s="463"/>
      <c r="J709" s="538"/>
      <c r="K709" s="463"/>
      <c r="L709" s="463"/>
      <c r="M709" s="463"/>
      <c r="N709" s="463"/>
      <c r="O709" s="463"/>
      <c r="P709" s="463"/>
      <c r="Q709" s="463"/>
      <c r="R709" s="463"/>
      <c r="S709" s="463"/>
      <c r="T709" s="463"/>
      <c r="U709" s="463"/>
      <c r="V709" s="463"/>
      <c r="W709" s="463"/>
      <c r="X709" s="463"/>
      <c r="Y709" s="463"/>
      <c r="Z709" s="463"/>
    </row>
    <row r="710" spans="1:26" ht="20.25" customHeight="1" x14ac:dyDescent="0.8">
      <c r="A710" s="463"/>
      <c r="B710" s="463"/>
      <c r="C710" s="463"/>
      <c r="D710" s="536"/>
      <c r="E710" s="537"/>
      <c r="F710" s="463"/>
      <c r="G710" s="537"/>
      <c r="H710" s="463"/>
      <c r="I710" s="463"/>
      <c r="J710" s="538"/>
      <c r="K710" s="463"/>
      <c r="L710" s="463"/>
      <c r="M710" s="463"/>
      <c r="N710" s="463"/>
      <c r="O710" s="463"/>
      <c r="P710" s="463"/>
      <c r="Q710" s="463"/>
      <c r="R710" s="463"/>
      <c r="S710" s="463"/>
      <c r="T710" s="463"/>
      <c r="U710" s="463"/>
      <c r="V710" s="463"/>
      <c r="W710" s="463"/>
      <c r="X710" s="463"/>
      <c r="Y710" s="463"/>
      <c r="Z710" s="463"/>
    </row>
    <row r="711" spans="1:26" ht="20.25" customHeight="1" x14ac:dyDescent="0.8">
      <c r="A711" s="463"/>
      <c r="B711" s="463"/>
      <c r="C711" s="463"/>
      <c r="D711" s="536"/>
      <c r="E711" s="537"/>
      <c r="F711" s="463"/>
      <c r="G711" s="537"/>
      <c r="H711" s="463"/>
      <c r="I711" s="463"/>
      <c r="J711" s="538"/>
      <c r="K711" s="463"/>
      <c r="L711" s="463"/>
      <c r="M711" s="463"/>
      <c r="N711" s="463"/>
      <c r="O711" s="463"/>
      <c r="P711" s="463"/>
      <c r="Q711" s="463"/>
      <c r="R711" s="463"/>
      <c r="S711" s="463"/>
      <c r="T711" s="463"/>
      <c r="U711" s="463"/>
      <c r="V711" s="463"/>
      <c r="W711" s="463"/>
      <c r="X711" s="463"/>
      <c r="Y711" s="463"/>
      <c r="Z711" s="463"/>
    </row>
    <row r="712" spans="1:26" ht="20.25" customHeight="1" x14ac:dyDescent="0.8">
      <c r="A712" s="463"/>
      <c r="B712" s="463"/>
      <c r="C712" s="463"/>
      <c r="D712" s="536"/>
      <c r="E712" s="537"/>
      <c r="F712" s="463"/>
      <c r="G712" s="537"/>
      <c r="H712" s="463"/>
      <c r="I712" s="463"/>
      <c r="J712" s="538"/>
      <c r="K712" s="463"/>
      <c r="L712" s="463"/>
      <c r="M712" s="463"/>
      <c r="N712" s="463"/>
      <c r="O712" s="463"/>
      <c r="P712" s="463"/>
      <c r="Q712" s="463"/>
      <c r="R712" s="463"/>
      <c r="S712" s="463"/>
      <c r="T712" s="463"/>
      <c r="U712" s="463"/>
      <c r="V712" s="463"/>
      <c r="W712" s="463"/>
      <c r="X712" s="463"/>
      <c r="Y712" s="463"/>
      <c r="Z712" s="463"/>
    </row>
    <row r="713" spans="1:26" ht="20.25" customHeight="1" x14ac:dyDescent="0.8">
      <c r="A713" s="463"/>
      <c r="B713" s="463"/>
      <c r="C713" s="463"/>
      <c r="D713" s="536"/>
      <c r="E713" s="537"/>
      <c r="F713" s="463"/>
      <c r="G713" s="537"/>
      <c r="H713" s="463"/>
      <c r="I713" s="463"/>
      <c r="J713" s="538"/>
      <c r="K713" s="463"/>
      <c r="L713" s="463"/>
      <c r="M713" s="463"/>
      <c r="N713" s="463"/>
      <c r="O713" s="463"/>
      <c r="P713" s="463"/>
      <c r="Q713" s="463"/>
      <c r="R713" s="463"/>
      <c r="S713" s="463"/>
      <c r="T713" s="463"/>
      <c r="U713" s="463"/>
      <c r="V713" s="463"/>
      <c r="W713" s="463"/>
      <c r="X713" s="463"/>
      <c r="Y713" s="463"/>
      <c r="Z713" s="463"/>
    </row>
    <row r="714" spans="1:26" ht="20.25" customHeight="1" x14ac:dyDescent="0.8">
      <c r="A714" s="463"/>
      <c r="B714" s="463"/>
      <c r="C714" s="463"/>
      <c r="D714" s="536"/>
      <c r="E714" s="537"/>
      <c r="F714" s="463"/>
      <c r="G714" s="537"/>
      <c r="H714" s="463"/>
      <c r="I714" s="463"/>
      <c r="J714" s="538"/>
      <c r="K714" s="463"/>
      <c r="L714" s="463"/>
      <c r="M714" s="463"/>
      <c r="N714" s="463"/>
      <c r="O714" s="463"/>
      <c r="P714" s="463"/>
      <c r="Q714" s="463"/>
      <c r="R714" s="463"/>
      <c r="S714" s="463"/>
      <c r="T714" s="463"/>
      <c r="U714" s="463"/>
      <c r="V714" s="463"/>
      <c r="W714" s="463"/>
      <c r="X714" s="463"/>
      <c r="Y714" s="463"/>
      <c r="Z714" s="463"/>
    </row>
    <row r="715" spans="1:26" ht="20.25" customHeight="1" x14ac:dyDescent="0.8">
      <c r="A715" s="463"/>
      <c r="B715" s="463"/>
      <c r="C715" s="463"/>
      <c r="D715" s="536"/>
      <c r="E715" s="537"/>
      <c r="F715" s="463"/>
      <c r="G715" s="537"/>
      <c r="H715" s="463"/>
      <c r="I715" s="463"/>
      <c r="J715" s="538"/>
      <c r="K715" s="463"/>
      <c r="L715" s="463"/>
      <c r="M715" s="463"/>
      <c r="N715" s="463"/>
      <c r="O715" s="463"/>
      <c r="P715" s="463"/>
      <c r="Q715" s="463"/>
      <c r="R715" s="463"/>
      <c r="S715" s="463"/>
      <c r="T715" s="463"/>
      <c r="U715" s="463"/>
      <c r="V715" s="463"/>
      <c r="W715" s="463"/>
      <c r="X715" s="463"/>
      <c r="Y715" s="463"/>
      <c r="Z715" s="463"/>
    </row>
    <row r="716" spans="1:26" ht="20.25" customHeight="1" x14ac:dyDescent="0.8">
      <c r="A716" s="463"/>
      <c r="B716" s="463"/>
      <c r="C716" s="463"/>
      <c r="D716" s="536"/>
      <c r="E716" s="537"/>
      <c r="F716" s="463"/>
      <c r="G716" s="537"/>
      <c r="H716" s="463"/>
      <c r="I716" s="463"/>
      <c r="J716" s="538"/>
      <c r="K716" s="463"/>
      <c r="L716" s="463"/>
      <c r="M716" s="463"/>
      <c r="N716" s="463"/>
      <c r="O716" s="463"/>
      <c r="P716" s="463"/>
      <c r="Q716" s="463"/>
      <c r="R716" s="463"/>
      <c r="S716" s="463"/>
      <c r="T716" s="463"/>
      <c r="U716" s="463"/>
      <c r="V716" s="463"/>
      <c r="W716" s="463"/>
      <c r="X716" s="463"/>
      <c r="Y716" s="463"/>
      <c r="Z716" s="463"/>
    </row>
    <row r="717" spans="1:26" ht="20.25" customHeight="1" x14ac:dyDescent="0.8">
      <c r="A717" s="463"/>
      <c r="B717" s="463"/>
      <c r="C717" s="463"/>
      <c r="D717" s="536"/>
      <c r="E717" s="537"/>
      <c r="F717" s="463"/>
      <c r="G717" s="537"/>
      <c r="H717" s="463"/>
      <c r="I717" s="463"/>
      <c r="J717" s="538"/>
      <c r="K717" s="463"/>
      <c r="L717" s="463"/>
      <c r="M717" s="463"/>
      <c r="N717" s="463"/>
      <c r="O717" s="463"/>
      <c r="P717" s="463"/>
      <c r="Q717" s="463"/>
      <c r="R717" s="463"/>
      <c r="S717" s="463"/>
      <c r="T717" s="463"/>
      <c r="U717" s="463"/>
      <c r="V717" s="463"/>
      <c r="W717" s="463"/>
      <c r="X717" s="463"/>
      <c r="Y717" s="463"/>
      <c r="Z717" s="463"/>
    </row>
    <row r="718" spans="1:26" ht="20.25" customHeight="1" x14ac:dyDescent="0.8">
      <c r="A718" s="463"/>
      <c r="B718" s="463"/>
      <c r="C718" s="463"/>
      <c r="D718" s="536"/>
      <c r="E718" s="537"/>
      <c r="F718" s="463"/>
      <c r="G718" s="537"/>
      <c r="H718" s="463"/>
      <c r="I718" s="463"/>
      <c r="J718" s="538"/>
      <c r="K718" s="463"/>
      <c r="L718" s="463"/>
      <c r="M718" s="463"/>
      <c r="N718" s="463"/>
      <c r="O718" s="463"/>
      <c r="P718" s="463"/>
      <c r="Q718" s="463"/>
      <c r="R718" s="463"/>
      <c r="S718" s="463"/>
      <c r="T718" s="463"/>
      <c r="U718" s="463"/>
      <c r="V718" s="463"/>
      <c r="W718" s="463"/>
      <c r="X718" s="463"/>
      <c r="Y718" s="463"/>
      <c r="Z718" s="463"/>
    </row>
    <row r="719" spans="1:26" ht="20.25" customHeight="1" x14ac:dyDescent="0.8">
      <c r="A719" s="463"/>
      <c r="B719" s="463"/>
      <c r="C719" s="463"/>
      <c r="D719" s="536"/>
      <c r="E719" s="537"/>
      <c r="F719" s="463"/>
      <c r="G719" s="537"/>
      <c r="H719" s="463"/>
      <c r="I719" s="463"/>
      <c r="J719" s="538"/>
      <c r="K719" s="463"/>
      <c r="L719" s="463"/>
      <c r="M719" s="463"/>
      <c r="N719" s="463"/>
      <c r="O719" s="463"/>
      <c r="P719" s="463"/>
      <c r="Q719" s="463"/>
      <c r="R719" s="463"/>
      <c r="S719" s="463"/>
      <c r="T719" s="463"/>
      <c r="U719" s="463"/>
      <c r="V719" s="463"/>
      <c r="W719" s="463"/>
      <c r="X719" s="463"/>
      <c r="Y719" s="463"/>
      <c r="Z719" s="463"/>
    </row>
    <row r="720" spans="1:26" ht="20.25" customHeight="1" x14ac:dyDescent="0.8">
      <c r="A720" s="463"/>
      <c r="B720" s="463"/>
      <c r="C720" s="463"/>
      <c r="D720" s="536"/>
      <c r="E720" s="537"/>
      <c r="F720" s="463"/>
      <c r="G720" s="537"/>
      <c r="H720" s="463"/>
      <c r="I720" s="463"/>
      <c r="J720" s="538"/>
      <c r="K720" s="463"/>
      <c r="L720" s="463"/>
      <c r="M720" s="463"/>
      <c r="N720" s="463"/>
      <c r="O720" s="463"/>
      <c r="P720" s="463"/>
      <c r="Q720" s="463"/>
      <c r="R720" s="463"/>
      <c r="S720" s="463"/>
      <c r="T720" s="463"/>
      <c r="U720" s="463"/>
      <c r="V720" s="463"/>
      <c r="W720" s="463"/>
      <c r="X720" s="463"/>
      <c r="Y720" s="463"/>
      <c r="Z720" s="463"/>
    </row>
    <row r="721" spans="1:26" ht="20.25" customHeight="1" x14ac:dyDescent="0.8">
      <c r="A721" s="463"/>
      <c r="B721" s="463"/>
      <c r="C721" s="463"/>
      <c r="D721" s="536"/>
      <c r="E721" s="537"/>
      <c r="F721" s="463"/>
      <c r="G721" s="537"/>
      <c r="H721" s="463"/>
      <c r="I721" s="463"/>
      <c r="J721" s="538"/>
      <c r="K721" s="463"/>
      <c r="L721" s="463"/>
      <c r="M721" s="463"/>
      <c r="N721" s="463"/>
      <c r="O721" s="463"/>
      <c r="P721" s="463"/>
      <c r="Q721" s="463"/>
      <c r="R721" s="463"/>
      <c r="S721" s="463"/>
      <c r="T721" s="463"/>
      <c r="U721" s="463"/>
      <c r="V721" s="463"/>
      <c r="W721" s="463"/>
      <c r="X721" s="463"/>
      <c r="Y721" s="463"/>
      <c r="Z721" s="463"/>
    </row>
    <row r="722" spans="1:26" ht="20.25" customHeight="1" x14ac:dyDescent="0.8">
      <c r="A722" s="463"/>
      <c r="B722" s="463"/>
      <c r="C722" s="463"/>
      <c r="D722" s="536"/>
      <c r="E722" s="537"/>
      <c r="F722" s="463"/>
      <c r="G722" s="537"/>
      <c r="H722" s="463"/>
      <c r="I722" s="463"/>
      <c r="J722" s="538"/>
      <c r="K722" s="463"/>
      <c r="L722" s="463"/>
      <c r="M722" s="463"/>
      <c r="N722" s="463"/>
      <c r="O722" s="463"/>
      <c r="P722" s="463"/>
      <c r="Q722" s="463"/>
      <c r="R722" s="463"/>
      <c r="S722" s="463"/>
      <c r="T722" s="463"/>
      <c r="U722" s="463"/>
      <c r="V722" s="463"/>
      <c r="W722" s="463"/>
      <c r="X722" s="463"/>
      <c r="Y722" s="463"/>
      <c r="Z722" s="463"/>
    </row>
    <row r="723" spans="1:26" ht="20.25" customHeight="1" x14ac:dyDescent="0.8">
      <c r="A723" s="463"/>
      <c r="B723" s="463"/>
      <c r="C723" s="463"/>
      <c r="D723" s="536"/>
      <c r="E723" s="537"/>
      <c r="F723" s="463"/>
      <c r="G723" s="537"/>
      <c r="H723" s="463"/>
      <c r="I723" s="463"/>
      <c r="J723" s="538"/>
      <c r="K723" s="463"/>
      <c r="L723" s="463"/>
      <c r="M723" s="463"/>
      <c r="N723" s="463"/>
      <c r="O723" s="463"/>
      <c r="P723" s="463"/>
      <c r="Q723" s="463"/>
      <c r="R723" s="463"/>
      <c r="S723" s="463"/>
      <c r="T723" s="463"/>
      <c r="U723" s="463"/>
      <c r="V723" s="463"/>
      <c r="W723" s="463"/>
      <c r="X723" s="463"/>
      <c r="Y723" s="463"/>
      <c r="Z723" s="463"/>
    </row>
    <row r="724" spans="1:26" ht="20.25" customHeight="1" x14ac:dyDescent="0.8">
      <c r="A724" s="463"/>
      <c r="B724" s="463"/>
      <c r="C724" s="463"/>
      <c r="D724" s="536"/>
      <c r="E724" s="537"/>
      <c r="F724" s="463"/>
      <c r="G724" s="537"/>
      <c r="H724" s="463"/>
      <c r="I724" s="463"/>
      <c r="J724" s="538"/>
      <c r="K724" s="463"/>
      <c r="L724" s="463"/>
      <c r="M724" s="463"/>
      <c r="N724" s="463"/>
      <c r="O724" s="463"/>
      <c r="P724" s="463"/>
      <c r="Q724" s="463"/>
      <c r="R724" s="463"/>
      <c r="S724" s="463"/>
      <c r="T724" s="463"/>
      <c r="U724" s="463"/>
      <c r="V724" s="463"/>
      <c r="W724" s="463"/>
      <c r="X724" s="463"/>
      <c r="Y724" s="463"/>
      <c r="Z724" s="463"/>
    </row>
    <row r="725" spans="1:26" ht="20.25" customHeight="1" x14ac:dyDescent="0.8">
      <c r="A725" s="463"/>
      <c r="B725" s="463"/>
      <c r="C725" s="463"/>
      <c r="D725" s="536"/>
      <c r="E725" s="537"/>
      <c r="F725" s="463"/>
      <c r="G725" s="537"/>
      <c r="H725" s="463"/>
      <c r="I725" s="463"/>
      <c r="J725" s="538"/>
      <c r="K725" s="463"/>
      <c r="L725" s="463"/>
      <c r="M725" s="463"/>
      <c r="N725" s="463"/>
      <c r="O725" s="463"/>
      <c r="P725" s="463"/>
      <c r="Q725" s="463"/>
      <c r="R725" s="463"/>
      <c r="S725" s="463"/>
      <c r="T725" s="463"/>
      <c r="U725" s="463"/>
      <c r="V725" s="463"/>
      <c r="W725" s="463"/>
      <c r="X725" s="463"/>
      <c r="Y725" s="463"/>
      <c r="Z725" s="463"/>
    </row>
    <row r="726" spans="1:26" ht="20.25" customHeight="1" x14ac:dyDescent="0.8">
      <c r="A726" s="463"/>
      <c r="B726" s="463"/>
      <c r="C726" s="463"/>
      <c r="D726" s="536"/>
      <c r="E726" s="537"/>
      <c r="F726" s="463"/>
      <c r="G726" s="537"/>
      <c r="H726" s="463"/>
      <c r="I726" s="463"/>
      <c r="J726" s="538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  <c r="Z726" s="463"/>
    </row>
    <row r="727" spans="1:26" ht="20.25" customHeight="1" x14ac:dyDescent="0.8">
      <c r="A727" s="463"/>
      <c r="B727" s="463"/>
      <c r="C727" s="463"/>
      <c r="D727" s="536"/>
      <c r="E727" s="537"/>
      <c r="F727" s="463"/>
      <c r="G727" s="537"/>
      <c r="H727" s="463"/>
      <c r="I727" s="463"/>
      <c r="J727" s="538"/>
      <c r="K727" s="463"/>
      <c r="L727" s="463"/>
      <c r="M727" s="463"/>
      <c r="N727" s="463"/>
      <c r="O727" s="463"/>
      <c r="P727" s="463"/>
      <c r="Q727" s="463"/>
      <c r="R727" s="463"/>
      <c r="S727" s="463"/>
      <c r="T727" s="463"/>
      <c r="U727" s="463"/>
      <c r="V727" s="463"/>
      <c r="W727" s="463"/>
      <c r="X727" s="463"/>
      <c r="Y727" s="463"/>
      <c r="Z727" s="463"/>
    </row>
    <row r="728" spans="1:26" ht="20.25" customHeight="1" x14ac:dyDescent="0.8">
      <c r="A728" s="463"/>
      <c r="B728" s="463"/>
      <c r="C728" s="463"/>
      <c r="D728" s="536"/>
      <c r="E728" s="537"/>
      <c r="F728" s="463"/>
      <c r="G728" s="537"/>
      <c r="H728" s="463"/>
      <c r="I728" s="463"/>
      <c r="J728" s="538"/>
      <c r="K728" s="463"/>
      <c r="L728" s="463"/>
      <c r="M728" s="463"/>
      <c r="N728" s="463"/>
      <c r="O728" s="463"/>
      <c r="P728" s="463"/>
      <c r="Q728" s="463"/>
      <c r="R728" s="463"/>
      <c r="S728" s="463"/>
      <c r="T728" s="463"/>
      <c r="U728" s="463"/>
      <c r="V728" s="463"/>
      <c r="W728" s="463"/>
      <c r="X728" s="463"/>
      <c r="Y728" s="463"/>
      <c r="Z728" s="463"/>
    </row>
    <row r="729" spans="1:26" ht="20.25" customHeight="1" x14ac:dyDescent="0.8">
      <c r="A729" s="463"/>
      <c r="B729" s="463"/>
      <c r="C729" s="463"/>
      <c r="D729" s="536"/>
      <c r="E729" s="537"/>
      <c r="F729" s="463"/>
      <c r="G729" s="537"/>
      <c r="H729" s="463"/>
      <c r="I729" s="463"/>
      <c r="J729" s="538"/>
      <c r="K729" s="463"/>
      <c r="L729" s="463"/>
      <c r="M729" s="463"/>
      <c r="N729" s="463"/>
      <c r="O729" s="463"/>
      <c r="P729" s="463"/>
      <c r="Q729" s="463"/>
      <c r="R729" s="463"/>
      <c r="S729" s="463"/>
      <c r="T729" s="463"/>
      <c r="U729" s="463"/>
      <c r="V729" s="463"/>
      <c r="W729" s="463"/>
      <c r="X729" s="463"/>
      <c r="Y729" s="463"/>
      <c r="Z729" s="463"/>
    </row>
    <row r="730" spans="1:26" ht="20.25" customHeight="1" x14ac:dyDescent="0.8">
      <c r="A730" s="463"/>
      <c r="B730" s="463"/>
      <c r="C730" s="463"/>
      <c r="D730" s="536"/>
      <c r="E730" s="537"/>
      <c r="F730" s="463"/>
      <c r="G730" s="537"/>
      <c r="H730" s="463"/>
      <c r="I730" s="463"/>
      <c r="J730" s="538"/>
      <c r="K730" s="463"/>
      <c r="L730" s="463"/>
      <c r="M730" s="463"/>
      <c r="N730" s="463"/>
      <c r="O730" s="463"/>
      <c r="P730" s="463"/>
      <c r="Q730" s="463"/>
      <c r="R730" s="463"/>
      <c r="S730" s="463"/>
      <c r="T730" s="463"/>
      <c r="U730" s="463"/>
      <c r="V730" s="463"/>
      <c r="W730" s="463"/>
      <c r="X730" s="463"/>
      <c r="Y730" s="463"/>
      <c r="Z730" s="463"/>
    </row>
    <row r="731" spans="1:26" ht="20.25" customHeight="1" x14ac:dyDescent="0.8">
      <c r="A731" s="463"/>
      <c r="B731" s="463"/>
      <c r="C731" s="463"/>
      <c r="D731" s="536"/>
      <c r="E731" s="537"/>
      <c r="F731" s="463"/>
      <c r="G731" s="537"/>
      <c r="H731" s="463"/>
      <c r="I731" s="463"/>
      <c r="J731" s="538"/>
      <c r="K731" s="463"/>
      <c r="L731" s="463"/>
      <c r="M731" s="463"/>
      <c r="N731" s="463"/>
      <c r="O731" s="463"/>
      <c r="P731" s="463"/>
      <c r="Q731" s="463"/>
      <c r="R731" s="463"/>
      <c r="S731" s="463"/>
      <c r="T731" s="463"/>
      <c r="U731" s="463"/>
      <c r="V731" s="463"/>
      <c r="W731" s="463"/>
      <c r="X731" s="463"/>
      <c r="Y731" s="463"/>
      <c r="Z731" s="463"/>
    </row>
    <row r="732" spans="1:26" ht="20.25" customHeight="1" x14ac:dyDescent="0.8">
      <c r="A732" s="463"/>
      <c r="B732" s="463"/>
      <c r="C732" s="463"/>
      <c r="D732" s="536"/>
      <c r="E732" s="537"/>
      <c r="F732" s="463"/>
      <c r="G732" s="537"/>
      <c r="H732" s="463"/>
      <c r="I732" s="463"/>
      <c r="J732" s="538"/>
      <c r="K732" s="463"/>
      <c r="L732" s="463"/>
      <c r="M732" s="463"/>
      <c r="N732" s="463"/>
      <c r="O732" s="463"/>
      <c r="P732" s="463"/>
      <c r="Q732" s="463"/>
      <c r="R732" s="463"/>
      <c r="S732" s="463"/>
      <c r="T732" s="463"/>
      <c r="U732" s="463"/>
      <c r="V732" s="463"/>
      <c r="W732" s="463"/>
      <c r="X732" s="463"/>
      <c r="Y732" s="463"/>
      <c r="Z732" s="463"/>
    </row>
    <row r="733" spans="1:26" ht="20.25" customHeight="1" x14ac:dyDescent="0.8">
      <c r="A733" s="463"/>
      <c r="B733" s="463"/>
      <c r="C733" s="463"/>
      <c r="D733" s="536"/>
      <c r="E733" s="537"/>
      <c r="F733" s="463"/>
      <c r="G733" s="537"/>
      <c r="H733" s="463"/>
      <c r="I733" s="463"/>
      <c r="J733" s="538"/>
      <c r="K733" s="463"/>
      <c r="L733" s="463"/>
      <c r="M733" s="463"/>
      <c r="N733" s="463"/>
      <c r="O733" s="463"/>
      <c r="P733" s="463"/>
      <c r="Q733" s="463"/>
      <c r="R733" s="463"/>
      <c r="S733" s="463"/>
      <c r="T733" s="463"/>
      <c r="U733" s="463"/>
      <c r="V733" s="463"/>
      <c r="W733" s="463"/>
      <c r="X733" s="463"/>
      <c r="Y733" s="463"/>
      <c r="Z733" s="463"/>
    </row>
    <row r="734" spans="1:26" ht="20.25" customHeight="1" x14ac:dyDescent="0.8">
      <c r="A734" s="463"/>
      <c r="B734" s="463"/>
      <c r="C734" s="463"/>
      <c r="D734" s="536"/>
      <c r="E734" s="537"/>
      <c r="F734" s="463"/>
      <c r="G734" s="537"/>
      <c r="H734" s="463"/>
      <c r="I734" s="463"/>
      <c r="J734" s="538"/>
      <c r="K734" s="463"/>
      <c r="L734" s="463"/>
      <c r="M734" s="463"/>
      <c r="N734" s="463"/>
      <c r="O734" s="463"/>
      <c r="P734" s="463"/>
      <c r="Q734" s="463"/>
      <c r="R734" s="463"/>
      <c r="S734" s="463"/>
      <c r="T734" s="463"/>
      <c r="U734" s="463"/>
      <c r="V734" s="463"/>
      <c r="W734" s="463"/>
      <c r="X734" s="463"/>
      <c r="Y734" s="463"/>
      <c r="Z734" s="463"/>
    </row>
    <row r="735" spans="1:26" ht="20.25" customHeight="1" x14ac:dyDescent="0.8">
      <c r="A735" s="463"/>
      <c r="B735" s="463"/>
      <c r="C735" s="463"/>
      <c r="D735" s="536"/>
      <c r="E735" s="537"/>
      <c r="F735" s="463"/>
      <c r="G735" s="537"/>
      <c r="H735" s="463"/>
      <c r="I735" s="463"/>
      <c r="J735" s="538"/>
      <c r="K735" s="463"/>
      <c r="L735" s="463"/>
      <c r="M735" s="463"/>
      <c r="N735" s="463"/>
      <c r="O735" s="463"/>
      <c r="P735" s="463"/>
      <c r="Q735" s="463"/>
      <c r="R735" s="463"/>
      <c r="S735" s="463"/>
      <c r="T735" s="463"/>
      <c r="U735" s="463"/>
      <c r="V735" s="463"/>
      <c r="W735" s="463"/>
      <c r="X735" s="463"/>
      <c r="Y735" s="463"/>
      <c r="Z735" s="463"/>
    </row>
    <row r="736" spans="1:26" ht="20.25" customHeight="1" x14ac:dyDescent="0.8">
      <c r="A736" s="463"/>
      <c r="B736" s="463"/>
      <c r="C736" s="463"/>
      <c r="D736" s="536"/>
      <c r="E736" s="537"/>
      <c r="F736" s="463"/>
      <c r="G736" s="537"/>
      <c r="H736" s="463"/>
      <c r="I736" s="463"/>
      <c r="J736" s="538"/>
      <c r="K736" s="463"/>
      <c r="L736" s="463"/>
      <c r="M736" s="463"/>
      <c r="N736" s="463"/>
      <c r="O736" s="463"/>
      <c r="P736" s="463"/>
      <c r="Q736" s="463"/>
      <c r="R736" s="463"/>
      <c r="S736" s="463"/>
      <c r="T736" s="463"/>
      <c r="U736" s="463"/>
      <c r="V736" s="463"/>
      <c r="W736" s="463"/>
      <c r="X736" s="463"/>
      <c r="Y736" s="463"/>
      <c r="Z736" s="463"/>
    </row>
    <row r="737" spans="1:26" ht="20.25" customHeight="1" x14ac:dyDescent="0.8">
      <c r="A737" s="463"/>
      <c r="B737" s="463"/>
      <c r="C737" s="463"/>
      <c r="D737" s="536"/>
      <c r="E737" s="537"/>
      <c r="F737" s="463"/>
      <c r="G737" s="537"/>
      <c r="H737" s="463"/>
      <c r="I737" s="463"/>
      <c r="J737" s="538"/>
      <c r="K737" s="463"/>
      <c r="L737" s="463"/>
      <c r="M737" s="463"/>
      <c r="N737" s="463"/>
      <c r="O737" s="463"/>
      <c r="P737" s="463"/>
      <c r="Q737" s="463"/>
      <c r="R737" s="463"/>
      <c r="S737" s="463"/>
      <c r="T737" s="463"/>
      <c r="U737" s="463"/>
      <c r="V737" s="463"/>
      <c r="W737" s="463"/>
      <c r="X737" s="463"/>
      <c r="Y737" s="463"/>
      <c r="Z737" s="463"/>
    </row>
    <row r="738" spans="1:26" ht="20.25" customHeight="1" x14ac:dyDescent="0.8">
      <c r="A738" s="463"/>
      <c r="B738" s="463"/>
      <c r="C738" s="463"/>
      <c r="D738" s="536"/>
      <c r="E738" s="537"/>
      <c r="F738" s="463"/>
      <c r="G738" s="537"/>
      <c r="H738" s="463"/>
      <c r="I738" s="463"/>
      <c r="J738" s="538"/>
      <c r="K738" s="463"/>
      <c r="L738" s="463"/>
      <c r="M738" s="463"/>
      <c r="N738" s="463"/>
      <c r="O738" s="463"/>
      <c r="P738" s="463"/>
      <c r="Q738" s="463"/>
      <c r="R738" s="463"/>
      <c r="S738" s="463"/>
      <c r="T738" s="463"/>
      <c r="U738" s="463"/>
      <c r="V738" s="463"/>
      <c r="W738" s="463"/>
      <c r="X738" s="463"/>
      <c r="Y738" s="463"/>
      <c r="Z738" s="463"/>
    </row>
    <row r="739" spans="1:26" ht="20.25" customHeight="1" x14ac:dyDescent="0.8">
      <c r="A739" s="463"/>
      <c r="B739" s="463"/>
      <c r="C739" s="463"/>
      <c r="D739" s="536"/>
      <c r="E739" s="537"/>
      <c r="F739" s="463"/>
      <c r="G739" s="537"/>
      <c r="H739" s="463"/>
      <c r="I739" s="463"/>
      <c r="J739" s="538"/>
      <c r="K739" s="463"/>
      <c r="L739" s="463"/>
      <c r="M739" s="463"/>
      <c r="N739" s="463"/>
      <c r="O739" s="463"/>
      <c r="P739" s="463"/>
      <c r="Q739" s="463"/>
      <c r="R739" s="463"/>
      <c r="S739" s="463"/>
      <c r="T739" s="463"/>
      <c r="U739" s="463"/>
      <c r="V739" s="463"/>
      <c r="W739" s="463"/>
      <c r="X739" s="463"/>
      <c r="Y739" s="463"/>
      <c r="Z739" s="463"/>
    </row>
    <row r="740" spans="1:26" ht="20.25" customHeight="1" x14ac:dyDescent="0.8">
      <c r="A740" s="463"/>
      <c r="B740" s="463"/>
      <c r="C740" s="463"/>
      <c r="D740" s="536"/>
      <c r="E740" s="537"/>
      <c r="F740" s="463"/>
      <c r="G740" s="537"/>
      <c r="H740" s="463"/>
      <c r="I740" s="463"/>
      <c r="J740" s="538"/>
      <c r="K740" s="463"/>
      <c r="L740" s="463"/>
      <c r="M740" s="463"/>
      <c r="N740" s="463"/>
      <c r="O740" s="463"/>
      <c r="P740" s="463"/>
      <c r="Q740" s="463"/>
      <c r="R740" s="463"/>
      <c r="S740" s="463"/>
      <c r="T740" s="463"/>
      <c r="U740" s="463"/>
      <c r="V740" s="463"/>
      <c r="W740" s="463"/>
      <c r="X740" s="463"/>
      <c r="Y740" s="463"/>
      <c r="Z740" s="463"/>
    </row>
    <row r="741" spans="1:26" ht="20.25" customHeight="1" x14ac:dyDescent="0.8">
      <c r="A741" s="463"/>
      <c r="B741" s="463"/>
      <c r="C741" s="463"/>
      <c r="D741" s="536"/>
      <c r="E741" s="537"/>
      <c r="F741" s="463"/>
      <c r="G741" s="537"/>
      <c r="H741" s="463"/>
      <c r="I741" s="463"/>
      <c r="J741" s="538"/>
      <c r="K741" s="463"/>
      <c r="L741" s="463"/>
      <c r="M741" s="463"/>
      <c r="N741" s="463"/>
      <c r="O741" s="463"/>
      <c r="P741" s="463"/>
      <c r="Q741" s="463"/>
      <c r="R741" s="463"/>
      <c r="S741" s="463"/>
      <c r="T741" s="463"/>
      <c r="U741" s="463"/>
      <c r="V741" s="463"/>
      <c r="W741" s="463"/>
      <c r="X741" s="463"/>
      <c r="Y741" s="463"/>
      <c r="Z741" s="463"/>
    </row>
    <row r="742" spans="1:26" ht="20.25" customHeight="1" x14ac:dyDescent="0.8">
      <c r="A742" s="463"/>
      <c r="B742" s="463"/>
      <c r="C742" s="463"/>
      <c r="D742" s="536"/>
      <c r="E742" s="537"/>
      <c r="F742" s="463"/>
      <c r="G742" s="537"/>
      <c r="H742" s="463"/>
      <c r="I742" s="463"/>
      <c r="J742" s="538"/>
      <c r="K742" s="463"/>
      <c r="L742" s="463"/>
      <c r="M742" s="463"/>
      <c r="N742" s="463"/>
      <c r="O742" s="463"/>
      <c r="P742" s="463"/>
      <c r="Q742" s="463"/>
      <c r="R742" s="463"/>
      <c r="S742" s="463"/>
      <c r="T742" s="463"/>
      <c r="U742" s="463"/>
      <c r="V742" s="463"/>
      <c r="W742" s="463"/>
      <c r="X742" s="463"/>
      <c r="Y742" s="463"/>
      <c r="Z742" s="463"/>
    </row>
    <row r="743" spans="1:26" ht="20.25" customHeight="1" x14ac:dyDescent="0.8">
      <c r="A743" s="463"/>
      <c r="B743" s="463"/>
      <c r="C743" s="463"/>
      <c r="D743" s="536"/>
      <c r="E743" s="537"/>
      <c r="F743" s="463"/>
      <c r="G743" s="537"/>
      <c r="H743" s="463"/>
      <c r="I743" s="463"/>
      <c r="J743" s="538"/>
      <c r="K743" s="463"/>
      <c r="L743" s="463"/>
      <c r="M743" s="463"/>
      <c r="N743" s="463"/>
      <c r="O743" s="463"/>
      <c r="P743" s="463"/>
      <c r="Q743" s="463"/>
      <c r="R743" s="463"/>
      <c r="S743" s="463"/>
      <c r="T743" s="463"/>
      <c r="U743" s="463"/>
      <c r="V743" s="463"/>
      <c r="W743" s="463"/>
      <c r="X743" s="463"/>
      <c r="Y743" s="463"/>
      <c r="Z743" s="463"/>
    </row>
    <row r="744" spans="1:26" ht="20.25" customHeight="1" x14ac:dyDescent="0.8">
      <c r="A744" s="463"/>
      <c r="B744" s="463"/>
      <c r="C744" s="463"/>
      <c r="D744" s="536"/>
      <c r="E744" s="537"/>
      <c r="F744" s="463"/>
      <c r="G744" s="537"/>
      <c r="H744" s="463"/>
      <c r="I744" s="463"/>
      <c r="J744" s="538"/>
      <c r="K744" s="463"/>
      <c r="L744" s="463"/>
      <c r="M744" s="463"/>
      <c r="N744" s="463"/>
      <c r="O744" s="463"/>
      <c r="P744" s="463"/>
      <c r="Q744" s="463"/>
      <c r="R744" s="463"/>
      <c r="S744" s="463"/>
      <c r="T744" s="463"/>
      <c r="U744" s="463"/>
      <c r="V744" s="463"/>
      <c r="W744" s="463"/>
      <c r="X744" s="463"/>
      <c r="Y744" s="463"/>
      <c r="Z744" s="463"/>
    </row>
    <row r="745" spans="1:26" ht="20.25" customHeight="1" x14ac:dyDescent="0.8">
      <c r="A745" s="463"/>
      <c r="B745" s="463"/>
      <c r="C745" s="463"/>
      <c r="D745" s="536"/>
      <c r="E745" s="537"/>
      <c r="F745" s="463"/>
      <c r="G745" s="537"/>
      <c r="H745" s="463"/>
      <c r="I745" s="463"/>
      <c r="J745" s="538"/>
      <c r="K745" s="463"/>
      <c r="L745" s="463"/>
      <c r="M745" s="463"/>
      <c r="N745" s="463"/>
      <c r="O745" s="463"/>
      <c r="P745" s="463"/>
      <c r="Q745" s="463"/>
      <c r="R745" s="463"/>
      <c r="S745" s="463"/>
      <c r="T745" s="463"/>
      <c r="U745" s="463"/>
      <c r="V745" s="463"/>
      <c r="W745" s="463"/>
      <c r="X745" s="463"/>
      <c r="Y745" s="463"/>
      <c r="Z745" s="463"/>
    </row>
    <row r="746" spans="1:26" ht="20.25" customHeight="1" x14ac:dyDescent="0.8">
      <c r="A746" s="463"/>
      <c r="B746" s="463"/>
      <c r="C746" s="463"/>
      <c r="D746" s="536"/>
      <c r="E746" s="537"/>
      <c r="F746" s="463"/>
      <c r="G746" s="537"/>
      <c r="H746" s="463"/>
      <c r="I746" s="463"/>
      <c r="J746" s="538"/>
      <c r="K746" s="463"/>
      <c r="L746" s="463"/>
      <c r="M746" s="463"/>
      <c r="N746" s="463"/>
      <c r="O746" s="463"/>
      <c r="P746" s="463"/>
      <c r="Q746" s="463"/>
      <c r="R746" s="463"/>
      <c r="S746" s="463"/>
      <c r="T746" s="463"/>
      <c r="U746" s="463"/>
      <c r="V746" s="463"/>
      <c r="W746" s="463"/>
      <c r="X746" s="463"/>
      <c r="Y746" s="463"/>
      <c r="Z746" s="463"/>
    </row>
    <row r="747" spans="1:26" ht="20.25" customHeight="1" x14ac:dyDescent="0.8">
      <c r="A747" s="463"/>
      <c r="B747" s="463"/>
      <c r="C747" s="463"/>
      <c r="D747" s="536"/>
      <c r="E747" s="537"/>
      <c r="F747" s="463"/>
      <c r="G747" s="537"/>
      <c r="H747" s="463"/>
      <c r="I747" s="463"/>
      <c r="J747" s="538"/>
      <c r="K747" s="463"/>
      <c r="L747" s="463"/>
      <c r="M747" s="463"/>
      <c r="N747" s="463"/>
      <c r="O747" s="463"/>
      <c r="P747" s="463"/>
      <c r="Q747" s="463"/>
      <c r="R747" s="463"/>
      <c r="S747" s="463"/>
      <c r="T747" s="463"/>
      <c r="U747" s="463"/>
      <c r="V747" s="463"/>
      <c r="W747" s="463"/>
      <c r="X747" s="463"/>
      <c r="Y747" s="463"/>
      <c r="Z747" s="463"/>
    </row>
    <row r="748" spans="1:26" ht="20.25" customHeight="1" x14ac:dyDescent="0.8">
      <c r="A748" s="463"/>
      <c r="B748" s="463"/>
      <c r="C748" s="463"/>
      <c r="D748" s="536"/>
      <c r="E748" s="537"/>
      <c r="F748" s="463"/>
      <c r="G748" s="537"/>
      <c r="H748" s="463"/>
      <c r="I748" s="463"/>
      <c r="J748" s="538"/>
      <c r="K748" s="463"/>
      <c r="L748" s="463"/>
      <c r="M748" s="463"/>
      <c r="N748" s="463"/>
      <c r="O748" s="463"/>
      <c r="P748" s="463"/>
      <c r="Q748" s="463"/>
      <c r="R748" s="463"/>
      <c r="S748" s="463"/>
      <c r="T748" s="463"/>
      <c r="U748" s="463"/>
      <c r="V748" s="463"/>
      <c r="W748" s="463"/>
      <c r="X748" s="463"/>
      <c r="Y748" s="463"/>
      <c r="Z748" s="463"/>
    </row>
    <row r="749" spans="1:26" ht="20.25" customHeight="1" x14ac:dyDescent="0.8">
      <c r="A749" s="463"/>
      <c r="B749" s="463"/>
      <c r="C749" s="463"/>
      <c r="D749" s="536"/>
      <c r="E749" s="537"/>
      <c r="F749" s="463"/>
      <c r="G749" s="537"/>
      <c r="H749" s="463"/>
      <c r="I749" s="463"/>
      <c r="J749" s="538"/>
      <c r="K749" s="463"/>
      <c r="L749" s="463"/>
      <c r="M749" s="463"/>
      <c r="N749" s="463"/>
      <c r="O749" s="463"/>
      <c r="P749" s="463"/>
      <c r="Q749" s="463"/>
      <c r="R749" s="463"/>
      <c r="S749" s="463"/>
      <c r="T749" s="463"/>
      <c r="U749" s="463"/>
      <c r="V749" s="463"/>
      <c r="W749" s="463"/>
      <c r="X749" s="463"/>
      <c r="Y749" s="463"/>
      <c r="Z749" s="463"/>
    </row>
    <row r="750" spans="1:26" ht="20.25" customHeight="1" x14ac:dyDescent="0.8">
      <c r="A750" s="463"/>
      <c r="B750" s="463"/>
      <c r="C750" s="463"/>
      <c r="D750" s="536"/>
      <c r="E750" s="537"/>
      <c r="F750" s="463"/>
      <c r="G750" s="537"/>
      <c r="H750" s="463"/>
      <c r="I750" s="463"/>
      <c r="J750" s="538"/>
      <c r="K750" s="463"/>
      <c r="L750" s="463"/>
      <c r="M750" s="463"/>
      <c r="N750" s="463"/>
      <c r="O750" s="463"/>
      <c r="P750" s="463"/>
      <c r="Q750" s="463"/>
      <c r="R750" s="463"/>
      <c r="S750" s="463"/>
      <c r="T750" s="463"/>
      <c r="U750" s="463"/>
      <c r="V750" s="463"/>
      <c r="W750" s="463"/>
      <c r="X750" s="463"/>
      <c r="Y750" s="463"/>
      <c r="Z750" s="463"/>
    </row>
    <row r="751" spans="1:26" ht="20.25" customHeight="1" x14ac:dyDescent="0.8">
      <c r="A751" s="463"/>
      <c r="B751" s="463"/>
      <c r="C751" s="463"/>
      <c r="D751" s="536"/>
      <c r="E751" s="537"/>
      <c r="F751" s="463"/>
      <c r="G751" s="537"/>
      <c r="H751" s="463"/>
      <c r="I751" s="463"/>
      <c r="J751" s="538"/>
      <c r="K751" s="463"/>
      <c r="L751" s="463"/>
      <c r="M751" s="463"/>
      <c r="N751" s="463"/>
      <c r="O751" s="463"/>
      <c r="P751" s="463"/>
      <c r="Q751" s="463"/>
      <c r="R751" s="463"/>
      <c r="S751" s="463"/>
      <c r="T751" s="463"/>
      <c r="U751" s="463"/>
      <c r="V751" s="463"/>
      <c r="W751" s="463"/>
      <c r="X751" s="463"/>
      <c r="Y751" s="463"/>
      <c r="Z751" s="463"/>
    </row>
    <row r="752" spans="1:26" ht="20.25" customHeight="1" x14ac:dyDescent="0.8">
      <c r="A752" s="463"/>
      <c r="B752" s="463"/>
      <c r="C752" s="463"/>
      <c r="D752" s="536"/>
      <c r="E752" s="537"/>
      <c r="F752" s="463"/>
      <c r="G752" s="537"/>
      <c r="H752" s="463"/>
      <c r="I752" s="463"/>
      <c r="J752" s="538"/>
      <c r="K752" s="463"/>
      <c r="L752" s="463"/>
      <c r="M752" s="463"/>
      <c r="N752" s="463"/>
      <c r="O752" s="463"/>
      <c r="P752" s="463"/>
      <c r="Q752" s="463"/>
      <c r="R752" s="463"/>
      <c r="S752" s="463"/>
      <c r="T752" s="463"/>
      <c r="U752" s="463"/>
      <c r="V752" s="463"/>
      <c r="W752" s="463"/>
      <c r="X752" s="463"/>
      <c r="Y752" s="463"/>
      <c r="Z752" s="463"/>
    </row>
    <row r="753" spans="1:26" ht="20.25" customHeight="1" x14ac:dyDescent="0.8">
      <c r="A753" s="463"/>
      <c r="B753" s="463"/>
      <c r="C753" s="463"/>
      <c r="D753" s="536"/>
      <c r="E753" s="537"/>
      <c r="F753" s="463"/>
      <c r="G753" s="537"/>
      <c r="H753" s="463"/>
      <c r="I753" s="463"/>
      <c r="J753" s="538"/>
      <c r="K753" s="463"/>
      <c r="L753" s="463"/>
      <c r="M753" s="463"/>
      <c r="N753" s="463"/>
      <c r="O753" s="463"/>
      <c r="P753" s="463"/>
      <c r="Q753" s="463"/>
      <c r="R753" s="463"/>
      <c r="S753" s="463"/>
      <c r="T753" s="463"/>
      <c r="U753" s="463"/>
      <c r="V753" s="463"/>
      <c r="W753" s="463"/>
      <c r="X753" s="463"/>
      <c r="Y753" s="463"/>
      <c r="Z753" s="463"/>
    </row>
    <row r="754" spans="1:26" ht="20.25" customHeight="1" x14ac:dyDescent="0.8">
      <c r="A754" s="463"/>
      <c r="B754" s="463"/>
      <c r="C754" s="463"/>
      <c r="D754" s="536"/>
      <c r="E754" s="537"/>
      <c r="F754" s="463"/>
      <c r="G754" s="537"/>
      <c r="H754" s="463"/>
      <c r="I754" s="463"/>
      <c r="J754" s="538"/>
      <c r="K754" s="463"/>
      <c r="L754" s="463"/>
      <c r="M754" s="463"/>
      <c r="N754" s="463"/>
      <c r="O754" s="463"/>
      <c r="P754" s="463"/>
      <c r="Q754" s="463"/>
      <c r="R754" s="463"/>
      <c r="S754" s="463"/>
      <c r="T754" s="463"/>
      <c r="U754" s="463"/>
      <c r="V754" s="463"/>
      <c r="W754" s="463"/>
      <c r="X754" s="463"/>
      <c r="Y754" s="463"/>
      <c r="Z754" s="463"/>
    </row>
    <row r="755" spans="1:26" ht="20.25" customHeight="1" x14ac:dyDescent="0.8">
      <c r="A755" s="463"/>
      <c r="B755" s="463"/>
      <c r="C755" s="463"/>
      <c r="D755" s="536"/>
      <c r="E755" s="537"/>
      <c r="F755" s="463"/>
      <c r="G755" s="537"/>
      <c r="H755" s="463"/>
      <c r="I755" s="463"/>
      <c r="J755" s="538"/>
      <c r="K755" s="463"/>
      <c r="L755" s="463"/>
      <c r="M755" s="463"/>
      <c r="N755" s="463"/>
      <c r="O755" s="463"/>
      <c r="P755" s="463"/>
      <c r="Q755" s="463"/>
      <c r="R755" s="463"/>
      <c r="S755" s="463"/>
      <c r="T755" s="463"/>
      <c r="U755" s="463"/>
      <c r="V755" s="463"/>
      <c r="W755" s="463"/>
      <c r="X755" s="463"/>
      <c r="Y755" s="463"/>
      <c r="Z755" s="463"/>
    </row>
    <row r="756" spans="1:26" ht="20.25" customHeight="1" x14ac:dyDescent="0.8">
      <c r="A756" s="463"/>
      <c r="B756" s="463"/>
      <c r="C756" s="463"/>
      <c r="D756" s="536"/>
      <c r="E756" s="537"/>
      <c r="F756" s="463"/>
      <c r="G756" s="537"/>
      <c r="H756" s="463"/>
      <c r="I756" s="463"/>
      <c r="J756" s="538"/>
      <c r="K756" s="463"/>
      <c r="L756" s="463"/>
      <c r="M756" s="463"/>
      <c r="N756" s="463"/>
      <c r="O756" s="463"/>
      <c r="P756" s="463"/>
      <c r="Q756" s="463"/>
      <c r="R756" s="463"/>
      <c r="S756" s="463"/>
      <c r="T756" s="463"/>
      <c r="U756" s="463"/>
      <c r="V756" s="463"/>
      <c r="W756" s="463"/>
      <c r="X756" s="463"/>
      <c r="Y756" s="463"/>
      <c r="Z756" s="463"/>
    </row>
    <row r="757" spans="1:26" ht="20.25" customHeight="1" x14ac:dyDescent="0.8">
      <c r="A757" s="463"/>
      <c r="B757" s="463"/>
      <c r="C757" s="463"/>
      <c r="D757" s="536"/>
      <c r="E757" s="537"/>
      <c r="F757" s="463"/>
      <c r="G757" s="537"/>
      <c r="H757" s="463"/>
      <c r="I757" s="463"/>
      <c r="J757" s="538"/>
      <c r="K757" s="463"/>
      <c r="L757" s="463"/>
      <c r="M757" s="463"/>
      <c r="N757" s="463"/>
      <c r="O757" s="463"/>
      <c r="P757" s="463"/>
      <c r="Q757" s="463"/>
      <c r="R757" s="463"/>
      <c r="S757" s="463"/>
      <c r="T757" s="463"/>
      <c r="U757" s="463"/>
      <c r="V757" s="463"/>
      <c r="W757" s="463"/>
      <c r="X757" s="463"/>
      <c r="Y757" s="463"/>
      <c r="Z757" s="463"/>
    </row>
    <row r="758" spans="1:26" ht="20.25" customHeight="1" x14ac:dyDescent="0.8">
      <c r="A758" s="463"/>
      <c r="B758" s="463"/>
      <c r="C758" s="463"/>
      <c r="D758" s="536"/>
      <c r="E758" s="537"/>
      <c r="F758" s="463"/>
      <c r="G758" s="537"/>
      <c r="H758" s="463"/>
      <c r="I758" s="463"/>
      <c r="J758" s="538"/>
      <c r="K758" s="463"/>
      <c r="L758" s="463"/>
      <c r="M758" s="463"/>
      <c r="N758" s="463"/>
      <c r="O758" s="463"/>
      <c r="P758" s="463"/>
      <c r="Q758" s="463"/>
      <c r="R758" s="463"/>
      <c r="S758" s="463"/>
      <c r="T758" s="463"/>
      <c r="U758" s="463"/>
      <c r="V758" s="463"/>
      <c r="W758" s="463"/>
      <c r="X758" s="463"/>
      <c r="Y758" s="463"/>
      <c r="Z758" s="463"/>
    </row>
    <row r="759" spans="1:26" ht="20.25" customHeight="1" x14ac:dyDescent="0.8">
      <c r="A759" s="463"/>
      <c r="B759" s="463"/>
      <c r="C759" s="463"/>
      <c r="D759" s="536"/>
      <c r="E759" s="537"/>
      <c r="F759" s="463"/>
      <c r="G759" s="537"/>
      <c r="H759" s="463"/>
      <c r="I759" s="463"/>
      <c r="J759" s="538"/>
      <c r="K759" s="463"/>
      <c r="L759" s="463"/>
      <c r="M759" s="463"/>
      <c r="N759" s="463"/>
      <c r="O759" s="463"/>
      <c r="P759" s="463"/>
      <c r="Q759" s="463"/>
      <c r="R759" s="463"/>
      <c r="S759" s="463"/>
      <c r="T759" s="463"/>
      <c r="U759" s="463"/>
      <c r="V759" s="463"/>
      <c r="W759" s="463"/>
      <c r="X759" s="463"/>
      <c r="Y759" s="463"/>
      <c r="Z759" s="463"/>
    </row>
    <row r="760" spans="1:26" ht="20.25" customHeight="1" x14ac:dyDescent="0.8">
      <c r="A760" s="463"/>
      <c r="B760" s="463"/>
      <c r="C760" s="463"/>
      <c r="D760" s="536"/>
      <c r="E760" s="537"/>
      <c r="F760" s="463"/>
      <c r="G760" s="537"/>
      <c r="H760" s="463"/>
      <c r="I760" s="463"/>
      <c r="J760" s="538"/>
      <c r="K760" s="463"/>
      <c r="L760" s="463"/>
      <c r="M760" s="463"/>
      <c r="N760" s="463"/>
      <c r="O760" s="463"/>
      <c r="P760" s="463"/>
      <c r="Q760" s="463"/>
      <c r="R760" s="463"/>
      <c r="S760" s="463"/>
      <c r="T760" s="463"/>
      <c r="U760" s="463"/>
      <c r="V760" s="463"/>
      <c r="W760" s="463"/>
      <c r="X760" s="463"/>
      <c r="Y760" s="463"/>
      <c r="Z760" s="463"/>
    </row>
    <row r="761" spans="1:26" ht="20.25" customHeight="1" x14ac:dyDescent="0.8">
      <c r="A761" s="463"/>
      <c r="B761" s="463"/>
      <c r="C761" s="463"/>
      <c r="D761" s="536"/>
      <c r="E761" s="537"/>
      <c r="F761" s="463"/>
      <c r="G761" s="537"/>
      <c r="H761" s="463"/>
      <c r="I761" s="463"/>
      <c r="J761" s="538"/>
      <c r="K761" s="463"/>
      <c r="L761" s="463"/>
      <c r="M761" s="463"/>
      <c r="N761" s="463"/>
      <c r="O761" s="463"/>
      <c r="P761" s="463"/>
      <c r="Q761" s="463"/>
      <c r="R761" s="463"/>
      <c r="S761" s="463"/>
      <c r="T761" s="463"/>
      <c r="U761" s="463"/>
      <c r="V761" s="463"/>
      <c r="W761" s="463"/>
      <c r="X761" s="463"/>
      <c r="Y761" s="463"/>
      <c r="Z761" s="463"/>
    </row>
    <row r="762" spans="1:26" ht="20.25" customHeight="1" x14ac:dyDescent="0.8">
      <c r="A762" s="463"/>
      <c r="B762" s="463"/>
      <c r="C762" s="463"/>
      <c r="D762" s="536"/>
      <c r="E762" s="537"/>
      <c r="F762" s="463"/>
      <c r="G762" s="537"/>
      <c r="H762" s="463"/>
      <c r="I762" s="463"/>
      <c r="J762" s="538"/>
      <c r="K762" s="463"/>
      <c r="L762" s="463"/>
      <c r="M762" s="463"/>
      <c r="N762" s="463"/>
      <c r="O762" s="463"/>
      <c r="P762" s="463"/>
      <c r="Q762" s="463"/>
      <c r="R762" s="463"/>
      <c r="S762" s="463"/>
      <c r="T762" s="463"/>
      <c r="U762" s="463"/>
      <c r="V762" s="463"/>
      <c r="W762" s="463"/>
      <c r="X762" s="463"/>
      <c r="Y762" s="463"/>
      <c r="Z762" s="463"/>
    </row>
    <row r="763" spans="1:26" ht="20.25" customHeight="1" x14ac:dyDescent="0.8">
      <c r="A763" s="463"/>
      <c r="B763" s="463"/>
      <c r="C763" s="463"/>
      <c r="D763" s="536"/>
      <c r="E763" s="537"/>
      <c r="F763" s="463"/>
      <c r="G763" s="537"/>
      <c r="H763" s="463"/>
      <c r="I763" s="463"/>
      <c r="J763" s="538"/>
      <c r="K763" s="463"/>
      <c r="L763" s="463"/>
      <c r="M763" s="463"/>
      <c r="N763" s="463"/>
      <c r="O763" s="463"/>
      <c r="P763" s="463"/>
      <c r="Q763" s="463"/>
      <c r="R763" s="463"/>
      <c r="S763" s="463"/>
      <c r="T763" s="463"/>
      <c r="U763" s="463"/>
      <c r="V763" s="463"/>
      <c r="W763" s="463"/>
      <c r="X763" s="463"/>
      <c r="Y763" s="463"/>
      <c r="Z763" s="463"/>
    </row>
    <row r="764" spans="1:26" ht="20.25" customHeight="1" x14ac:dyDescent="0.8">
      <c r="A764" s="463"/>
      <c r="B764" s="463"/>
      <c r="C764" s="463"/>
      <c r="D764" s="536"/>
      <c r="E764" s="537"/>
      <c r="F764" s="463"/>
      <c r="G764" s="537"/>
      <c r="H764" s="463"/>
      <c r="I764" s="463"/>
      <c r="J764" s="538"/>
      <c r="K764" s="463"/>
      <c r="L764" s="463"/>
      <c r="M764" s="463"/>
      <c r="N764" s="463"/>
      <c r="O764" s="463"/>
      <c r="P764" s="463"/>
      <c r="Q764" s="463"/>
      <c r="R764" s="463"/>
      <c r="S764" s="463"/>
      <c r="T764" s="463"/>
      <c r="U764" s="463"/>
      <c r="V764" s="463"/>
      <c r="W764" s="463"/>
      <c r="X764" s="463"/>
      <c r="Y764" s="463"/>
      <c r="Z764" s="463"/>
    </row>
    <row r="765" spans="1:26" ht="20.25" customHeight="1" x14ac:dyDescent="0.8">
      <c r="A765" s="463"/>
      <c r="B765" s="463"/>
      <c r="C765" s="463"/>
      <c r="D765" s="536"/>
      <c r="E765" s="537"/>
      <c r="F765" s="463"/>
      <c r="G765" s="537"/>
      <c r="H765" s="463"/>
      <c r="I765" s="463"/>
      <c r="J765" s="538"/>
      <c r="K765" s="463"/>
      <c r="L765" s="463"/>
      <c r="M765" s="463"/>
      <c r="N765" s="463"/>
      <c r="O765" s="463"/>
      <c r="P765" s="463"/>
      <c r="Q765" s="463"/>
      <c r="R765" s="463"/>
      <c r="S765" s="463"/>
      <c r="T765" s="463"/>
      <c r="U765" s="463"/>
      <c r="V765" s="463"/>
      <c r="W765" s="463"/>
      <c r="X765" s="463"/>
      <c r="Y765" s="463"/>
      <c r="Z765" s="463"/>
    </row>
    <row r="766" spans="1:26" ht="20.25" customHeight="1" x14ac:dyDescent="0.8">
      <c r="A766" s="463"/>
      <c r="B766" s="463"/>
      <c r="C766" s="463"/>
      <c r="D766" s="536"/>
      <c r="E766" s="537"/>
      <c r="F766" s="463"/>
      <c r="G766" s="537"/>
      <c r="H766" s="463"/>
      <c r="I766" s="463"/>
      <c r="J766" s="538"/>
      <c r="K766" s="463"/>
      <c r="L766" s="463"/>
      <c r="M766" s="463"/>
      <c r="N766" s="463"/>
      <c r="O766" s="463"/>
      <c r="P766" s="463"/>
      <c r="Q766" s="463"/>
      <c r="R766" s="463"/>
      <c r="S766" s="463"/>
      <c r="T766" s="463"/>
      <c r="U766" s="463"/>
      <c r="V766" s="463"/>
      <c r="W766" s="463"/>
      <c r="X766" s="463"/>
      <c r="Y766" s="463"/>
      <c r="Z766" s="463"/>
    </row>
    <row r="767" spans="1:26" ht="20.25" customHeight="1" x14ac:dyDescent="0.8">
      <c r="A767" s="463"/>
      <c r="B767" s="463"/>
      <c r="C767" s="463"/>
      <c r="D767" s="536"/>
      <c r="E767" s="537"/>
      <c r="F767" s="463"/>
      <c r="G767" s="537"/>
      <c r="H767" s="463"/>
      <c r="I767" s="463"/>
      <c r="J767" s="538"/>
      <c r="K767" s="463"/>
      <c r="L767" s="463"/>
      <c r="M767" s="463"/>
      <c r="N767" s="463"/>
      <c r="O767" s="463"/>
      <c r="P767" s="463"/>
      <c r="Q767" s="463"/>
      <c r="R767" s="463"/>
      <c r="S767" s="463"/>
      <c r="T767" s="463"/>
      <c r="U767" s="463"/>
      <c r="V767" s="463"/>
      <c r="W767" s="463"/>
      <c r="X767" s="463"/>
      <c r="Y767" s="463"/>
      <c r="Z767" s="463"/>
    </row>
    <row r="768" spans="1:26" ht="20.25" customHeight="1" x14ac:dyDescent="0.8">
      <c r="A768" s="463"/>
      <c r="B768" s="463"/>
      <c r="C768" s="463"/>
      <c r="D768" s="536"/>
      <c r="E768" s="537"/>
      <c r="F768" s="463"/>
      <c r="G768" s="537"/>
      <c r="H768" s="463"/>
      <c r="I768" s="463"/>
      <c r="J768" s="538"/>
      <c r="K768" s="463"/>
      <c r="L768" s="463"/>
      <c r="M768" s="463"/>
      <c r="N768" s="463"/>
      <c r="O768" s="463"/>
      <c r="P768" s="463"/>
      <c r="Q768" s="463"/>
      <c r="R768" s="463"/>
      <c r="S768" s="463"/>
      <c r="T768" s="463"/>
      <c r="U768" s="463"/>
      <c r="V768" s="463"/>
      <c r="W768" s="463"/>
      <c r="X768" s="463"/>
      <c r="Y768" s="463"/>
      <c r="Z768" s="463"/>
    </row>
    <row r="769" spans="1:26" ht="20.25" customHeight="1" x14ac:dyDescent="0.8">
      <c r="A769" s="463"/>
      <c r="B769" s="463"/>
      <c r="C769" s="463"/>
      <c r="D769" s="536"/>
      <c r="E769" s="537"/>
      <c r="F769" s="463"/>
      <c r="G769" s="537"/>
      <c r="H769" s="463"/>
      <c r="I769" s="463"/>
      <c r="J769" s="538"/>
      <c r="K769" s="463"/>
      <c r="L769" s="463"/>
      <c r="M769" s="463"/>
      <c r="N769" s="463"/>
      <c r="O769" s="463"/>
      <c r="P769" s="463"/>
      <c r="Q769" s="463"/>
      <c r="R769" s="463"/>
      <c r="S769" s="463"/>
      <c r="T769" s="463"/>
      <c r="U769" s="463"/>
      <c r="V769" s="463"/>
      <c r="W769" s="463"/>
      <c r="X769" s="463"/>
      <c r="Y769" s="463"/>
      <c r="Z769" s="463"/>
    </row>
    <row r="770" spans="1:26" ht="20.25" customHeight="1" x14ac:dyDescent="0.8">
      <c r="A770" s="463"/>
      <c r="B770" s="463"/>
      <c r="C770" s="463"/>
      <c r="D770" s="536"/>
      <c r="E770" s="537"/>
      <c r="F770" s="463"/>
      <c r="G770" s="537"/>
      <c r="H770" s="463"/>
      <c r="I770" s="463"/>
      <c r="J770" s="538"/>
      <c r="K770" s="463"/>
      <c r="L770" s="463"/>
      <c r="M770" s="463"/>
      <c r="N770" s="463"/>
      <c r="O770" s="463"/>
      <c r="P770" s="463"/>
      <c r="Q770" s="463"/>
      <c r="R770" s="463"/>
      <c r="S770" s="463"/>
      <c r="T770" s="463"/>
      <c r="U770" s="463"/>
      <c r="V770" s="463"/>
      <c r="W770" s="463"/>
      <c r="X770" s="463"/>
      <c r="Y770" s="463"/>
      <c r="Z770" s="463"/>
    </row>
    <row r="771" spans="1:26" ht="20.25" customHeight="1" x14ac:dyDescent="0.8">
      <c r="A771" s="463"/>
      <c r="B771" s="463"/>
      <c r="C771" s="463"/>
      <c r="D771" s="536"/>
      <c r="E771" s="537"/>
      <c r="F771" s="463"/>
      <c r="G771" s="537"/>
      <c r="H771" s="463"/>
      <c r="I771" s="463"/>
      <c r="J771" s="538"/>
      <c r="K771" s="463"/>
      <c r="L771" s="463"/>
      <c r="M771" s="463"/>
      <c r="N771" s="463"/>
      <c r="O771" s="463"/>
      <c r="P771" s="463"/>
      <c r="Q771" s="463"/>
      <c r="R771" s="463"/>
      <c r="S771" s="463"/>
      <c r="T771" s="463"/>
      <c r="U771" s="463"/>
      <c r="V771" s="463"/>
      <c r="W771" s="463"/>
      <c r="X771" s="463"/>
      <c r="Y771" s="463"/>
      <c r="Z771" s="463"/>
    </row>
    <row r="772" spans="1:26" ht="20.25" customHeight="1" x14ac:dyDescent="0.8">
      <c r="A772" s="463"/>
      <c r="B772" s="463"/>
      <c r="C772" s="463"/>
      <c r="D772" s="536"/>
      <c r="E772" s="537"/>
      <c r="F772" s="463"/>
      <c r="G772" s="537"/>
      <c r="H772" s="463"/>
      <c r="I772" s="463"/>
      <c r="J772" s="538"/>
      <c r="K772" s="463"/>
      <c r="L772" s="463"/>
      <c r="M772" s="463"/>
      <c r="N772" s="463"/>
      <c r="O772" s="463"/>
      <c r="P772" s="463"/>
      <c r="Q772" s="463"/>
      <c r="R772" s="463"/>
      <c r="S772" s="463"/>
      <c r="T772" s="463"/>
      <c r="U772" s="463"/>
      <c r="V772" s="463"/>
      <c r="W772" s="463"/>
      <c r="X772" s="463"/>
      <c r="Y772" s="463"/>
      <c r="Z772" s="463"/>
    </row>
    <row r="773" spans="1:26" ht="20.25" customHeight="1" x14ac:dyDescent="0.8">
      <c r="A773" s="463"/>
      <c r="B773" s="463"/>
      <c r="C773" s="463"/>
      <c r="D773" s="536"/>
      <c r="E773" s="537"/>
      <c r="F773" s="463"/>
      <c r="G773" s="537"/>
      <c r="H773" s="463"/>
      <c r="I773" s="463"/>
      <c r="J773" s="538"/>
      <c r="K773" s="463"/>
      <c r="L773" s="463"/>
      <c r="M773" s="463"/>
      <c r="N773" s="463"/>
      <c r="O773" s="463"/>
      <c r="P773" s="463"/>
      <c r="Q773" s="463"/>
      <c r="R773" s="463"/>
      <c r="S773" s="463"/>
      <c r="T773" s="463"/>
      <c r="U773" s="463"/>
      <c r="V773" s="463"/>
      <c r="W773" s="463"/>
      <c r="X773" s="463"/>
      <c r="Y773" s="463"/>
      <c r="Z773" s="463"/>
    </row>
    <row r="774" spans="1:26" ht="20.25" customHeight="1" x14ac:dyDescent="0.8">
      <c r="A774" s="463"/>
      <c r="B774" s="463"/>
      <c r="C774" s="463"/>
      <c r="D774" s="536"/>
      <c r="E774" s="537"/>
      <c r="F774" s="463"/>
      <c r="G774" s="537"/>
      <c r="H774" s="463"/>
      <c r="I774" s="463"/>
      <c r="J774" s="538"/>
      <c r="K774" s="463"/>
      <c r="L774" s="463"/>
      <c r="M774" s="463"/>
      <c r="N774" s="463"/>
      <c r="O774" s="463"/>
      <c r="P774" s="463"/>
      <c r="Q774" s="463"/>
      <c r="R774" s="463"/>
      <c r="S774" s="463"/>
      <c r="T774" s="463"/>
      <c r="U774" s="463"/>
      <c r="V774" s="463"/>
      <c r="W774" s="463"/>
      <c r="X774" s="463"/>
      <c r="Y774" s="463"/>
      <c r="Z774" s="463"/>
    </row>
    <row r="775" spans="1:26" ht="20.25" customHeight="1" x14ac:dyDescent="0.8">
      <c r="A775" s="463"/>
      <c r="B775" s="463"/>
      <c r="C775" s="463"/>
      <c r="D775" s="536"/>
      <c r="E775" s="537"/>
      <c r="F775" s="463"/>
      <c r="G775" s="537"/>
      <c r="H775" s="463"/>
      <c r="I775" s="463"/>
      <c r="J775" s="538"/>
      <c r="K775" s="463"/>
      <c r="L775" s="463"/>
      <c r="M775" s="463"/>
      <c r="N775" s="463"/>
      <c r="O775" s="463"/>
      <c r="P775" s="463"/>
      <c r="Q775" s="463"/>
      <c r="R775" s="463"/>
      <c r="S775" s="463"/>
      <c r="T775" s="463"/>
      <c r="U775" s="463"/>
      <c r="V775" s="463"/>
      <c r="W775" s="463"/>
      <c r="X775" s="463"/>
      <c r="Y775" s="463"/>
      <c r="Z775" s="463"/>
    </row>
    <row r="776" spans="1:26" ht="20.25" customHeight="1" x14ac:dyDescent="0.8">
      <c r="A776" s="463"/>
      <c r="B776" s="463"/>
      <c r="C776" s="463"/>
      <c r="D776" s="536"/>
      <c r="E776" s="537"/>
      <c r="F776" s="463"/>
      <c r="G776" s="537"/>
      <c r="H776" s="463"/>
      <c r="I776" s="463"/>
      <c r="J776" s="538"/>
      <c r="K776" s="463"/>
      <c r="L776" s="463"/>
      <c r="M776" s="463"/>
      <c r="N776" s="463"/>
      <c r="O776" s="463"/>
      <c r="P776" s="463"/>
      <c r="Q776" s="463"/>
      <c r="R776" s="463"/>
      <c r="S776" s="463"/>
      <c r="T776" s="463"/>
      <c r="U776" s="463"/>
      <c r="V776" s="463"/>
      <c r="W776" s="463"/>
      <c r="X776" s="463"/>
      <c r="Y776" s="463"/>
      <c r="Z776" s="463"/>
    </row>
    <row r="777" spans="1:26" ht="20.25" customHeight="1" x14ac:dyDescent="0.8">
      <c r="A777" s="463"/>
      <c r="B777" s="463"/>
      <c r="C777" s="463"/>
      <c r="D777" s="536"/>
      <c r="E777" s="537"/>
      <c r="F777" s="463"/>
      <c r="G777" s="537"/>
      <c r="H777" s="463"/>
      <c r="I777" s="463"/>
      <c r="J777" s="538"/>
      <c r="K777" s="463"/>
      <c r="L777" s="463"/>
      <c r="M777" s="463"/>
      <c r="N777" s="463"/>
      <c r="O777" s="463"/>
      <c r="P777" s="463"/>
      <c r="Q777" s="463"/>
      <c r="R777" s="463"/>
      <c r="S777" s="463"/>
      <c r="T777" s="463"/>
      <c r="U777" s="463"/>
      <c r="V777" s="463"/>
      <c r="W777" s="463"/>
      <c r="X777" s="463"/>
      <c r="Y777" s="463"/>
      <c r="Z777" s="463"/>
    </row>
    <row r="778" spans="1:26" ht="20.25" customHeight="1" x14ac:dyDescent="0.8">
      <c r="A778" s="463"/>
      <c r="B778" s="463"/>
      <c r="C778" s="463"/>
      <c r="D778" s="536"/>
      <c r="E778" s="537"/>
      <c r="F778" s="463"/>
      <c r="G778" s="537"/>
      <c r="H778" s="463"/>
      <c r="I778" s="463"/>
      <c r="J778" s="538"/>
      <c r="K778" s="463"/>
      <c r="L778" s="463"/>
      <c r="M778" s="463"/>
      <c r="N778" s="463"/>
      <c r="O778" s="463"/>
      <c r="P778" s="463"/>
      <c r="Q778" s="463"/>
      <c r="R778" s="463"/>
      <c r="S778" s="463"/>
      <c r="T778" s="463"/>
      <c r="U778" s="463"/>
      <c r="V778" s="463"/>
      <c r="W778" s="463"/>
      <c r="X778" s="463"/>
      <c r="Y778" s="463"/>
      <c r="Z778" s="463"/>
    </row>
    <row r="779" spans="1:26" ht="20.25" customHeight="1" x14ac:dyDescent="0.8">
      <c r="A779" s="463"/>
      <c r="B779" s="463"/>
      <c r="C779" s="463"/>
      <c r="D779" s="536"/>
      <c r="E779" s="537"/>
      <c r="F779" s="463"/>
      <c r="G779" s="537"/>
      <c r="H779" s="463"/>
      <c r="I779" s="463"/>
      <c r="J779" s="538"/>
      <c r="K779" s="463"/>
      <c r="L779" s="463"/>
      <c r="M779" s="463"/>
      <c r="N779" s="463"/>
      <c r="O779" s="463"/>
      <c r="P779" s="463"/>
      <c r="Q779" s="463"/>
      <c r="R779" s="463"/>
      <c r="S779" s="463"/>
      <c r="T779" s="463"/>
      <c r="U779" s="463"/>
      <c r="V779" s="463"/>
      <c r="W779" s="463"/>
      <c r="X779" s="463"/>
      <c r="Y779" s="463"/>
      <c r="Z779" s="463"/>
    </row>
    <row r="780" spans="1:26" ht="20.25" customHeight="1" x14ac:dyDescent="0.8">
      <c r="A780" s="463"/>
      <c r="B780" s="463"/>
      <c r="C780" s="463"/>
      <c r="D780" s="536"/>
      <c r="E780" s="537"/>
      <c r="F780" s="463"/>
      <c r="G780" s="537"/>
      <c r="H780" s="463"/>
      <c r="I780" s="463"/>
      <c r="J780" s="538"/>
      <c r="K780" s="463"/>
      <c r="L780" s="463"/>
      <c r="M780" s="463"/>
      <c r="N780" s="463"/>
      <c r="O780" s="463"/>
      <c r="P780" s="463"/>
      <c r="Q780" s="463"/>
      <c r="R780" s="463"/>
      <c r="S780" s="463"/>
      <c r="T780" s="463"/>
      <c r="U780" s="463"/>
      <c r="V780" s="463"/>
      <c r="W780" s="463"/>
      <c r="X780" s="463"/>
      <c r="Y780" s="463"/>
      <c r="Z780" s="463"/>
    </row>
    <row r="781" spans="1:26" ht="20.25" customHeight="1" x14ac:dyDescent="0.8">
      <c r="A781" s="463"/>
      <c r="B781" s="463"/>
      <c r="C781" s="463"/>
      <c r="D781" s="536"/>
      <c r="E781" s="537"/>
      <c r="F781" s="463"/>
      <c r="G781" s="537"/>
      <c r="H781" s="463"/>
      <c r="I781" s="463"/>
      <c r="J781" s="538"/>
      <c r="K781" s="463"/>
      <c r="L781" s="463"/>
      <c r="M781" s="463"/>
      <c r="N781" s="463"/>
      <c r="O781" s="463"/>
      <c r="P781" s="463"/>
      <c r="Q781" s="463"/>
      <c r="R781" s="463"/>
      <c r="S781" s="463"/>
      <c r="T781" s="463"/>
      <c r="U781" s="463"/>
      <c r="V781" s="463"/>
      <c r="W781" s="463"/>
      <c r="X781" s="463"/>
      <c r="Y781" s="463"/>
      <c r="Z781" s="463"/>
    </row>
    <row r="782" spans="1:26" ht="20.25" customHeight="1" x14ac:dyDescent="0.8">
      <c r="A782" s="463"/>
      <c r="B782" s="463"/>
      <c r="C782" s="463"/>
      <c r="D782" s="536"/>
      <c r="E782" s="537"/>
      <c r="F782" s="463"/>
      <c r="G782" s="537"/>
      <c r="H782" s="463"/>
      <c r="I782" s="463"/>
      <c r="J782" s="538"/>
      <c r="K782" s="463"/>
      <c r="L782" s="463"/>
      <c r="M782" s="463"/>
      <c r="N782" s="463"/>
      <c r="O782" s="463"/>
      <c r="P782" s="463"/>
      <c r="Q782" s="463"/>
      <c r="R782" s="463"/>
      <c r="S782" s="463"/>
      <c r="T782" s="463"/>
      <c r="U782" s="463"/>
      <c r="V782" s="463"/>
      <c r="W782" s="463"/>
      <c r="X782" s="463"/>
      <c r="Y782" s="463"/>
      <c r="Z782" s="463"/>
    </row>
    <row r="783" spans="1:26" ht="20.25" customHeight="1" x14ac:dyDescent="0.8">
      <c r="A783" s="463"/>
      <c r="B783" s="463"/>
      <c r="C783" s="463"/>
      <c r="D783" s="536"/>
      <c r="E783" s="537"/>
      <c r="F783" s="463"/>
      <c r="G783" s="537"/>
      <c r="H783" s="463"/>
      <c r="I783" s="463"/>
      <c r="J783" s="538"/>
      <c r="K783" s="463"/>
      <c r="L783" s="463"/>
      <c r="M783" s="463"/>
      <c r="N783" s="463"/>
      <c r="O783" s="463"/>
      <c r="P783" s="463"/>
      <c r="Q783" s="463"/>
      <c r="R783" s="463"/>
      <c r="S783" s="463"/>
      <c r="T783" s="463"/>
      <c r="U783" s="463"/>
      <c r="V783" s="463"/>
      <c r="W783" s="463"/>
      <c r="X783" s="463"/>
      <c r="Y783" s="463"/>
      <c r="Z783" s="463"/>
    </row>
    <row r="784" spans="1:26" ht="20.25" customHeight="1" x14ac:dyDescent="0.8">
      <c r="A784" s="463"/>
      <c r="B784" s="463"/>
      <c r="C784" s="463"/>
      <c r="D784" s="536"/>
      <c r="E784" s="537"/>
      <c r="F784" s="463"/>
      <c r="G784" s="537"/>
      <c r="H784" s="463"/>
      <c r="I784" s="463"/>
      <c r="J784" s="538"/>
      <c r="K784" s="463"/>
      <c r="L784" s="463"/>
      <c r="M784" s="463"/>
      <c r="N784" s="463"/>
      <c r="O784" s="463"/>
      <c r="P784" s="463"/>
      <c r="Q784" s="463"/>
      <c r="R784" s="463"/>
      <c r="S784" s="463"/>
      <c r="T784" s="463"/>
      <c r="U784" s="463"/>
      <c r="V784" s="463"/>
      <c r="W784" s="463"/>
      <c r="X784" s="463"/>
      <c r="Y784" s="463"/>
      <c r="Z784" s="463"/>
    </row>
    <row r="785" spans="1:26" ht="20.25" customHeight="1" x14ac:dyDescent="0.8">
      <c r="A785" s="463"/>
      <c r="B785" s="463"/>
      <c r="C785" s="463"/>
      <c r="D785" s="536"/>
      <c r="E785" s="537"/>
      <c r="F785" s="463"/>
      <c r="G785" s="537"/>
      <c r="H785" s="463"/>
      <c r="I785" s="463"/>
      <c r="J785" s="538"/>
      <c r="K785" s="463"/>
      <c r="L785" s="463"/>
      <c r="M785" s="463"/>
      <c r="N785" s="463"/>
      <c r="O785" s="463"/>
      <c r="P785" s="463"/>
      <c r="Q785" s="463"/>
      <c r="R785" s="463"/>
      <c r="S785" s="463"/>
      <c r="T785" s="463"/>
      <c r="U785" s="463"/>
      <c r="V785" s="463"/>
      <c r="W785" s="463"/>
      <c r="X785" s="463"/>
      <c r="Y785" s="463"/>
      <c r="Z785" s="463"/>
    </row>
    <row r="786" spans="1:26" ht="20.25" customHeight="1" x14ac:dyDescent="0.8">
      <c r="A786" s="463"/>
      <c r="B786" s="463"/>
      <c r="C786" s="463"/>
      <c r="D786" s="536"/>
      <c r="E786" s="537"/>
      <c r="F786" s="463"/>
      <c r="G786" s="537"/>
      <c r="H786" s="463"/>
      <c r="I786" s="463"/>
      <c r="J786" s="538"/>
      <c r="K786" s="463"/>
      <c r="L786" s="463"/>
      <c r="M786" s="463"/>
      <c r="N786" s="463"/>
      <c r="O786" s="463"/>
      <c r="P786" s="463"/>
      <c r="Q786" s="463"/>
      <c r="R786" s="463"/>
      <c r="S786" s="463"/>
      <c r="T786" s="463"/>
      <c r="U786" s="463"/>
      <c r="V786" s="463"/>
      <c r="W786" s="463"/>
      <c r="X786" s="463"/>
      <c r="Y786" s="463"/>
      <c r="Z786" s="463"/>
    </row>
    <row r="787" spans="1:26" ht="20.25" customHeight="1" x14ac:dyDescent="0.8">
      <c r="A787" s="463"/>
      <c r="B787" s="463"/>
      <c r="C787" s="463"/>
      <c r="D787" s="536"/>
      <c r="E787" s="537"/>
      <c r="F787" s="463"/>
      <c r="G787" s="537"/>
      <c r="H787" s="463"/>
      <c r="I787" s="463"/>
      <c r="J787" s="538"/>
      <c r="K787" s="463"/>
      <c r="L787" s="463"/>
      <c r="M787" s="463"/>
      <c r="N787" s="463"/>
      <c r="O787" s="463"/>
      <c r="P787" s="463"/>
      <c r="Q787" s="463"/>
      <c r="R787" s="463"/>
      <c r="S787" s="463"/>
      <c r="T787" s="463"/>
      <c r="U787" s="463"/>
      <c r="V787" s="463"/>
      <c r="W787" s="463"/>
      <c r="X787" s="463"/>
      <c r="Y787" s="463"/>
      <c r="Z787" s="463"/>
    </row>
    <row r="788" spans="1:26" ht="20.25" customHeight="1" x14ac:dyDescent="0.8">
      <c r="A788" s="463"/>
      <c r="B788" s="463"/>
      <c r="C788" s="463"/>
      <c r="D788" s="536"/>
      <c r="E788" s="537"/>
      <c r="F788" s="463"/>
      <c r="G788" s="537"/>
      <c r="H788" s="463"/>
      <c r="I788" s="463"/>
      <c r="J788" s="538"/>
      <c r="K788" s="463"/>
      <c r="L788" s="463"/>
      <c r="M788" s="463"/>
      <c r="N788" s="463"/>
      <c r="O788" s="463"/>
      <c r="P788" s="463"/>
      <c r="Q788" s="463"/>
      <c r="R788" s="463"/>
      <c r="S788" s="463"/>
      <c r="T788" s="463"/>
      <c r="U788" s="463"/>
      <c r="V788" s="463"/>
      <c r="W788" s="463"/>
      <c r="X788" s="463"/>
      <c r="Y788" s="463"/>
      <c r="Z788" s="463"/>
    </row>
    <row r="789" spans="1:26" ht="20.25" customHeight="1" x14ac:dyDescent="0.8">
      <c r="A789" s="463"/>
      <c r="B789" s="463"/>
      <c r="C789" s="463"/>
      <c r="D789" s="536"/>
      <c r="E789" s="537"/>
      <c r="F789" s="463"/>
      <c r="G789" s="537"/>
      <c r="H789" s="463"/>
      <c r="I789" s="463"/>
      <c r="J789" s="538"/>
      <c r="K789" s="463"/>
      <c r="L789" s="463"/>
      <c r="M789" s="463"/>
      <c r="N789" s="463"/>
      <c r="O789" s="463"/>
      <c r="P789" s="463"/>
      <c r="Q789" s="463"/>
      <c r="R789" s="463"/>
      <c r="S789" s="463"/>
      <c r="T789" s="463"/>
      <c r="U789" s="463"/>
      <c r="V789" s="463"/>
      <c r="W789" s="463"/>
      <c r="X789" s="463"/>
      <c r="Y789" s="463"/>
      <c r="Z789" s="463"/>
    </row>
    <row r="790" spans="1:26" ht="20.25" customHeight="1" x14ac:dyDescent="0.8">
      <c r="A790" s="463"/>
      <c r="B790" s="463"/>
      <c r="C790" s="463"/>
      <c r="D790" s="536"/>
      <c r="E790" s="537"/>
      <c r="F790" s="463"/>
      <c r="G790" s="537"/>
      <c r="H790" s="463"/>
      <c r="I790" s="463"/>
      <c r="J790" s="538"/>
      <c r="K790" s="463"/>
      <c r="L790" s="463"/>
      <c r="M790" s="463"/>
      <c r="N790" s="463"/>
      <c r="O790" s="463"/>
      <c r="P790" s="463"/>
      <c r="Q790" s="463"/>
      <c r="R790" s="463"/>
      <c r="S790" s="463"/>
      <c r="T790" s="463"/>
      <c r="U790" s="463"/>
      <c r="V790" s="463"/>
      <c r="W790" s="463"/>
      <c r="X790" s="463"/>
      <c r="Y790" s="463"/>
      <c r="Z790" s="463"/>
    </row>
    <row r="791" spans="1:26" ht="20.25" customHeight="1" x14ac:dyDescent="0.8">
      <c r="A791" s="463"/>
      <c r="B791" s="463"/>
      <c r="C791" s="463"/>
      <c r="D791" s="536"/>
      <c r="E791" s="537"/>
      <c r="F791" s="463"/>
      <c r="G791" s="537"/>
      <c r="H791" s="463"/>
      <c r="I791" s="463"/>
      <c r="J791" s="538"/>
      <c r="K791" s="463"/>
      <c r="L791" s="463"/>
      <c r="M791" s="463"/>
      <c r="N791" s="463"/>
      <c r="O791" s="463"/>
      <c r="P791" s="463"/>
      <c r="Q791" s="463"/>
      <c r="R791" s="463"/>
      <c r="S791" s="463"/>
      <c r="T791" s="463"/>
      <c r="U791" s="463"/>
      <c r="V791" s="463"/>
      <c r="W791" s="463"/>
      <c r="X791" s="463"/>
      <c r="Y791" s="463"/>
      <c r="Z791" s="463"/>
    </row>
    <row r="792" spans="1:26" ht="20.25" customHeight="1" x14ac:dyDescent="0.8">
      <c r="A792" s="463"/>
      <c r="B792" s="463"/>
      <c r="C792" s="463"/>
      <c r="D792" s="536"/>
      <c r="E792" s="537"/>
      <c r="F792" s="463"/>
      <c r="G792" s="537"/>
      <c r="H792" s="463"/>
      <c r="I792" s="463"/>
      <c r="J792" s="538"/>
      <c r="K792" s="463"/>
      <c r="L792" s="463"/>
      <c r="M792" s="463"/>
      <c r="N792" s="463"/>
      <c r="O792" s="463"/>
      <c r="P792" s="463"/>
      <c r="Q792" s="463"/>
      <c r="R792" s="463"/>
      <c r="S792" s="463"/>
      <c r="T792" s="463"/>
      <c r="U792" s="463"/>
      <c r="V792" s="463"/>
      <c r="W792" s="463"/>
      <c r="X792" s="463"/>
      <c r="Y792" s="463"/>
      <c r="Z792" s="463"/>
    </row>
    <row r="793" spans="1:26" ht="20.25" customHeight="1" x14ac:dyDescent="0.8">
      <c r="A793" s="463"/>
      <c r="B793" s="463"/>
      <c r="C793" s="463"/>
      <c r="D793" s="536"/>
      <c r="E793" s="537"/>
      <c r="F793" s="463"/>
      <c r="G793" s="537"/>
      <c r="H793" s="463"/>
      <c r="I793" s="463"/>
      <c r="J793" s="538"/>
      <c r="K793" s="463"/>
      <c r="L793" s="463"/>
      <c r="M793" s="463"/>
      <c r="N793" s="463"/>
      <c r="O793" s="463"/>
      <c r="P793" s="463"/>
      <c r="Q793" s="463"/>
      <c r="R793" s="463"/>
      <c r="S793" s="463"/>
      <c r="T793" s="463"/>
      <c r="U793" s="463"/>
      <c r="V793" s="463"/>
      <c r="W793" s="463"/>
      <c r="X793" s="463"/>
      <c r="Y793" s="463"/>
      <c r="Z793" s="463"/>
    </row>
    <row r="794" spans="1:26" ht="20.25" customHeight="1" x14ac:dyDescent="0.8">
      <c r="A794" s="463"/>
      <c r="B794" s="463"/>
      <c r="C794" s="463"/>
      <c r="D794" s="536"/>
      <c r="E794" s="537"/>
      <c r="F794" s="463"/>
      <c r="G794" s="537"/>
      <c r="H794" s="463"/>
      <c r="I794" s="463"/>
      <c r="J794" s="538"/>
      <c r="K794" s="463"/>
      <c r="L794" s="463"/>
      <c r="M794" s="463"/>
      <c r="N794" s="463"/>
      <c r="O794" s="463"/>
      <c r="P794" s="463"/>
      <c r="Q794" s="463"/>
      <c r="R794" s="463"/>
      <c r="S794" s="463"/>
      <c r="T794" s="463"/>
      <c r="U794" s="463"/>
      <c r="V794" s="463"/>
      <c r="W794" s="463"/>
      <c r="X794" s="463"/>
      <c r="Y794" s="463"/>
      <c r="Z794" s="463"/>
    </row>
    <row r="795" spans="1:26" ht="20.25" customHeight="1" x14ac:dyDescent="0.8">
      <c r="A795" s="463"/>
      <c r="B795" s="463"/>
      <c r="C795" s="463"/>
      <c r="D795" s="536"/>
      <c r="E795" s="537"/>
      <c r="F795" s="463"/>
      <c r="G795" s="537"/>
      <c r="H795" s="463"/>
      <c r="I795" s="463"/>
      <c r="J795" s="538"/>
      <c r="K795" s="463"/>
      <c r="L795" s="463"/>
      <c r="M795" s="463"/>
      <c r="N795" s="463"/>
      <c r="O795" s="463"/>
      <c r="P795" s="463"/>
      <c r="Q795" s="463"/>
      <c r="R795" s="463"/>
      <c r="S795" s="463"/>
      <c r="T795" s="463"/>
      <c r="U795" s="463"/>
      <c r="V795" s="463"/>
      <c r="W795" s="463"/>
      <c r="X795" s="463"/>
      <c r="Y795" s="463"/>
      <c r="Z795" s="463"/>
    </row>
    <row r="796" spans="1:26" ht="20.25" customHeight="1" x14ac:dyDescent="0.8">
      <c r="A796" s="463"/>
      <c r="B796" s="463"/>
      <c r="C796" s="463"/>
      <c r="D796" s="536"/>
      <c r="E796" s="537"/>
      <c r="F796" s="463"/>
      <c r="G796" s="537"/>
      <c r="H796" s="463"/>
      <c r="I796" s="463"/>
      <c r="J796" s="538"/>
      <c r="K796" s="463"/>
      <c r="L796" s="463"/>
      <c r="M796" s="463"/>
      <c r="N796" s="463"/>
      <c r="O796" s="463"/>
      <c r="P796" s="463"/>
      <c r="Q796" s="463"/>
      <c r="R796" s="463"/>
      <c r="S796" s="463"/>
      <c r="T796" s="463"/>
      <c r="U796" s="463"/>
      <c r="V796" s="463"/>
      <c r="W796" s="463"/>
      <c r="X796" s="463"/>
      <c r="Y796" s="463"/>
      <c r="Z796" s="463"/>
    </row>
    <row r="797" spans="1:26" ht="20.25" customHeight="1" x14ac:dyDescent="0.8">
      <c r="A797" s="463"/>
      <c r="B797" s="463"/>
      <c r="C797" s="463"/>
      <c r="D797" s="536"/>
      <c r="E797" s="537"/>
      <c r="F797" s="463"/>
      <c r="G797" s="537"/>
      <c r="H797" s="463"/>
      <c r="I797" s="463"/>
      <c r="J797" s="538"/>
      <c r="K797" s="463"/>
      <c r="L797" s="463"/>
      <c r="M797" s="463"/>
      <c r="N797" s="463"/>
      <c r="O797" s="463"/>
      <c r="P797" s="463"/>
      <c r="Q797" s="463"/>
      <c r="R797" s="463"/>
      <c r="S797" s="463"/>
      <c r="T797" s="463"/>
      <c r="U797" s="463"/>
      <c r="V797" s="463"/>
      <c r="W797" s="463"/>
      <c r="X797" s="463"/>
      <c r="Y797" s="463"/>
      <c r="Z797" s="463"/>
    </row>
    <row r="798" spans="1:26" ht="20.25" customHeight="1" x14ac:dyDescent="0.8">
      <c r="A798" s="463"/>
      <c r="B798" s="463"/>
      <c r="C798" s="463"/>
      <c r="D798" s="536"/>
      <c r="E798" s="537"/>
      <c r="F798" s="463"/>
      <c r="G798" s="537"/>
      <c r="H798" s="463"/>
      <c r="I798" s="463"/>
      <c r="J798" s="538"/>
      <c r="K798" s="463"/>
      <c r="L798" s="463"/>
      <c r="M798" s="463"/>
      <c r="N798" s="463"/>
      <c r="O798" s="463"/>
      <c r="P798" s="463"/>
      <c r="Q798" s="463"/>
      <c r="R798" s="463"/>
      <c r="S798" s="463"/>
      <c r="T798" s="463"/>
      <c r="U798" s="463"/>
      <c r="V798" s="463"/>
      <c r="W798" s="463"/>
      <c r="X798" s="463"/>
      <c r="Y798" s="463"/>
      <c r="Z798" s="463"/>
    </row>
    <row r="799" spans="1:26" ht="20.25" customHeight="1" x14ac:dyDescent="0.8">
      <c r="A799" s="463"/>
      <c r="B799" s="463"/>
      <c r="C799" s="463"/>
      <c r="D799" s="536"/>
      <c r="E799" s="537"/>
      <c r="F799" s="463"/>
      <c r="G799" s="537"/>
      <c r="H799" s="463"/>
      <c r="I799" s="463"/>
      <c r="J799" s="538"/>
      <c r="K799" s="463"/>
      <c r="L799" s="463"/>
      <c r="M799" s="463"/>
      <c r="N799" s="463"/>
      <c r="O799" s="463"/>
      <c r="P799" s="463"/>
      <c r="Q799" s="463"/>
      <c r="R799" s="463"/>
      <c r="S799" s="463"/>
      <c r="T799" s="463"/>
      <c r="U799" s="463"/>
      <c r="V799" s="463"/>
      <c r="W799" s="463"/>
      <c r="X799" s="463"/>
      <c r="Y799" s="463"/>
      <c r="Z799" s="463"/>
    </row>
    <row r="800" spans="1:26" ht="20.25" customHeight="1" x14ac:dyDescent="0.8">
      <c r="A800" s="463"/>
      <c r="B800" s="463"/>
      <c r="C800" s="463"/>
      <c r="D800" s="536"/>
      <c r="E800" s="537"/>
      <c r="F800" s="463"/>
      <c r="G800" s="537"/>
      <c r="H800" s="463"/>
      <c r="I800" s="463"/>
      <c r="J800" s="538"/>
      <c r="K800" s="463"/>
      <c r="L800" s="463"/>
      <c r="M800" s="463"/>
      <c r="N800" s="463"/>
      <c r="O800" s="463"/>
      <c r="P800" s="463"/>
      <c r="Q800" s="463"/>
      <c r="R800" s="463"/>
      <c r="S800" s="463"/>
      <c r="T800" s="463"/>
      <c r="U800" s="463"/>
      <c r="V800" s="463"/>
      <c r="W800" s="463"/>
      <c r="X800" s="463"/>
      <c r="Y800" s="463"/>
      <c r="Z800" s="463"/>
    </row>
    <row r="801" spans="1:26" ht="20.25" customHeight="1" x14ac:dyDescent="0.8">
      <c r="A801" s="463"/>
      <c r="B801" s="463"/>
      <c r="C801" s="463"/>
      <c r="D801" s="536"/>
      <c r="E801" s="537"/>
      <c r="F801" s="463"/>
      <c r="G801" s="537"/>
      <c r="H801" s="463"/>
      <c r="I801" s="463"/>
      <c r="J801" s="538"/>
      <c r="K801" s="463"/>
      <c r="L801" s="463"/>
      <c r="M801" s="463"/>
      <c r="N801" s="463"/>
      <c r="O801" s="463"/>
      <c r="P801" s="463"/>
      <c r="Q801" s="463"/>
      <c r="R801" s="463"/>
      <c r="S801" s="463"/>
      <c r="T801" s="463"/>
      <c r="U801" s="463"/>
      <c r="V801" s="463"/>
      <c r="W801" s="463"/>
      <c r="X801" s="463"/>
      <c r="Y801" s="463"/>
      <c r="Z801" s="463"/>
    </row>
    <row r="802" spans="1:26" ht="20.25" customHeight="1" x14ac:dyDescent="0.8">
      <c r="A802" s="463"/>
      <c r="B802" s="463"/>
      <c r="C802" s="463"/>
      <c r="D802" s="536"/>
      <c r="E802" s="537"/>
      <c r="F802" s="463"/>
      <c r="G802" s="537"/>
      <c r="H802" s="463"/>
      <c r="I802" s="463"/>
      <c r="J802" s="538"/>
      <c r="K802" s="463"/>
      <c r="L802" s="463"/>
      <c r="M802" s="463"/>
      <c r="N802" s="463"/>
      <c r="O802" s="463"/>
      <c r="P802" s="463"/>
      <c r="Q802" s="463"/>
      <c r="R802" s="463"/>
      <c r="S802" s="463"/>
      <c r="T802" s="463"/>
      <c r="U802" s="463"/>
      <c r="V802" s="463"/>
      <c r="W802" s="463"/>
      <c r="X802" s="463"/>
      <c r="Y802" s="463"/>
      <c r="Z802" s="463"/>
    </row>
    <row r="803" spans="1:26" ht="20.25" customHeight="1" x14ac:dyDescent="0.8">
      <c r="A803" s="463"/>
      <c r="B803" s="463"/>
      <c r="C803" s="463"/>
      <c r="D803" s="536"/>
      <c r="E803" s="537"/>
      <c r="F803" s="463"/>
      <c r="G803" s="537"/>
      <c r="H803" s="463"/>
      <c r="I803" s="463"/>
      <c r="J803" s="538"/>
      <c r="K803" s="463"/>
      <c r="L803" s="463"/>
      <c r="M803" s="463"/>
      <c r="N803" s="463"/>
      <c r="O803" s="463"/>
      <c r="P803" s="463"/>
      <c r="Q803" s="463"/>
      <c r="R803" s="463"/>
      <c r="S803" s="463"/>
      <c r="T803" s="463"/>
      <c r="U803" s="463"/>
      <c r="V803" s="463"/>
      <c r="W803" s="463"/>
      <c r="X803" s="463"/>
      <c r="Y803" s="463"/>
      <c r="Z803" s="463"/>
    </row>
    <row r="804" spans="1:26" ht="20.25" customHeight="1" x14ac:dyDescent="0.8">
      <c r="A804" s="463"/>
      <c r="B804" s="463"/>
      <c r="C804" s="463"/>
      <c r="D804" s="536"/>
      <c r="E804" s="537"/>
      <c r="F804" s="463"/>
      <c r="G804" s="537"/>
      <c r="H804" s="463"/>
      <c r="I804" s="463"/>
      <c r="J804" s="538"/>
      <c r="K804" s="463"/>
      <c r="L804" s="463"/>
      <c r="M804" s="463"/>
      <c r="N804" s="463"/>
      <c r="O804" s="463"/>
      <c r="P804" s="463"/>
      <c r="Q804" s="463"/>
      <c r="R804" s="463"/>
      <c r="S804" s="463"/>
      <c r="T804" s="463"/>
      <c r="U804" s="463"/>
      <c r="V804" s="463"/>
      <c r="W804" s="463"/>
      <c r="X804" s="463"/>
      <c r="Y804" s="463"/>
      <c r="Z804" s="463"/>
    </row>
    <row r="805" spans="1:26" ht="20.25" customHeight="1" x14ac:dyDescent="0.8">
      <c r="A805" s="463"/>
      <c r="B805" s="463"/>
      <c r="C805" s="463"/>
      <c r="D805" s="536"/>
      <c r="E805" s="537"/>
      <c r="F805" s="463"/>
      <c r="G805" s="537"/>
      <c r="H805" s="463"/>
      <c r="I805" s="463"/>
      <c r="J805" s="538"/>
      <c r="K805" s="463"/>
      <c r="L805" s="463"/>
      <c r="M805" s="463"/>
      <c r="N805" s="463"/>
      <c r="O805" s="463"/>
      <c r="P805" s="463"/>
      <c r="Q805" s="463"/>
      <c r="R805" s="463"/>
      <c r="S805" s="463"/>
      <c r="T805" s="463"/>
      <c r="U805" s="463"/>
      <c r="V805" s="463"/>
      <c r="W805" s="463"/>
      <c r="X805" s="463"/>
      <c r="Y805" s="463"/>
      <c r="Z805" s="463"/>
    </row>
    <row r="806" spans="1:26" ht="20.25" customHeight="1" x14ac:dyDescent="0.8">
      <c r="A806" s="463"/>
      <c r="B806" s="463"/>
      <c r="C806" s="463"/>
      <c r="D806" s="536"/>
      <c r="E806" s="537"/>
      <c r="F806" s="463"/>
      <c r="G806" s="537"/>
      <c r="H806" s="463"/>
      <c r="I806" s="463"/>
      <c r="J806" s="538"/>
      <c r="K806" s="463"/>
      <c r="L806" s="463"/>
      <c r="M806" s="463"/>
      <c r="N806" s="463"/>
      <c r="O806" s="463"/>
      <c r="P806" s="463"/>
      <c r="Q806" s="463"/>
      <c r="R806" s="463"/>
      <c r="S806" s="463"/>
      <c r="T806" s="463"/>
      <c r="U806" s="463"/>
      <c r="V806" s="463"/>
      <c r="W806" s="463"/>
      <c r="X806" s="463"/>
      <c r="Y806" s="463"/>
      <c r="Z806" s="463"/>
    </row>
    <row r="807" spans="1:26" ht="20.25" customHeight="1" x14ac:dyDescent="0.8">
      <c r="A807" s="463"/>
      <c r="B807" s="463"/>
      <c r="C807" s="463"/>
      <c r="D807" s="536"/>
      <c r="E807" s="537"/>
      <c r="F807" s="463"/>
      <c r="G807" s="537"/>
      <c r="H807" s="463"/>
      <c r="I807" s="463"/>
      <c r="J807" s="538"/>
      <c r="K807" s="463"/>
      <c r="L807" s="463"/>
      <c r="M807" s="463"/>
      <c r="N807" s="463"/>
      <c r="O807" s="463"/>
      <c r="P807" s="463"/>
      <c r="Q807" s="463"/>
      <c r="R807" s="463"/>
      <c r="S807" s="463"/>
      <c r="T807" s="463"/>
      <c r="U807" s="463"/>
      <c r="V807" s="463"/>
      <c r="W807" s="463"/>
      <c r="X807" s="463"/>
      <c r="Y807" s="463"/>
      <c r="Z807" s="463"/>
    </row>
    <row r="808" spans="1:26" ht="20.25" customHeight="1" x14ac:dyDescent="0.8">
      <c r="A808" s="463"/>
      <c r="B808" s="463"/>
      <c r="C808" s="463"/>
      <c r="D808" s="536"/>
      <c r="E808" s="537"/>
      <c r="F808" s="463"/>
      <c r="G808" s="537"/>
      <c r="H808" s="463"/>
      <c r="I808" s="463"/>
      <c r="J808" s="538"/>
      <c r="K808" s="463"/>
      <c r="L808" s="463"/>
      <c r="M808" s="463"/>
      <c r="N808" s="463"/>
      <c r="O808" s="463"/>
      <c r="P808" s="463"/>
      <c r="Q808" s="463"/>
      <c r="R808" s="463"/>
      <c r="S808" s="463"/>
      <c r="T808" s="463"/>
      <c r="U808" s="463"/>
      <c r="V808" s="463"/>
      <c r="W808" s="463"/>
      <c r="X808" s="463"/>
      <c r="Y808" s="463"/>
      <c r="Z808" s="463"/>
    </row>
    <row r="809" spans="1:26" ht="20.25" customHeight="1" x14ac:dyDescent="0.8">
      <c r="A809" s="463"/>
      <c r="B809" s="463"/>
      <c r="C809" s="463"/>
      <c r="D809" s="536"/>
      <c r="E809" s="537"/>
      <c r="F809" s="463"/>
      <c r="G809" s="537"/>
      <c r="H809" s="463"/>
      <c r="I809" s="463"/>
      <c r="J809" s="538"/>
      <c r="K809" s="463"/>
      <c r="L809" s="463"/>
      <c r="M809" s="463"/>
      <c r="N809" s="463"/>
      <c r="O809" s="463"/>
      <c r="P809" s="463"/>
      <c r="Q809" s="463"/>
      <c r="R809" s="463"/>
      <c r="S809" s="463"/>
      <c r="T809" s="463"/>
      <c r="U809" s="463"/>
      <c r="V809" s="463"/>
      <c r="W809" s="463"/>
      <c r="X809" s="463"/>
      <c r="Y809" s="463"/>
      <c r="Z809" s="463"/>
    </row>
    <row r="810" spans="1:26" ht="20.25" customHeight="1" x14ac:dyDescent="0.8">
      <c r="A810" s="463"/>
      <c r="B810" s="463"/>
      <c r="C810" s="463"/>
      <c r="D810" s="536"/>
      <c r="E810" s="537"/>
      <c r="F810" s="463"/>
      <c r="G810" s="537"/>
      <c r="H810" s="463"/>
      <c r="I810" s="463"/>
      <c r="J810" s="538"/>
      <c r="K810" s="463"/>
      <c r="L810" s="463"/>
      <c r="M810" s="463"/>
      <c r="N810" s="463"/>
      <c r="O810" s="463"/>
      <c r="P810" s="463"/>
      <c r="Q810" s="463"/>
      <c r="R810" s="463"/>
      <c r="S810" s="463"/>
      <c r="T810" s="463"/>
      <c r="U810" s="463"/>
      <c r="V810" s="463"/>
      <c r="W810" s="463"/>
      <c r="X810" s="463"/>
      <c r="Y810" s="463"/>
      <c r="Z810" s="463"/>
    </row>
    <row r="811" spans="1:26" ht="20.25" customHeight="1" x14ac:dyDescent="0.8">
      <c r="A811" s="463"/>
      <c r="B811" s="463"/>
      <c r="C811" s="463"/>
      <c r="D811" s="536"/>
      <c r="E811" s="537"/>
      <c r="F811" s="463"/>
      <c r="G811" s="537"/>
      <c r="H811" s="463"/>
      <c r="I811" s="463"/>
      <c r="J811" s="538"/>
      <c r="K811" s="463"/>
      <c r="L811" s="463"/>
      <c r="M811" s="463"/>
      <c r="N811" s="463"/>
      <c r="O811" s="463"/>
      <c r="P811" s="463"/>
      <c r="Q811" s="463"/>
      <c r="R811" s="463"/>
      <c r="S811" s="463"/>
      <c r="T811" s="463"/>
      <c r="U811" s="463"/>
      <c r="V811" s="463"/>
      <c r="W811" s="463"/>
      <c r="X811" s="463"/>
      <c r="Y811" s="463"/>
      <c r="Z811" s="463"/>
    </row>
    <row r="812" spans="1:26" ht="20.25" customHeight="1" x14ac:dyDescent="0.8">
      <c r="A812" s="463"/>
      <c r="B812" s="463"/>
      <c r="C812" s="463"/>
      <c r="D812" s="536"/>
      <c r="E812" s="537"/>
      <c r="F812" s="463"/>
      <c r="G812" s="537"/>
      <c r="H812" s="463"/>
      <c r="I812" s="463"/>
      <c r="J812" s="538"/>
      <c r="K812" s="463"/>
      <c r="L812" s="463"/>
      <c r="M812" s="463"/>
      <c r="N812" s="463"/>
      <c r="O812" s="463"/>
      <c r="P812" s="463"/>
      <c r="Q812" s="463"/>
      <c r="R812" s="463"/>
      <c r="S812" s="463"/>
      <c r="T812" s="463"/>
      <c r="U812" s="463"/>
      <c r="V812" s="463"/>
      <c r="W812" s="463"/>
      <c r="X812" s="463"/>
      <c r="Y812" s="463"/>
      <c r="Z812" s="463"/>
    </row>
    <row r="813" spans="1:26" ht="20.25" customHeight="1" x14ac:dyDescent="0.8">
      <c r="A813" s="463"/>
      <c r="B813" s="463"/>
      <c r="C813" s="463"/>
      <c r="D813" s="536"/>
      <c r="E813" s="537"/>
      <c r="F813" s="463"/>
      <c r="G813" s="537"/>
      <c r="H813" s="463"/>
      <c r="I813" s="463"/>
      <c r="J813" s="538"/>
      <c r="K813" s="463"/>
      <c r="L813" s="463"/>
      <c r="M813" s="463"/>
      <c r="N813" s="463"/>
      <c r="O813" s="463"/>
      <c r="P813" s="463"/>
      <c r="Q813" s="463"/>
      <c r="R813" s="463"/>
      <c r="S813" s="463"/>
      <c r="T813" s="463"/>
      <c r="U813" s="463"/>
      <c r="V813" s="463"/>
      <c r="W813" s="463"/>
      <c r="X813" s="463"/>
      <c r="Y813" s="463"/>
      <c r="Z813" s="463"/>
    </row>
    <row r="814" spans="1:26" ht="20.25" customHeight="1" x14ac:dyDescent="0.8">
      <c r="A814" s="463"/>
      <c r="B814" s="463"/>
      <c r="C814" s="463"/>
      <c r="D814" s="536"/>
      <c r="E814" s="537"/>
      <c r="F814" s="463"/>
      <c r="G814" s="537"/>
      <c r="H814" s="463"/>
      <c r="I814" s="463"/>
      <c r="J814" s="538"/>
      <c r="K814" s="463"/>
      <c r="L814" s="463"/>
      <c r="M814" s="463"/>
      <c r="N814" s="463"/>
      <c r="O814" s="463"/>
      <c r="P814" s="463"/>
      <c r="Q814" s="463"/>
      <c r="R814" s="463"/>
      <c r="S814" s="463"/>
      <c r="T814" s="463"/>
      <c r="U814" s="463"/>
      <c r="V814" s="463"/>
      <c r="W814" s="463"/>
      <c r="X814" s="463"/>
      <c r="Y814" s="463"/>
      <c r="Z814" s="463"/>
    </row>
    <row r="815" spans="1:26" ht="20.25" customHeight="1" x14ac:dyDescent="0.8">
      <c r="A815" s="463"/>
      <c r="B815" s="463"/>
      <c r="C815" s="463"/>
      <c r="D815" s="536"/>
      <c r="E815" s="537"/>
      <c r="F815" s="463"/>
      <c r="G815" s="537"/>
      <c r="H815" s="463"/>
      <c r="I815" s="463"/>
      <c r="J815" s="538"/>
      <c r="K815" s="463"/>
      <c r="L815" s="463"/>
      <c r="M815" s="463"/>
      <c r="N815" s="463"/>
      <c r="O815" s="463"/>
      <c r="P815" s="463"/>
      <c r="Q815" s="463"/>
      <c r="R815" s="463"/>
      <c r="S815" s="463"/>
      <c r="T815" s="463"/>
      <c r="U815" s="463"/>
      <c r="V815" s="463"/>
      <c r="W815" s="463"/>
      <c r="X815" s="463"/>
      <c r="Y815" s="463"/>
      <c r="Z815" s="463"/>
    </row>
    <row r="816" spans="1:26" ht="20.25" customHeight="1" x14ac:dyDescent="0.8">
      <c r="A816" s="463"/>
      <c r="B816" s="463"/>
      <c r="C816" s="463"/>
      <c r="D816" s="536"/>
      <c r="E816" s="537"/>
      <c r="F816" s="463"/>
      <c r="G816" s="537"/>
      <c r="H816" s="463"/>
      <c r="I816" s="463"/>
      <c r="J816" s="538"/>
      <c r="K816" s="463"/>
      <c r="L816" s="463"/>
      <c r="M816" s="463"/>
      <c r="N816" s="463"/>
      <c r="O816" s="463"/>
      <c r="P816" s="463"/>
      <c r="Q816" s="463"/>
      <c r="R816" s="463"/>
      <c r="S816" s="463"/>
      <c r="T816" s="463"/>
      <c r="U816" s="463"/>
      <c r="V816" s="463"/>
      <c r="W816" s="463"/>
      <c r="X816" s="463"/>
      <c r="Y816" s="463"/>
      <c r="Z816" s="463"/>
    </row>
    <row r="817" spans="1:26" ht="20.25" customHeight="1" x14ac:dyDescent="0.8">
      <c r="A817" s="463"/>
      <c r="B817" s="463"/>
      <c r="C817" s="463"/>
      <c r="D817" s="536"/>
      <c r="E817" s="537"/>
      <c r="F817" s="463"/>
      <c r="G817" s="537"/>
      <c r="H817" s="463"/>
      <c r="I817" s="463"/>
      <c r="J817" s="538"/>
      <c r="K817" s="463"/>
      <c r="L817" s="463"/>
      <c r="M817" s="463"/>
      <c r="N817" s="463"/>
      <c r="O817" s="463"/>
      <c r="P817" s="463"/>
      <c r="Q817" s="463"/>
      <c r="R817" s="463"/>
      <c r="S817" s="463"/>
      <c r="T817" s="463"/>
      <c r="U817" s="463"/>
      <c r="V817" s="463"/>
      <c r="W817" s="463"/>
      <c r="X817" s="463"/>
      <c r="Y817" s="463"/>
      <c r="Z817" s="463"/>
    </row>
    <row r="818" spans="1:26" ht="20.25" customHeight="1" x14ac:dyDescent="0.8">
      <c r="A818" s="463"/>
      <c r="B818" s="463"/>
      <c r="C818" s="463"/>
      <c r="D818" s="536"/>
      <c r="E818" s="537"/>
      <c r="F818" s="463"/>
      <c r="G818" s="537"/>
      <c r="H818" s="463"/>
      <c r="I818" s="463"/>
      <c r="J818" s="538"/>
      <c r="K818" s="463"/>
      <c r="L818" s="463"/>
      <c r="M818" s="463"/>
      <c r="N818" s="463"/>
      <c r="O818" s="463"/>
      <c r="P818" s="463"/>
      <c r="Q818" s="463"/>
      <c r="R818" s="463"/>
      <c r="S818" s="463"/>
      <c r="T818" s="463"/>
      <c r="U818" s="463"/>
      <c r="V818" s="463"/>
      <c r="W818" s="463"/>
      <c r="X818" s="463"/>
      <c r="Y818" s="463"/>
      <c r="Z818" s="463"/>
    </row>
    <row r="819" spans="1:26" ht="20.25" customHeight="1" x14ac:dyDescent="0.8">
      <c r="A819" s="463"/>
      <c r="B819" s="463"/>
      <c r="C819" s="463"/>
      <c r="D819" s="536"/>
      <c r="E819" s="537"/>
      <c r="F819" s="463"/>
      <c r="G819" s="537"/>
      <c r="H819" s="463"/>
      <c r="I819" s="463"/>
      <c r="J819" s="538"/>
      <c r="K819" s="463"/>
      <c r="L819" s="463"/>
      <c r="M819" s="463"/>
      <c r="N819" s="463"/>
      <c r="O819" s="463"/>
      <c r="P819" s="463"/>
      <c r="Q819" s="463"/>
      <c r="R819" s="463"/>
      <c r="S819" s="463"/>
      <c r="T819" s="463"/>
      <c r="U819" s="463"/>
      <c r="V819" s="463"/>
      <c r="W819" s="463"/>
      <c r="X819" s="463"/>
      <c r="Y819" s="463"/>
      <c r="Z819" s="463"/>
    </row>
    <row r="820" spans="1:26" ht="20.25" customHeight="1" x14ac:dyDescent="0.8">
      <c r="A820" s="463"/>
      <c r="B820" s="463"/>
      <c r="C820" s="463"/>
      <c r="D820" s="536"/>
      <c r="E820" s="537"/>
      <c r="F820" s="463"/>
      <c r="G820" s="537"/>
      <c r="H820" s="463"/>
      <c r="I820" s="463"/>
      <c r="J820" s="538"/>
      <c r="K820" s="463"/>
      <c r="L820" s="463"/>
      <c r="M820" s="463"/>
      <c r="N820" s="463"/>
      <c r="O820" s="463"/>
      <c r="P820" s="463"/>
      <c r="Q820" s="463"/>
      <c r="R820" s="463"/>
      <c r="S820" s="463"/>
      <c r="T820" s="463"/>
      <c r="U820" s="463"/>
      <c r="V820" s="463"/>
      <c r="W820" s="463"/>
      <c r="X820" s="463"/>
      <c r="Y820" s="463"/>
      <c r="Z820" s="463"/>
    </row>
    <row r="821" spans="1:26" ht="20.25" customHeight="1" x14ac:dyDescent="0.8">
      <c r="A821" s="463"/>
      <c r="B821" s="463"/>
      <c r="C821" s="463"/>
      <c r="D821" s="536"/>
      <c r="E821" s="537"/>
      <c r="F821" s="463"/>
      <c r="G821" s="537"/>
      <c r="H821" s="463"/>
      <c r="I821" s="463"/>
      <c r="J821" s="538"/>
      <c r="K821" s="463"/>
      <c r="L821" s="463"/>
      <c r="M821" s="463"/>
      <c r="N821" s="463"/>
      <c r="O821" s="463"/>
      <c r="P821" s="463"/>
      <c r="Q821" s="463"/>
      <c r="R821" s="463"/>
      <c r="S821" s="463"/>
      <c r="T821" s="463"/>
      <c r="U821" s="463"/>
      <c r="V821" s="463"/>
      <c r="W821" s="463"/>
      <c r="X821" s="463"/>
      <c r="Y821" s="463"/>
      <c r="Z821" s="463"/>
    </row>
    <row r="822" spans="1:26" ht="20.25" customHeight="1" x14ac:dyDescent="0.8">
      <c r="A822" s="463"/>
      <c r="B822" s="463"/>
      <c r="C822" s="463"/>
      <c r="D822" s="536"/>
      <c r="E822" s="537"/>
      <c r="F822" s="463"/>
      <c r="G822" s="537"/>
      <c r="H822" s="463"/>
      <c r="I822" s="463"/>
      <c r="J822" s="538"/>
      <c r="K822" s="463"/>
      <c r="L822" s="463"/>
      <c r="M822" s="463"/>
      <c r="N822" s="463"/>
      <c r="O822" s="463"/>
      <c r="P822" s="463"/>
      <c r="Q822" s="463"/>
      <c r="R822" s="463"/>
      <c r="S822" s="463"/>
      <c r="T822" s="463"/>
      <c r="U822" s="463"/>
      <c r="V822" s="463"/>
      <c r="W822" s="463"/>
      <c r="X822" s="463"/>
      <c r="Y822" s="463"/>
      <c r="Z822" s="463"/>
    </row>
    <row r="823" spans="1:26" ht="20.25" customHeight="1" x14ac:dyDescent="0.8">
      <c r="A823" s="463"/>
      <c r="B823" s="463"/>
      <c r="C823" s="463"/>
      <c r="D823" s="536"/>
      <c r="E823" s="537"/>
      <c r="F823" s="463"/>
      <c r="G823" s="537"/>
      <c r="H823" s="463"/>
      <c r="I823" s="463"/>
      <c r="J823" s="538"/>
      <c r="K823" s="463"/>
      <c r="L823" s="463"/>
      <c r="M823" s="463"/>
      <c r="N823" s="463"/>
      <c r="O823" s="463"/>
      <c r="P823" s="463"/>
      <c r="Q823" s="463"/>
      <c r="R823" s="463"/>
      <c r="S823" s="463"/>
      <c r="T823" s="463"/>
      <c r="U823" s="463"/>
      <c r="V823" s="463"/>
      <c r="W823" s="463"/>
      <c r="X823" s="463"/>
      <c r="Y823" s="463"/>
      <c r="Z823" s="463"/>
    </row>
    <row r="824" spans="1:26" ht="20.25" customHeight="1" x14ac:dyDescent="0.8">
      <c r="A824" s="463"/>
      <c r="B824" s="463"/>
      <c r="C824" s="463"/>
      <c r="D824" s="536"/>
      <c r="E824" s="537"/>
      <c r="F824" s="463"/>
      <c r="G824" s="537"/>
      <c r="H824" s="463"/>
      <c r="I824" s="463"/>
      <c r="J824" s="538"/>
      <c r="K824" s="463"/>
      <c r="L824" s="463"/>
      <c r="M824" s="463"/>
      <c r="N824" s="463"/>
      <c r="O824" s="463"/>
      <c r="P824" s="463"/>
      <c r="Q824" s="463"/>
      <c r="R824" s="463"/>
      <c r="S824" s="463"/>
      <c r="T824" s="463"/>
      <c r="U824" s="463"/>
      <c r="V824" s="463"/>
      <c r="W824" s="463"/>
      <c r="X824" s="463"/>
      <c r="Y824" s="463"/>
      <c r="Z824" s="463"/>
    </row>
    <row r="825" spans="1:26" ht="20.25" customHeight="1" x14ac:dyDescent="0.8">
      <c r="A825" s="463"/>
      <c r="B825" s="463"/>
      <c r="C825" s="463"/>
      <c r="D825" s="536"/>
      <c r="E825" s="537"/>
      <c r="F825" s="463"/>
      <c r="G825" s="537"/>
      <c r="H825" s="463"/>
      <c r="I825" s="463"/>
      <c r="J825" s="538"/>
      <c r="K825" s="463"/>
      <c r="L825" s="463"/>
      <c r="M825" s="463"/>
      <c r="N825" s="463"/>
      <c r="O825" s="463"/>
      <c r="P825" s="463"/>
      <c r="Q825" s="463"/>
      <c r="R825" s="463"/>
      <c r="S825" s="463"/>
      <c r="T825" s="463"/>
      <c r="U825" s="463"/>
      <c r="V825" s="463"/>
      <c r="W825" s="463"/>
      <c r="X825" s="463"/>
      <c r="Y825" s="463"/>
      <c r="Z825" s="463"/>
    </row>
    <row r="826" spans="1:26" ht="20.25" customHeight="1" x14ac:dyDescent="0.8">
      <c r="A826" s="463"/>
      <c r="B826" s="463"/>
      <c r="C826" s="463"/>
      <c r="D826" s="536"/>
      <c r="E826" s="537"/>
      <c r="F826" s="463"/>
      <c r="G826" s="537"/>
      <c r="H826" s="463"/>
      <c r="I826" s="463"/>
      <c r="J826" s="538"/>
      <c r="K826" s="463"/>
      <c r="L826" s="463"/>
      <c r="M826" s="463"/>
      <c r="N826" s="463"/>
      <c r="O826" s="463"/>
      <c r="P826" s="463"/>
      <c r="Q826" s="463"/>
      <c r="R826" s="463"/>
      <c r="S826" s="463"/>
      <c r="T826" s="463"/>
      <c r="U826" s="463"/>
      <c r="V826" s="463"/>
      <c r="W826" s="463"/>
      <c r="X826" s="463"/>
      <c r="Y826" s="463"/>
      <c r="Z826" s="463"/>
    </row>
    <row r="827" spans="1:26" ht="20.25" customHeight="1" x14ac:dyDescent="0.8">
      <c r="A827" s="463"/>
      <c r="B827" s="463"/>
      <c r="C827" s="463"/>
      <c r="D827" s="536"/>
      <c r="E827" s="537"/>
      <c r="F827" s="463"/>
      <c r="G827" s="537"/>
      <c r="H827" s="463"/>
      <c r="I827" s="463"/>
      <c r="J827" s="538"/>
      <c r="K827" s="463"/>
      <c r="L827" s="463"/>
      <c r="M827" s="463"/>
      <c r="N827" s="463"/>
      <c r="O827" s="463"/>
      <c r="P827" s="463"/>
      <c r="Q827" s="463"/>
      <c r="R827" s="463"/>
      <c r="S827" s="463"/>
      <c r="T827" s="463"/>
      <c r="U827" s="463"/>
      <c r="V827" s="463"/>
      <c r="W827" s="463"/>
      <c r="X827" s="463"/>
      <c r="Y827" s="463"/>
      <c r="Z827" s="463"/>
    </row>
    <row r="828" spans="1:26" ht="20.25" customHeight="1" x14ac:dyDescent="0.8">
      <c r="A828" s="463"/>
      <c r="B828" s="463"/>
      <c r="C828" s="463"/>
      <c r="D828" s="536"/>
      <c r="E828" s="537"/>
      <c r="F828" s="463"/>
      <c r="G828" s="537"/>
      <c r="H828" s="463"/>
      <c r="I828" s="463"/>
      <c r="J828" s="538"/>
      <c r="K828" s="463"/>
      <c r="L828" s="463"/>
      <c r="M828" s="463"/>
      <c r="N828" s="463"/>
      <c r="O828" s="463"/>
      <c r="P828" s="463"/>
      <c r="Q828" s="463"/>
      <c r="R828" s="463"/>
      <c r="S828" s="463"/>
      <c r="T828" s="463"/>
      <c r="U828" s="463"/>
      <c r="V828" s="463"/>
      <c r="W828" s="463"/>
      <c r="X828" s="463"/>
      <c r="Y828" s="463"/>
      <c r="Z828" s="463"/>
    </row>
    <row r="829" spans="1:26" ht="20.25" customHeight="1" x14ac:dyDescent="0.8">
      <c r="A829" s="463"/>
      <c r="B829" s="463"/>
      <c r="C829" s="463"/>
      <c r="D829" s="536"/>
      <c r="E829" s="537"/>
      <c r="F829" s="463"/>
      <c r="G829" s="537"/>
      <c r="H829" s="463"/>
      <c r="I829" s="463"/>
      <c r="J829" s="538"/>
      <c r="K829" s="463"/>
      <c r="L829" s="463"/>
      <c r="M829" s="463"/>
      <c r="N829" s="463"/>
      <c r="O829" s="463"/>
      <c r="P829" s="463"/>
      <c r="Q829" s="463"/>
      <c r="R829" s="463"/>
      <c r="S829" s="463"/>
      <c r="T829" s="463"/>
      <c r="U829" s="463"/>
      <c r="V829" s="463"/>
      <c r="W829" s="463"/>
      <c r="X829" s="463"/>
      <c r="Y829" s="463"/>
      <c r="Z829" s="463"/>
    </row>
    <row r="830" spans="1:26" ht="20.25" customHeight="1" x14ac:dyDescent="0.8">
      <c r="A830" s="463"/>
      <c r="B830" s="463"/>
      <c r="C830" s="463"/>
      <c r="D830" s="536"/>
      <c r="E830" s="537"/>
      <c r="F830" s="463"/>
      <c r="G830" s="537"/>
      <c r="H830" s="463"/>
      <c r="I830" s="463"/>
      <c r="J830" s="538"/>
      <c r="K830" s="463"/>
      <c r="L830" s="463"/>
      <c r="M830" s="463"/>
      <c r="N830" s="463"/>
      <c r="O830" s="463"/>
      <c r="P830" s="463"/>
      <c r="Q830" s="463"/>
      <c r="R830" s="463"/>
      <c r="S830" s="463"/>
      <c r="T830" s="463"/>
      <c r="U830" s="463"/>
      <c r="V830" s="463"/>
      <c r="W830" s="463"/>
      <c r="X830" s="463"/>
      <c r="Y830" s="463"/>
      <c r="Z830" s="463"/>
    </row>
    <row r="831" spans="1:26" ht="20.25" customHeight="1" x14ac:dyDescent="0.8">
      <c r="A831" s="463"/>
      <c r="B831" s="463"/>
      <c r="C831" s="463"/>
      <c r="D831" s="536"/>
      <c r="E831" s="537"/>
      <c r="F831" s="463"/>
      <c r="G831" s="537"/>
      <c r="H831" s="463"/>
      <c r="I831" s="463"/>
      <c r="J831" s="538"/>
      <c r="K831" s="463"/>
      <c r="L831" s="463"/>
      <c r="M831" s="463"/>
      <c r="N831" s="463"/>
      <c r="O831" s="463"/>
      <c r="P831" s="463"/>
      <c r="Q831" s="463"/>
      <c r="R831" s="463"/>
      <c r="S831" s="463"/>
      <c r="T831" s="463"/>
      <c r="U831" s="463"/>
      <c r="V831" s="463"/>
      <c r="W831" s="463"/>
      <c r="X831" s="463"/>
      <c r="Y831" s="463"/>
      <c r="Z831" s="463"/>
    </row>
    <row r="832" spans="1:26" ht="20.25" customHeight="1" x14ac:dyDescent="0.8">
      <c r="A832" s="463"/>
      <c r="B832" s="463"/>
      <c r="C832" s="463"/>
      <c r="D832" s="536"/>
      <c r="E832" s="537"/>
      <c r="F832" s="463"/>
      <c r="G832" s="537"/>
      <c r="H832" s="463"/>
      <c r="I832" s="463"/>
      <c r="J832" s="538"/>
      <c r="K832" s="463"/>
      <c r="L832" s="463"/>
      <c r="M832" s="463"/>
      <c r="N832" s="463"/>
      <c r="O832" s="463"/>
      <c r="P832" s="463"/>
      <c r="Q832" s="463"/>
      <c r="R832" s="463"/>
      <c r="S832" s="463"/>
      <c r="T832" s="463"/>
      <c r="U832" s="463"/>
      <c r="V832" s="463"/>
      <c r="W832" s="463"/>
      <c r="X832" s="463"/>
      <c r="Y832" s="463"/>
      <c r="Z832" s="463"/>
    </row>
    <row r="833" spans="1:26" ht="20.25" customHeight="1" x14ac:dyDescent="0.8">
      <c r="A833" s="463"/>
      <c r="B833" s="463"/>
      <c r="C833" s="463"/>
      <c r="D833" s="536"/>
      <c r="E833" s="537"/>
      <c r="F833" s="463"/>
      <c r="G833" s="537"/>
      <c r="H833" s="463"/>
      <c r="I833" s="463"/>
      <c r="J833" s="538"/>
      <c r="K833" s="463"/>
      <c r="L833" s="463"/>
      <c r="M833" s="463"/>
      <c r="N833" s="463"/>
      <c r="O833" s="463"/>
      <c r="P833" s="463"/>
      <c r="Q833" s="463"/>
      <c r="R833" s="463"/>
      <c r="S833" s="463"/>
      <c r="T833" s="463"/>
      <c r="U833" s="463"/>
      <c r="V833" s="463"/>
      <c r="W833" s="463"/>
      <c r="X833" s="463"/>
      <c r="Y833" s="463"/>
      <c r="Z833" s="463"/>
    </row>
    <row r="834" spans="1:26" ht="20.25" customHeight="1" x14ac:dyDescent="0.8">
      <c r="A834" s="463"/>
      <c r="B834" s="463"/>
      <c r="C834" s="463"/>
      <c r="D834" s="536"/>
      <c r="E834" s="537"/>
      <c r="F834" s="463"/>
      <c r="G834" s="537"/>
      <c r="H834" s="463"/>
      <c r="I834" s="463"/>
      <c r="J834" s="538"/>
      <c r="K834" s="463"/>
      <c r="L834" s="463"/>
      <c r="M834" s="463"/>
      <c r="N834" s="463"/>
      <c r="O834" s="463"/>
      <c r="P834" s="463"/>
      <c r="Q834" s="463"/>
      <c r="R834" s="463"/>
      <c r="S834" s="463"/>
      <c r="T834" s="463"/>
      <c r="U834" s="463"/>
      <c r="V834" s="463"/>
      <c r="W834" s="463"/>
      <c r="X834" s="463"/>
      <c r="Y834" s="463"/>
      <c r="Z834" s="463"/>
    </row>
    <row r="835" spans="1:26" ht="20.25" customHeight="1" x14ac:dyDescent="0.8">
      <c r="A835" s="463"/>
      <c r="B835" s="463"/>
      <c r="C835" s="463"/>
      <c r="D835" s="536"/>
      <c r="E835" s="537"/>
      <c r="F835" s="463"/>
      <c r="G835" s="537"/>
      <c r="H835" s="463"/>
      <c r="I835" s="463"/>
      <c r="J835" s="538"/>
      <c r="K835" s="463"/>
      <c r="L835" s="463"/>
      <c r="M835" s="463"/>
      <c r="N835" s="463"/>
      <c r="O835" s="463"/>
      <c r="P835" s="463"/>
      <c r="Q835" s="463"/>
      <c r="R835" s="463"/>
      <c r="S835" s="463"/>
      <c r="T835" s="463"/>
      <c r="U835" s="463"/>
      <c r="V835" s="463"/>
      <c r="W835" s="463"/>
      <c r="X835" s="463"/>
      <c r="Y835" s="463"/>
      <c r="Z835" s="463"/>
    </row>
    <row r="836" spans="1:26" ht="20.25" customHeight="1" x14ac:dyDescent="0.8">
      <c r="A836" s="463"/>
      <c r="B836" s="463"/>
      <c r="C836" s="463"/>
      <c r="D836" s="536"/>
      <c r="E836" s="537"/>
      <c r="F836" s="463"/>
      <c r="G836" s="537"/>
      <c r="H836" s="463"/>
      <c r="I836" s="463"/>
      <c r="J836" s="538"/>
      <c r="K836" s="463"/>
      <c r="L836" s="463"/>
      <c r="M836" s="463"/>
      <c r="N836" s="463"/>
      <c r="O836" s="463"/>
      <c r="P836" s="463"/>
      <c r="Q836" s="463"/>
      <c r="R836" s="463"/>
      <c r="S836" s="463"/>
      <c r="T836" s="463"/>
      <c r="U836" s="463"/>
      <c r="V836" s="463"/>
      <c r="W836" s="463"/>
      <c r="X836" s="463"/>
      <c r="Y836" s="463"/>
      <c r="Z836" s="463"/>
    </row>
    <row r="837" spans="1:26" ht="20.25" customHeight="1" x14ac:dyDescent="0.8">
      <c r="A837" s="463"/>
      <c r="B837" s="463"/>
      <c r="C837" s="463"/>
      <c r="D837" s="536"/>
      <c r="E837" s="537"/>
      <c r="F837" s="463"/>
      <c r="G837" s="537"/>
      <c r="H837" s="463"/>
      <c r="I837" s="463"/>
      <c r="J837" s="538"/>
      <c r="K837" s="463"/>
      <c r="L837" s="463"/>
      <c r="M837" s="463"/>
      <c r="N837" s="463"/>
      <c r="O837" s="463"/>
      <c r="P837" s="463"/>
      <c r="Q837" s="463"/>
      <c r="R837" s="463"/>
      <c r="S837" s="463"/>
      <c r="T837" s="463"/>
      <c r="U837" s="463"/>
      <c r="V837" s="463"/>
      <c r="W837" s="463"/>
      <c r="X837" s="463"/>
      <c r="Y837" s="463"/>
      <c r="Z837" s="463"/>
    </row>
    <row r="838" spans="1:26" ht="20.25" customHeight="1" x14ac:dyDescent="0.8">
      <c r="A838" s="463"/>
      <c r="B838" s="463"/>
      <c r="C838" s="463"/>
      <c r="D838" s="536"/>
      <c r="E838" s="537"/>
      <c r="F838" s="463"/>
      <c r="G838" s="537"/>
      <c r="H838" s="463"/>
      <c r="I838" s="463"/>
      <c r="J838" s="538"/>
      <c r="K838" s="463"/>
      <c r="L838" s="463"/>
      <c r="M838" s="463"/>
      <c r="N838" s="463"/>
      <c r="O838" s="463"/>
      <c r="P838" s="463"/>
      <c r="Q838" s="463"/>
      <c r="R838" s="463"/>
      <c r="S838" s="463"/>
      <c r="T838" s="463"/>
      <c r="U838" s="463"/>
      <c r="V838" s="463"/>
      <c r="W838" s="463"/>
      <c r="X838" s="463"/>
      <c r="Y838" s="463"/>
      <c r="Z838" s="463"/>
    </row>
    <row r="839" spans="1:26" ht="20.25" customHeight="1" x14ac:dyDescent="0.8">
      <c r="A839" s="463"/>
      <c r="B839" s="463"/>
      <c r="C839" s="463"/>
      <c r="D839" s="536"/>
      <c r="E839" s="537"/>
      <c r="F839" s="463"/>
      <c r="G839" s="537"/>
      <c r="H839" s="463"/>
      <c r="I839" s="463"/>
      <c r="J839" s="538"/>
      <c r="K839" s="463"/>
      <c r="L839" s="463"/>
      <c r="M839" s="463"/>
      <c r="N839" s="463"/>
      <c r="O839" s="463"/>
      <c r="P839" s="463"/>
      <c r="Q839" s="463"/>
      <c r="R839" s="463"/>
      <c r="S839" s="463"/>
      <c r="T839" s="463"/>
      <c r="U839" s="463"/>
      <c r="V839" s="463"/>
      <c r="W839" s="463"/>
      <c r="X839" s="463"/>
      <c r="Y839" s="463"/>
      <c r="Z839" s="463"/>
    </row>
    <row r="840" spans="1:26" ht="20.25" customHeight="1" x14ac:dyDescent="0.8">
      <c r="A840" s="463"/>
      <c r="B840" s="463"/>
      <c r="C840" s="463"/>
      <c r="D840" s="536"/>
      <c r="E840" s="537"/>
      <c r="F840" s="463"/>
      <c r="G840" s="537"/>
      <c r="H840" s="463"/>
      <c r="I840" s="463"/>
      <c r="J840" s="538"/>
      <c r="K840" s="463"/>
      <c r="L840" s="463"/>
      <c r="M840" s="463"/>
      <c r="N840" s="463"/>
      <c r="O840" s="463"/>
      <c r="P840" s="463"/>
      <c r="Q840" s="463"/>
      <c r="R840" s="463"/>
      <c r="S840" s="463"/>
      <c r="T840" s="463"/>
      <c r="U840" s="463"/>
      <c r="V840" s="463"/>
      <c r="W840" s="463"/>
      <c r="X840" s="463"/>
      <c r="Y840" s="463"/>
      <c r="Z840" s="463"/>
    </row>
    <row r="841" spans="1:26" ht="20.25" customHeight="1" x14ac:dyDescent="0.8">
      <c r="A841" s="463"/>
      <c r="B841" s="463"/>
      <c r="C841" s="463"/>
      <c r="D841" s="536"/>
      <c r="E841" s="537"/>
      <c r="F841" s="463"/>
      <c r="G841" s="537"/>
      <c r="H841" s="463"/>
      <c r="I841" s="463"/>
      <c r="J841" s="538"/>
      <c r="K841" s="463"/>
      <c r="L841" s="463"/>
      <c r="M841" s="463"/>
      <c r="N841" s="463"/>
      <c r="O841" s="463"/>
      <c r="P841" s="463"/>
      <c r="Q841" s="463"/>
      <c r="R841" s="463"/>
      <c r="S841" s="463"/>
      <c r="T841" s="463"/>
      <c r="U841" s="463"/>
      <c r="V841" s="463"/>
      <c r="W841" s="463"/>
      <c r="X841" s="463"/>
      <c r="Y841" s="463"/>
      <c r="Z841" s="463"/>
    </row>
    <row r="842" spans="1:26" ht="20.25" customHeight="1" x14ac:dyDescent="0.8">
      <c r="A842" s="463"/>
      <c r="B842" s="463"/>
      <c r="C842" s="463"/>
      <c r="D842" s="536"/>
      <c r="E842" s="537"/>
      <c r="F842" s="463"/>
      <c r="G842" s="537"/>
      <c r="H842" s="463"/>
      <c r="I842" s="463"/>
      <c r="J842" s="538"/>
      <c r="K842" s="463"/>
      <c r="L842" s="463"/>
      <c r="M842" s="463"/>
      <c r="N842" s="463"/>
      <c r="O842" s="463"/>
      <c r="P842" s="463"/>
      <c r="Q842" s="463"/>
      <c r="R842" s="463"/>
      <c r="S842" s="463"/>
      <c r="T842" s="463"/>
      <c r="U842" s="463"/>
      <c r="V842" s="463"/>
      <c r="W842" s="463"/>
      <c r="X842" s="463"/>
      <c r="Y842" s="463"/>
      <c r="Z842" s="463"/>
    </row>
    <row r="843" spans="1:26" ht="20.25" customHeight="1" x14ac:dyDescent="0.8">
      <c r="A843" s="463"/>
      <c r="B843" s="463"/>
      <c r="C843" s="463"/>
      <c r="D843" s="536"/>
      <c r="E843" s="537"/>
      <c r="F843" s="463"/>
      <c r="G843" s="537"/>
      <c r="H843" s="463"/>
      <c r="I843" s="463"/>
      <c r="J843" s="538"/>
      <c r="K843" s="463"/>
      <c r="L843" s="463"/>
      <c r="M843" s="463"/>
      <c r="N843" s="463"/>
      <c r="O843" s="463"/>
      <c r="P843" s="463"/>
      <c r="Q843" s="463"/>
      <c r="R843" s="463"/>
      <c r="S843" s="463"/>
      <c r="T843" s="463"/>
      <c r="U843" s="463"/>
      <c r="V843" s="463"/>
      <c r="W843" s="463"/>
      <c r="X843" s="463"/>
      <c r="Y843" s="463"/>
      <c r="Z843" s="463"/>
    </row>
    <row r="844" spans="1:26" ht="20.25" customHeight="1" x14ac:dyDescent="0.8">
      <c r="A844" s="463"/>
      <c r="B844" s="463"/>
      <c r="C844" s="463"/>
      <c r="D844" s="536"/>
      <c r="E844" s="537"/>
      <c r="F844" s="463"/>
      <c r="G844" s="537"/>
      <c r="H844" s="463"/>
      <c r="I844" s="463"/>
      <c r="J844" s="538"/>
      <c r="K844" s="463"/>
      <c r="L844" s="463"/>
      <c r="M844" s="463"/>
      <c r="N844" s="463"/>
      <c r="O844" s="463"/>
      <c r="P844" s="463"/>
      <c r="Q844" s="463"/>
      <c r="R844" s="463"/>
      <c r="S844" s="463"/>
      <c r="T844" s="463"/>
      <c r="U844" s="463"/>
      <c r="V844" s="463"/>
      <c r="W844" s="463"/>
      <c r="X844" s="463"/>
      <c r="Y844" s="463"/>
      <c r="Z844" s="463"/>
    </row>
    <row r="845" spans="1:26" ht="20.25" customHeight="1" x14ac:dyDescent="0.8">
      <c r="A845" s="463"/>
      <c r="B845" s="463"/>
      <c r="C845" s="463"/>
      <c r="D845" s="536"/>
      <c r="E845" s="537"/>
      <c r="F845" s="463"/>
      <c r="G845" s="537"/>
      <c r="H845" s="463"/>
      <c r="I845" s="463"/>
      <c r="J845" s="538"/>
      <c r="K845" s="463"/>
      <c r="L845" s="463"/>
      <c r="M845" s="463"/>
      <c r="N845" s="463"/>
      <c r="O845" s="463"/>
      <c r="P845" s="463"/>
      <c r="Q845" s="463"/>
      <c r="R845" s="463"/>
      <c r="S845" s="463"/>
      <c r="T845" s="463"/>
      <c r="U845" s="463"/>
      <c r="V845" s="463"/>
      <c r="W845" s="463"/>
      <c r="X845" s="463"/>
      <c r="Y845" s="463"/>
      <c r="Z845" s="463"/>
    </row>
    <row r="846" spans="1:26" ht="20.25" customHeight="1" x14ac:dyDescent="0.8">
      <c r="A846" s="463"/>
      <c r="B846" s="463"/>
      <c r="C846" s="463"/>
      <c r="D846" s="536"/>
      <c r="E846" s="537"/>
      <c r="F846" s="463"/>
      <c r="G846" s="537"/>
      <c r="H846" s="463"/>
      <c r="I846" s="463"/>
      <c r="J846" s="538"/>
      <c r="K846" s="463"/>
      <c r="L846" s="463"/>
      <c r="M846" s="463"/>
      <c r="N846" s="463"/>
      <c r="O846" s="463"/>
      <c r="P846" s="463"/>
      <c r="Q846" s="463"/>
      <c r="R846" s="463"/>
      <c r="S846" s="463"/>
      <c r="T846" s="463"/>
      <c r="U846" s="463"/>
      <c r="V846" s="463"/>
      <c r="W846" s="463"/>
      <c r="X846" s="463"/>
      <c r="Y846" s="463"/>
      <c r="Z846" s="463"/>
    </row>
    <row r="847" spans="1:26" ht="20.25" customHeight="1" x14ac:dyDescent="0.8">
      <c r="A847" s="463"/>
      <c r="B847" s="463"/>
      <c r="C847" s="463"/>
      <c r="D847" s="536"/>
      <c r="E847" s="537"/>
      <c r="F847" s="463"/>
      <c r="G847" s="537"/>
      <c r="H847" s="463"/>
      <c r="I847" s="463"/>
      <c r="J847" s="538"/>
      <c r="K847" s="463"/>
      <c r="L847" s="463"/>
      <c r="M847" s="463"/>
      <c r="N847" s="463"/>
      <c r="O847" s="463"/>
      <c r="P847" s="463"/>
      <c r="Q847" s="463"/>
      <c r="R847" s="463"/>
      <c r="S847" s="463"/>
      <c r="T847" s="463"/>
      <c r="U847" s="463"/>
      <c r="V847" s="463"/>
      <c r="W847" s="463"/>
      <c r="X847" s="463"/>
      <c r="Y847" s="463"/>
      <c r="Z847" s="463"/>
    </row>
    <row r="848" spans="1:26" ht="20.25" customHeight="1" x14ac:dyDescent="0.8">
      <c r="A848" s="463"/>
      <c r="B848" s="463"/>
      <c r="C848" s="463"/>
      <c r="D848" s="536"/>
      <c r="E848" s="537"/>
      <c r="F848" s="463"/>
      <c r="G848" s="537"/>
      <c r="H848" s="463"/>
      <c r="I848" s="463"/>
      <c r="J848" s="538"/>
      <c r="K848" s="463"/>
      <c r="L848" s="463"/>
      <c r="M848" s="463"/>
      <c r="N848" s="463"/>
      <c r="O848" s="463"/>
      <c r="P848" s="463"/>
      <c r="Q848" s="463"/>
      <c r="R848" s="463"/>
      <c r="S848" s="463"/>
      <c r="T848" s="463"/>
      <c r="U848" s="463"/>
      <c r="V848" s="463"/>
      <c r="W848" s="463"/>
      <c r="X848" s="463"/>
      <c r="Y848" s="463"/>
      <c r="Z848" s="463"/>
    </row>
    <row r="849" spans="1:26" ht="20.25" customHeight="1" x14ac:dyDescent="0.8">
      <c r="A849" s="463"/>
      <c r="B849" s="463"/>
      <c r="C849" s="463"/>
      <c r="D849" s="536"/>
      <c r="E849" s="537"/>
      <c r="F849" s="463"/>
      <c r="G849" s="537"/>
      <c r="H849" s="463"/>
      <c r="I849" s="463"/>
      <c r="J849" s="538"/>
      <c r="K849" s="463"/>
      <c r="L849" s="463"/>
      <c r="M849" s="463"/>
      <c r="N849" s="463"/>
      <c r="O849" s="463"/>
      <c r="P849" s="463"/>
      <c r="Q849" s="463"/>
      <c r="R849" s="463"/>
      <c r="S849" s="463"/>
      <c r="T849" s="463"/>
      <c r="U849" s="463"/>
      <c r="V849" s="463"/>
      <c r="W849" s="463"/>
      <c r="X849" s="463"/>
      <c r="Y849" s="463"/>
      <c r="Z849" s="463"/>
    </row>
    <row r="850" spans="1:26" ht="20.25" customHeight="1" x14ac:dyDescent="0.8">
      <c r="A850" s="463"/>
      <c r="B850" s="463"/>
      <c r="C850" s="463"/>
      <c r="D850" s="536"/>
      <c r="E850" s="537"/>
      <c r="F850" s="463"/>
      <c r="G850" s="537"/>
      <c r="H850" s="463"/>
      <c r="I850" s="463"/>
      <c r="J850" s="538"/>
      <c r="K850" s="463"/>
      <c r="L850" s="463"/>
      <c r="M850" s="463"/>
      <c r="N850" s="463"/>
      <c r="O850" s="463"/>
      <c r="P850" s="463"/>
      <c r="Q850" s="463"/>
      <c r="R850" s="463"/>
      <c r="S850" s="463"/>
      <c r="T850" s="463"/>
      <c r="U850" s="463"/>
      <c r="V850" s="463"/>
      <c r="W850" s="463"/>
      <c r="X850" s="463"/>
      <c r="Y850" s="463"/>
      <c r="Z850" s="463"/>
    </row>
    <row r="851" spans="1:26" ht="20.25" customHeight="1" x14ac:dyDescent="0.8">
      <c r="A851" s="463"/>
      <c r="B851" s="463"/>
      <c r="C851" s="463"/>
      <c r="D851" s="536"/>
      <c r="E851" s="537"/>
      <c r="F851" s="463"/>
      <c r="G851" s="537"/>
      <c r="H851" s="463"/>
      <c r="I851" s="463"/>
      <c r="J851" s="538"/>
      <c r="K851" s="463"/>
      <c r="L851" s="463"/>
      <c r="M851" s="463"/>
      <c r="N851" s="463"/>
      <c r="O851" s="463"/>
      <c r="P851" s="463"/>
      <c r="Q851" s="463"/>
      <c r="R851" s="463"/>
      <c r="S851" s="463"/>
      <c r="T851" s="463"/>
      <c r="U851" s="463"/>
      <c r="V851" s="463"/>
      <c r="W851" s="463"/>
      <c r="X851" s="463"/>
      <c r="Y851" s="463"/>
      <c r="Z851" s="463"/>
    </row>
    <row r="852" spans="1:26" ht="20.25" customHeight="1" x14ac:dyDescent="0.8">
      <c r="A852" s="463"/>
      <c r="B852" s="463"/>
      <c r="C852" s="463"/>
      <c r="D852" s="536"/>
      <c r="E852" s="537"/>
      <c r="F852" s="463"/>
      <c r="G852" s="537"/>
      <c r="H852" s="463"/>
      <c r="I852" s="463"/>
      <c r="J852" s="538"/>
      <c r="K852" s="463"/>
      <c r="L852" s="463"/>
      <c r="M852" s="463"/>
      <c r="N852" s="463"/>
      <c r="O852" s="463"/>
      <c r="P852" s="463"/>
      <c r="Q852" s="463"/>
      <c r="R852" s="463"/>
      <c r="S852" s="463"/>
      <c r="T852" s="463"/>
      <c r="U852" s="463"/>
      <c r="V852" s="463"/>
      <c r="W852" s="463"/>
      <c r="X852" s="463"/>
      <c r="Y852" s="463"/>
      <c r="Z852" s="463"/>
    </row>
    <row r="853" spans="1:26" ht="20.25" customHeight="1" x14ac:dyDescent="0.8">
      <c r="A853" s="463"/>
      <c r="B853" s="463"/>
      <c r="C853" s="463"/>
      <c r="D853" s="536"/>
      <c r="E853" s="537"/>
      <c r="F853" s="463"/>
      <c r="G853" s="537"/>
      <c r="H853" s="463"/>
      <c r="I853" s="463"/>
      <c r="J853" s="538"/>
      <c r="K853" s="463"/>
      <c r="L853" s="463"/>
      <c r="M853" s="463"/>
      <c r="N853" s="463"/>
      <c r="O853" s="463"/>
      <c r="P853" s="463"/>
      <c r="Q853" s="463"/>
      <c r="R853" s="463"/>
      <c r="S853" s="463"/>
      <c r="T853" s="463"/>
      <c r="U853" s="463"/>
      <c r="V853" s="463"/>
      <c r="W853" s="463"/>
      <c r="X853" s="463"/>
      <c r="Y853" s="463"/>
      <c r="Z853" s="463"/>
    </row>
    <row r="854" spans="1:26" ht="20.25" customHeight="1" x14ac:dyDescent="0.8">
      <c r="A854" s="463"/>
      <c r="B854" s="463"/>
      <c r="C854" s="463"/>
      <c r="D854" s="536"/>
      <c r="E854" s="537"/>
      <c r="F854" s="463"/>
      <c r="G854" s="537"/>
      <c r="H854" s="463"/>
      <c r="I854" s="463"/>
      <c r="J854" s="538"/>
      <c r="K854" s="463"/>
      <c r="L854" s="463"/>
      <c r="M854" s="463"/>
      <c r="N854" s="463"/>
      <c r="O854" s="463"/>
      <c r="P854" s="463"/>
      <c r="Q854" s="463"/>
      <c r="R854" s="463"/>
      <c r="S854" s="463"/>
      <c r="T854" s="463"/>
      <c r="U854" s="463"/>
      <c r="V854" s="463"/>
      <c r="W854" s="463"/>
      <c r="X854" s="463"/>
      <c r="Y854" s="463"/>
      <c r="Z854" s="463"/>
    </row>
    <row r="855" spans="1:26" ht="20.25" customHeight="1" x14ac:dyDescent="0.8">
      <c r="A855" s="463"/>
      <c r="B855" s="463"/>
      <c r="C855" s="463"/>
      <c r="D855" s="536"/>
      <c r="E855" s="537"/>
      <c r="F855" s="463"/>
      <c r="G855" s="537"/>
      <c r="H855" s="463"/>
      <c r="I855" s="463"/>
      <c r="J855" s="538"/>
      <c r="K855" s="463"/>
      <c r="L855" s="463"/>
      <c r="M855" s="463"/>
      <c r="N855" s="463"/>
      <c r="O855" s="463"/>
      <c r="P855" s="463"/>
      <c r="Q855" s="463"/>
      <c r="R855" s="463"/>
      <c r="S855" s="463"/>
      <c r="T855" s="463"/>
      <c r="U855" s="463"/>
      <c r="V855" s="463"/>
      <c r="W855" s="463"/>
      <c r="X855" s="463"/>
      <c r="Y855" s="463"/>
      <c r="Z855" s="463"/>
    </row>
    <row r="856" spans="1:26" ht="20.25" customHeight="1" x14ac:dyDescent="0.8">
      <c r="A856" s="463"/>
      <c r="B856" s="463"/>
      <c r="C856" s="463"/>
      <c r="D856" s="536"/>
      <c r="E856" s="537"/>
      <c r="F856" s="463"/>
      <c r="G856" s="537"/>
      <c r="H856" s="463"/>
      <c r="I856" s="463"/>
      <c r="J856" s="538"/>
      <c r="K856" s="463"/>
      <c r="L856" s="463"/>
      <c r="M856" s="463"/>
      <c r="N856" s="463"/>
      <c r="O856" s="463"/>
      <c r="P856" s="463"/>
      <c r="Q856" s="463"/>
      <c r="R856" s="463"/>
      <c r="S856" s="463"/>
      <c r="T856" s="463"/>
      <c r="U856" s="463"/>
      <c r="V856" s="463"/>
      <c r="W856" s="463"/>
      <c r="X856" s="463"/>
      <c r="Y856" s="463"/>
      <c r="Z856" s="463"/>
    </row>
    <row r="857" spans="1:26" ht="20.25" customHeight="1" x14ac:dyDescent="0.8">
      <c r="A857" s="463"/>
      <c r="B857" s="463"/>
      <c r="C857" s="463"/>
      <c r="D857" s="536"/>
      <c r="E857" s="537"/>
      <c r="F857" s="463"/>
      <c r="G857" s="537"/>
      <c r="H857" s="463"/>
      <c r="I857" s="463"/>
      <c r="J857" s="538"/>
      <c r="K857" s="463"/>
      <c r="L857" s="463"/>
      <c r="M857" s="463"/>
      <c r="N857" s="463"/>
      <c r="O857" s="463"/>
      <c r="P857" s="463"/>
      <c r="Q857" s="463"/>
      <c r="R857" s="463"/>
      <c r="S857" s="463"/>
      <c r="T857" s="463"/>
      <c r="U857" s="463"/>
      <c r="V857" s="463"/>
      <c r="W857" s="463"/>
      <c r="X857" s="463"/>
      <c r="Y857" s="463"/>
      <c r="Z857" s="463"/>
    </row>
    <row r="858" spans="1:26" ht="20.25" customHeight="1" x14ac:dyDescent="0.8">
      <c r="A858" s="463"/>
      <c r="B858" s="463"/>
      <c r="C858" s="463"/>
      <c r="D858" s="536"/>
      <c r="E858" s="537"/>
      <c r="F858" s="463"/>
      <c r="G858" s="537"/>
      <c r="H858" s="463"/>
      <c r="I858" s="463"/>
      <c r="J858" s="538"/>
      <c r="K858" s="463"/>
      <c r="L858" s="463"/>
      <c r="M858" s="463"/>
      <c r="N858" s="463"/>
      <c r="O858" s="463"/>
      <c r="P858" s="463"/>
      <c r="Q858" s="463"/>
      <c r="R858" s="463"/>
      <c r="S858" s="463"/>
      <c r="T858" s="463"/>
      <c r="U858" s="463"/>
      <c r="V858" s="463"/>
      <c r="W858" s="463"/>
      <c r="X858" s="463"/>
      <c r="Y858" s="463"/>
      <c r="Z858" s="463"/>
    </row>
    <row r="859" spans="1:26" ht="20.25" customHeight="1" x14ac:dyDescent="0.8">
      <c r="A859" s="463"/>
      <c r="B859" s="463"/>
      <c r="C859" s="463"/>
      <c r="D859" s="536"/>
      <c r="E859" s="537"/>
      <c r="F859" s="463"/>
      <c r="G859" s="537"/>
      <c r="H859" s="463"/>
      <c r="I859" s="463"/>
      <c r="J859" s="538"/>
      <c r="K859" s="463"/>
      <c r="L859" s="463"/>
      <c r="M859" s="463"/>
      <c r="N859" s="463"/>
      <c r="O859" s="463"/>
      <c r="P859" s="463"/>
      <c r="Q859" s="463"/>
      <c r="R859" s="463"/>
      <c r="S859" s="463"/>
      <c r="T859" s="463"/>
      <c r="U859" s="463"/>
      <c r="V859" s="463"/>
      <c r="W859" s="463"/>
      <c r="X859" s="463"/>
      <c r="Y859" s="463"/>
      <c r="Z859" s="463"/>
    </row>
    <row r="860" spans="1:26" ht="20.25" customHeight="1" x14ac:dyDescent="0.8">
      <c r="A860" s="463"/>
      <c r="B860" s="463"/>
      <c r="C860" s="463"/>
      <c r="D860" s="536"/>
      <c r="E860" s="537"/>
      <c r="F860" s="463"/>
      <c r="G860" s="537"/>
      <c r="H860" s="463"/>
      <c r="I860" s="463"/>
      <c r="J860" s="538"/>
      <c r="K860" s="463"/>
      <c r="L860" s="463"/>
      <c r="M860" s="463"/>
      <c r="N860" s="463"/>
      <c r="O860" s="463"/>
      <c r="P860" s="463"/>
      <c r="Q860" s="463"/>
      <c r="R860" s="463"/>
      <c r="S860" s="463"/>
      <c r="T860" s="463"/>
      <c r="U860" s="463"/>
      <c r="V860" s="463"/>
      <c r="W860" s="463"/>
      <c r="X860" s="463"/>
      <c r="Y860" s="463"/>
      <c r="Z860" s="463"/>
    </row>
    <row r="861" spans="1:26" ht="20.25" customHeight="1" x14ac:dyDescent="0.8">
      <c r="A861" s="463"/>
      <c r="B861" s="463"/>
      <c r="C861" s="463"/>
      <c r="D861" s="536"/>
      <c r="E861" s="537"/>
      <c r="F861" s="463"/>
      <c r="G861" s="537"/>
      <c r="H861" s="463"/>
      <c r="I861" s="463"/>
      <c r="J861" s="538"/>
      <c r="K861" s="463"/>
      <c r="L861" s="463"/>
      <c r="M861" s="463"/>
      <c r="N861" s="463"/>
      <c r="O861" s="463"/>
      <c r="P861" s="463"/>
      <c r="Q861" s="463"/>
      <c r="R861" s="463"/>
      <c r="S861" s="463"/>
      <c r="T861" s="463"/>
      <c r="U861" s="463"/>
      <c r="V861" s="463"/>
      <c r="W861" s="463"/>
      <c r="X861" s="463"/>
      <c r="Y861" s="463"/>
      <c r="Z861" s="463"/>
    </row>
    <row r="862" spans="1:26" ht="20.25" customHeight="1" x14ac:dyDescent="0.8">
      <c r="A862" s="463"/>
      <c r="B862" s="463"/>
      <c r="C862" s="463"/>
      <c r="D862" s="536"/>
      <c r="E862" s="537"/>
      <c r="F862" s="463"/>
      <c r="G862" s="537"/>
      <c r="H862" s="463"/>
      <c r="I862" s="463"/>
      <c r="J862" s="538"/>
      <c r="K862" s="463"/>
      <c r="L862" s="463"/>
      <c r="M862" s="463"/>
      <c r="N862" s="463"/>
      <c r="O862" s="463"/>
      <c r="P862" s="463"/>
      <c r="Q862" s="463"/>
      <c r="R862" s="463"/>
      <c r="S862" s="463"/>
      <c r="T862" s="463"/>
      <c r="U862" s="463"/>
      <c r="V862" s="463"/>
      <c r="W862" s="463"/>
      <c r="X862" s="463"/>
      <c r="Y862" s="463"/>
      <c r="Z862" s="463"/>
    </row>
    <row r="863" spans="1:26" ht="20.25" customHeight="1" x14ac:dyDescent="0.8">
      <c r="A863" s="463"/>
      <c r="B863" s="463"/>
      <c r="C863" s="463"/>
      <c r="D863" s="536"/>
      <c r="E863" s="537"/>
      <c r="F863" s="463"/>
      <c r="G863" s="537"/>
      <c r="H863" s="463"/>
      <c r="I863" s="463"/>
      <c r="J863" s="538"/>
      <c r="K863" s="463"/>
      <c r="L863" s="463"/>
      <c r="M863" s="463"/>
      <c r="N863" s="463"/>
      <c r="O863" s="463"/>
      <c r="P863" s="463"/>
      <c r="Q863" s="463"/>
      <c r="R863" s="463"/>
      <c r="S863" s="463"/>
      <c r="T863" s="463"/>
      <c r="U863" s="463"/>
      <c r="V863" s="463"/>
      <c r="W863" s="463"/>
      <c r="X863" s="463"/>
      <c r="Y863" s="463"/>
      <c r="Z863" s="463"/>
    </row>
    <row r="864" spans="1:26" ht="20.25" customHeight="1" x14ac:dyDescent="0.8">
      <c r="A864" s="463"/>
      <c r="B864" s="463"/>
      <c r="C864" s="463"/>
      <c r="D864" s="536"/>
      <c r="E864" s="537"/>
      <c r="F864" s="463"/>
      <c r="G864" s="537"/>
      <c r="H864" s="463"/>
      <c r="I864" s="463"/>
      <c r="J864" s="538"/>
      <c r="K864" s="463"/>
      <c r="L864" s="463"/>
      <c r="M864" s="463"/>
      <c r="N864" s="463"/>
      <c r="O864" s="463"/>
      <c r="P864" s="463"/>
      <c r="Q864" s="463"/>
      <c r="R864" s="463"/>
      <c r="S864" s="463"/>
      <c r="T864" s="463"/>
      <c r="U864" s="463"/>
      <c r="V864" s="463"/>
      <c r="W864" s="463"/>
      <c r="X864" s="463"/>
      <c r="Y864" s="463"/>
      <c r="Z864" s="463"/>
    </row>
    <row r="865" spans="1:26" ht="20.25" customHeight="1" x14ac:dyDescent="0.8">
      <c r="A865" s="463"/>
      <c r="B865" s="463"/>
      <c r="C865" s="463"/>
      <c r="D865" s="536"/>
      <c r="E865" s="537"/>
      <c r="F865" s="463"/>
      <c r="G865" s="537"/>
      <c r="H865" s="463"/>
      <c r="I865" s="463"/>
      <c r="J865" s="538"/>
      <c r="K865" s="463"/>
      <c r="L865" s="463"/>
      <c r="M865" s="463"/>
      <c r="N865" s="463"/>
      <c r="O865" s="463"/>
      <c r="P865" s="463"/>
      <c r="Q865" s="463"/>
      <c r="R865" s="463"/>
      <c r="S865" s="463"/>
      <c r="T865" s="463"/>
      <c r="U865" s="463"/>
      <c r="V865" s="463"/>
      <c r="W865" s="463"/>
      <c r="X865" s="463"/>
      <c r="Y865" s="463"/>
      <c r="Z865" s="463"/>
    </row>
    <row r="866" spans="1:26" ht="20.25" customHeight="1" x14ac:dyDescent="0.8">
      <c r="A866" s="463"/>
      <c r="B866" s="463"/>
      <c r="C866" s="463"/>
      <c r="D866" s="536"/>
      <c r="E866" s="537"/>
      <c r="F866" s="463"/>
      <c r="G866" s="537"/>
      <c r="H866" s="463"/>
      <c r="I866" s="463"/>
      <c r="J866" s="538"/>
      <c r="K866" s="463"/>
      <c r="L866" s="463"/>
      <c r="M866" s="463"/>
      <c r="N866" s="463"/>
      <c r="O866" s="463"/>
      <c r="P866" s="463"/>
      <c r="Q866" s="463"/>
      <c r="R866" s="463"/>
      <c r="S866" s="463"/>
      <c r="T866" s="463"/>
      <c r="U866" s="463"/>
      <c r="V866" s="463"/>
      <c r="W866" s="463"/>
      <c r="X866" s="463"/>
      <c r="Y866" s="463"/>
      <c r="Z866" s="463"/>
    </row>
    <row r="867" spans="1:26" ht="20.25" customHeight="1" x14ac:dyDescent="0.8">
      <c r="A867" s="463"/>
      <c r="B867" s="463"/>
      <c r="C867" s="463"/>
      <c r="D867" s="536"/>
      <c r="E867" s="537"/>
      <c r="F867" s="463"/>
      <c r="G867" s="537"/>
      <c r="H867" s="463"/>
      <c r="I867" s="463"/>
      <c r="J867" s="538"/>
      <c r="K867" s="463"/>
      <c r="L867" s="463"/>
      <c r="M867" s="463"/>
      <c r="N867" s="463"/>
      <c r="O867" s="463"/>
      <c r="P867" s="463"/>
      <c r="Q867" s="463"/>
      <c r="R867" s="463"/>
      <c r="S867" s="463"/>
      <c r="T867" s="463"/>
      <c r="U867" s="463"/>
      <c r="V867" s="463"/>
      <c r="W867" s="463"/>
      <c r="X867" s="463"/>
      <c r="Y867" s="463"/>
      <c r="Z867" s="463"/>
    </row>
    <row r="868" spans="1:26" ht="20.25" customHeight="1" x14ac:dyDescent="0.8">
      <c r="A868" s="463"/>
      <c r="B868" s="463"/>
      <c r="C868" s="463"/>
      <c r="D868" s="536"/>
      <c r="E868" s="537"/>
      <c r="F868" s="463"/>
      <c r="G868" s="537"/>
      <c r="H868" s="463"/>
      <c r="I868" s="463"/>
      <c r="J868" s="538"/>
      <c r="K868" s="463"/>
      <c r="L868" s="463"/>
      <c r="M868" s="463"/>
      <c r="N868" s="463"/>
      <c r="O868" s="463"/>
      <c r="P868" s="463"/>
      <c r="Q868" s="463"/>
      <c r="R868" s="463"/>
      <c r="S868" s="463"/>
      <c r="T868" s="463"/>
      <c r="U868" s="463"/>
      <c r="V868" s="463"/>
      <c r="W868" s="463"/>
      <c r="X868" s="463"/>
      <c r="Y868" s="463"/>
      <c r="Z868" s="463"/>
    </row>
    <row r="869" spans="1:26" ht="20.25" customHeight="1" x14ac:dyDescent="0.8">
      <c r="A869" s="463"/>
      <c r="B869" s="463"/>
      <c r="C869" s="463"/>
      <c r="D869" s="536"/>
      <c r="E869" s="537"/>
      <c r="F869" s="463"/>
      <c r="G869" s="537"/>
      <c r="H869" s="463"/>
      <c r="I869" s="463"/>
      <c r="J869" s="538"/>
      <c r="K869" s="463"/>
      <c r="L869" s="463"/>
      <c r="M869" s="463"/>
      <c r="N869" s="463"/>
      <c r="O869" s="463"/>
      <c r="P869" s="463"/>
      <c r="Q869" s="463"/>
      <c r="R869" s="463"/>
      <c r="S869" s="463"/>
      <c r="T869" s="463"/>
      <c r="U869" s="463"/>
      <c r="V869" s="463"/>
      <c r="W869" s="463"/>
      <c r="X869" s="463"/>
      <c r="Y869" s="463"/>
      <c r="Z869" s="463"/>
    </row>
    <row r="870" spans="1:26" ht="20.25" customHeight="1" x14ac:dyDescent="0.8">
      <c r="A870" s="463"/>
      <c r="B870" s="463"/>
      <c r="C870" s="463"/>
      <c r="D870" s="536"/>
      <c r="E870" s="537"/>
      <c r="F870" s="463"/>
      <c r="G870" s="537"/>
      <c r="H870" s="463"/>
      <c r="I870" s="463"/>
      <c r="J870" s="538"/>
      <c r="K870" s="463"/>
      <c r="L870" s="463"/>
      <c r="M870" s="463"/>
      <c r="N870" s="463"/>
      <c r="O870" s="463"/>
      <c r="P870" s="463"/>
      <c r="Q870" s="463"/>
      <c r="R870" s="463"/>
      <c r="S870" s="463"/>
      <c r="T870" s="463"/>
      <c r="U870" s="463"/>
      <c r="V870" s="463"/>
      <c r="W870" s="463"/>
      <c r="X870" s="463"/>
      <c r="Y870" s="463"/>
      <c r="Z870" s="463"/>
    </row>
    <row r="871" spans="1:26" ht="20.25" customHeight="1" x14ac:dyDescent="0.8">
      <c r="A871" s="463"/>
      <c r="B871" s="463"/>
      <c r="C871" s="463"/>
      <c r="D871" s="536"/>
      <c r="E871" s="537"/>
      <c r="F871" s="463"/>
      <c r="G871" s="537"/>
      <c r="H871" s="463"/>
      <c r="I871" s="463"/>
      <c r="J871" s="538"/>
      <c r="K871" s="463"/>
      <c r="L871" s="463"/>
      <c r="M871" s="463"/>
      <c r="N871" s="463"/>
      <c r="O871" s="463"/>
      <c r="P871" s="463"/>
      <c r="Q871" s="463"/>
      <c r="R871" s="463"/>
      <c r="S871" s="463"/>
      <c r="T871" s="463"/>
      <c r="U871" s="463"/>
      <c r="V871" s="463"/>
      <c r="W871" s="463"/>
      <c r="X871" s="463"/>
      <c r="Y871" s="463"/>
      <c r="Z871" s="463"/>
    </row>
    <row r="872" spans="1:26" ht="20.25" customHeight="1" x14ac:dyDescent="0.8">
      <c r="A872" s="463"/>
      <c r="B872" s="463"/>
      <c r="C872" s="463"/>
      <c r="D872" s="536"/>
      <c r="E872" s="537"/>
      <c r="F872" s="463"/>
      <c r="G872" s="537"/>
      <c r="H872" s="463"/>
      <c r="I872" s="463"/>
      <c r="J872" s="538"/>
      <c r="K872" s="463"/>
      <c r="L872" s="463"/>
      <c r="M872" s="463"/>
      <c r="N872" s="463"/>
      <c r="O872" s="463"/>
      <c r="P872" s="463"/>
      <c r="Q872" s="463"/>
      <c r="R872" s="463"/>
      <c r="S872" s="463"/>
      <c r="T872" s="463"/>
      <c r="U872" s="463"/>
      <c r="V872" s="463"/>
      <c r="W872" s="463"/>
      <c r="X872" s="463"/>
      <c r="Y872" s="463"/>
      <c r="Z872" s="463"/>
    </row>
    <row r="873" spans="1:26" ht="20.25" customHeight="1" x14ac:dyDescent="0.8">
      <c r="A873" s="463"/>
      <c r="B873" s="463"/>
      <c r="C873" s="463"/>
      <c r="D873" s="536"/>
      <c r="E873" s="537"/>
      <c r="F873" s="463"/>
      <c r="G873" s="537"/>
      <c r="H873" s="463"/>
      <c r="I873" s="463"/>
      <c r="J873" s="538"/>
      <c r="K873" s="463"/>
      <c r="L873" s="463"/>
      <c r="M873" s="463"/>
      <c r="N873" s="463"/>
      <c r="O873" s="463"/>
      <c r="P873" s="463"/>
      <c r="Q873" s="463"/>
      <c r="R873" s="463"/>
      <c r="S873" s="463"/>
      <c r="T873" s="463"/>
      <c r="U873" s="463"/>
      <c r="V873" s="463"/>
      <c r="W873" s="463"/>
      <c r="X873" s="463"/>
      <c r="Y873" s="463"/>
      <c r="Z873" s="463"/>
    </row>
    <row r="874" spans="1:26" ht="20.25" customHeight="1" x14ac:dyDescent="0.8">
      <c r="A874" s="463"/>
      <c r="B874" s="463"/>
      <c r="C874" s="463"/>
      <c r="D874" s="536"/>
      <c r="E874" s="537"/>
      <c r="F874" s="463"/>
      <c r="G874" s="537"/>
      <c r="H874" s="463"/>
      <c r="I874" s="463"/>
      <c r="J874" s="538"/>
      <c r="K874" s="463"/>
      <c r="L874" s="463"/>
      <c r="M874" s="463"/>
      <c r="N874" s="463"/>
      <c r="O874" s="463"/>
      <c r="P874" s="463"/>
      <c r="Q874" s="463"/>
      <c r="R874" s="463"/>
      <c r="S874" s="463"/>
      <c r="T874" s="463"/>
      <c r="U874" s="463"/>
      <c r="V874" s="463"/>
      <c r="W874" s="463"/>
      <c r="X874" s="463"/>
      <c r="Y874" s="463"/>
      <c r="Z874" s="463"/>
    </row>
    <row r="875" spans="1:26" ht="20.25" customHeight="1" x14ac:dyDescent="0.8">
      <c r="A875" s="463"/>
      <c r="B875" s="463"/>
      <c r="C875" s="463"/>
      <c r="D875" s="536"/>
      <c r="E875" s="537"/>
      <c r="F875" s="463"/>
      <c r="G875" s="537"/>
      <c r="H875" s="463"/>
      <c r="I875" s="463"/>
      <c r="J875" s="538"/>
      <c r="K875" s="463"/>
      <c r="L875" s="463"/>
      <c r="M875" s="463"/>
      <c r="N875" s="463"/>
      <c r="O875" s="463"/>
      <c r="P875" s="463"/>
      <c r="Q875" s="463"/>
      <c r="R875" s="463"/>
      <c r="S875" s="463"/>
      <c r="T875" s="463"/>
      <c r="U875" s="463"/>
      <c r="V875" s="463"/>
      <c r="W875" s="463"/>
      <c r="X875" s="463"/>
      <c r="Y875" s="463"/>
      <c r="Z875" s="463"/>
    </row>
    <row r="876" spans="1:26" ht="20.25" customHeight="1" x14ac:dyDescent="0.8">
      <c r="A876" s="463"/>
      <c r="B876" s="463"/>
      <c r="C876" s="463"/>
      <c r="D876" s="536"/>
      <c r="E876" s="537"/>
      <c r="F876" s="463"/>
      <c r="G876" s="537"/>
      <c r="H876" s="463"/>
      <c r="I876" s="463"/>
      <c r="J876" s="538"/>
      <c r="K876" s="463"/>
      <c r="L876" s="463"/>
      <c r="M876" s="463"/>
      <c r="N876" s="463"/>
      <c r="O876" s="463"/>
      <c r="P876" s="463"/>
      <c r="Q876" s="463"/>
      <c r="R876" s="463"/>
      <c r="S876" s="463"/>
      <c r="T876" s="463"/>
      <c r="U876" s="463"/>
      <c r="V876" s="463"/>
      <c r="W876" s="463"/>
      <c r="X876" s="463"/>
      <c r="Y876" s="463"/>
      <c r="Z876" s="463"/>
    </row>
    <row r="877" spans="1:26" ht="20.25" customHeight="1" x14ac:dyDescent="0.8">
      <c r="A877" s="463"/>
      <c r="B877" s="463"/>
      <c r="C877" s="463"/>
      <c r="D877" s="536"/>
      <c r="E877" s="537"/>
      <c r="F877" s="463"/>
      <c r="G877" s="537"/>
      <c r="H877" s="463"/>
      <c r="I877" s="463"/>
      <c r="J877" s="538"/>
      <c r="K877" s="463"/>
      <c r="L877" s="463"/>
      <c r="M877" s="463"/>
      <c r="N877" s="463"/>
      <c r="O877" s="463"/>
      <c r="P877" s="463"/>
      <c r="Q877" s="463"/>
      <c r="R877" s="463"/>
      <c r="S877" s="463"/>
      <c r="T877" s="463"/>
      <c r="U877" s="463"/>
      <c r="V877" s="463"/>
      <c r="W877" s="463"/>
      <c r="X877" s="463"/>
      <c r="Y877" s="463"/>
      <c r="Z877" s="463"/>
    </row>
    <row r="878" spans="1:26" ht="20.25" customHeight="1" x14ac:dyDescent="0.8">
      <c r="A878" s="463"/>
      <c r="B878" s="463"/>
      <c r="C878" s="463"/>
      <c r="D878" s="536"/>
      <c r="E878" s="537"/>
      <c r="F878" s="463"/>
      <c r="G878" s="537"/>
      <c r="H878" s="463"/>
      <c r="I878" s="463"/>
      <c r="J878" s="538"/>
      <c r="K878" s="463"/>
      <c r="L878" s="463"/>
      <c r="M878" s="463"/>
      <c r="N878" s="463"/>
      <c r="O878" s="463"/>
      <c r="P878" s="463"/>
      <c r="Q878" s="463"/>
      <c r="R878" s="463"/>
      <c r="S878" s="463"/>
      <c r="T878" s="463"/>
      <c r="U878" s="463"/>
      <c r="V878" s="463"/>
      <c r="W878" s="463"/>
      <c r="X878" s="463"/>
      <c r="Y878" s="463"/>
      <c r="Z878" s="463"/>
    </row>
    <row r="879" spans="1:26" ht="20.25" customHeight="1" x14ac:dyDescent="0.8">
      <c r="A879" s="463"/>
      <c r="B879" s="463"/>
      <c r="C879" s="463"/>
      <c r="D879" s="536"/>
      <c r="E879" s="537"/>
      <c r="F879" s="463"/>
      <c r="G879" s="537"/>
      <c r="H879" s="463"/>
      <c r="I879" s="463"/>
      <c r="J879" s="538"/>
      <c r="K879" s="463"/>
      <c r="L879" s="463"/>
      <c r="M879" s="463"/>
      <c r="N879" s="463"/>
      <c r="O879" s="463"/>
      <c r="P879" s="463"/>
      <c r="Q879" s="463"/>
      <c r="R879" s="463"/>
      <c r="S879" s="463"/>
      <c r="T879" s="463"/>
      <c r="U879" s="463"/>
      <c r="V879" s="463"/>
      <c r="W879" s="463"/>
      <c r="X879" s="463"/>
      <c r="Y879" s="463"/>
      <c r="Z879" s="463"/>
    </row>
    <row r="880" spans="1:26" ht="20.25" customHeight="1" x14ac:dyDescent="0.8">
      <c r="A880" s="463"/>
      <c r="B880" s="463"/>
      <c r="C880" s="463"/>
      <c r="D880" s="536"/>
      <c r="E880" s="537"/>
      <c r="F880" s="463"/>
      <c r="G880" s="537"/>
      <c r="H880" s="463"/>
      <c r="I880" s="463"/>
      <c r="J880" s="538"/>
      <c r="K880" s="463"/>
      <c r="L880" s="463"/>
      <c r="M880" s="463"/>
      <c r="N880" s="463"/>
      <c r="O880" s="463"/>
      <c r="P880" s="463"/>
      <c r="Q880" s="463"/>
      <c r="R880" s="463"/>
      <c r="S880" s="463"/>
      <c r="T880" s="463"/>
      <c r="U880" s="463"/>
      <c r="V880" s="463"/>
      <c r="W880" s="463"/>
      <c r="X880" s="463"/>
      <c r="Y880" s="463"/>
      <c r="Z880" s="463"/>
    </row>
    <row r="881" spans="1:26" ht="20.25" customHeight="1" x14ac:dyDescent="0.8">
      <c r="A881" s="463"/>
      <c r="B881" s="463"/>
      <c r="C881" s="463"/>
      <c r="D881" s="536"/>
      <c r="E881" s="537"/>
      <c r="F881" s="463"/>
      <c r="G881" s="537"/>
      <c r="H881" s="463"/>
      <c r="I881" s="463"/>
      <c r="J881" s="538"/>
      <c r="K881" s="463"/>
      <c r="L881" s="463"/>
      <c r="M881" s="463"/>
      <c r="N881" s="463"/>
      <c r="O881" s="463"/>
      <c r="P881" s="463"/>
      <c r="Q881" s="463"/>
      <c r="R881" s="463"/>
      <c r="S881" s="463"/>
      <c r="T881" s="463"/>
      <c r="U881" s="463"/>
      <c r="V881" s="463"/>
      <c r="W881" s="463"/>
      <c r="X881" s="463"/>
      <c r="Y881" s="463"/>
      <c r="Z881" s="463"/>
    </row>
    <row r="882" spans="1:26" ht="20.25" customHeight="1" x14ac:dyDescent="0.8">
      <c r="A882" s="463"/>
      <c r="B882" s="463"/>
      <c r="C882" s="463"/>
      <c r="D882" s="536"/>
      <c r="E882" s="537"/>
      <c r="F882" s="463"/>
      <c r="G882" s="537"/>
      <c r="H882" s="463"/>
      <c r="I882" s="463"/>
      <c r="J882" s="538"/>
      <c r="K882" s="463"/>
      <c r="L882" s="463"/>
      <c r="M882" s="463"/>
      <c r="N882" s="463"/>
      <c r="O882" s="463"/>
      <c r="P882" s="463"/>
      <c r="Q882" s="463"/>
      <c r="R882" s="463"/>
      <c r="S882" s="463"/>
      <c r="T882" s="463"/>
      <c r="U882" s="463"/>
      <c r="V882" s="463"/>
      <c r="W882" s="463"/>
      <c r="X882" s="463"/>
      <c r="Y882" s="463"/>
      <c r="Z882" s="463"/>
    </row>
    <row r="883" spans="1:26" ht="20.25" customHeight="1" x14ac:dyDescent="0.8">
      <c r="A883" s="463"/>
      <c r="B883" s="463"/>
      <c r="C883" s="463"/>
      <c r="D883" s="536"/>
      <c r="E883" s="537"/>
      <c r="F883" s="463"/>
      <c r="G883" s="537"/>
      <c r="H883" s="463"/>
      <c r="I883" s="463"/>
      <c r="J883" s="538"/>
      <c r="K883" s="463"/>
      <c r="L883" s="463"/>
      <c r="M883" s="463"/>
      <c r="N883" s="463"/>
      <c r="O883" s="463"/>
      <c r="P883" s="463"/>
      <c r="Q883" s="463"/>
      <c r="R883" s="463"/>
      <c r="S883" s="463"/>
      <c r="T883" s="463"/>
      <c r="U883" s="463"/>
      <c r="V883" s="463"/>
      <c r="W883" s="463"/>
      <c r="X883" s="463"/>
      <c r="Y883" s="463"/>
      <c r="Z883" s="463"/>
    </row>
    <row r="884" spans="1:26" ht="20.25" customHeight="1" x14ac:dyDescent="0.8">
      <c r="A884" s="463"/>
      <c r="B884" s="463"/>
      <c r="C884" s="463"/>
      <c r="D884" s="536"/>
      <c r="E884" s="537"/>
      <c r="F884" s="463"/>
      <c r="G884" s="537"/>
      <c r="H884" s="463"/>
      <c r="I884" s="463"/>
      <c r="J884" s="538"/>
      <c r="K884" s="463"/>
      <c r="L884" s="463"/>
      <c r="M884" s="463"/>
      <c r="N884" s="463"/>
      <c r="O884" s="463"/>
      <c r="P884" s="463"/>
      <c r="Q884" s="463"/>
      <c r="R884" s="463"/>
      <c r="S884" s="463"/>
      <c r="T884" s="463"/>
      <c r="U884" s="463"/>
      <c r="V884" s="463"/>
      <c r="W884" s="463"/>
      <c r="X884" s="463"/>
      <c r="Y884" s="463"/>
      <c r="Z884" s="463"/>
    </row>
    <row r="885" spans="1:26" ht="20.25" customHeight="1" x14ac:dyDescent="0.8">
      <c r="A885" s="463"/>
      <c r="B885" s="463"/>
      <c r="C885" s="463"/>
      <c r="D885" s="536"/>
      <c r="E885" s="537"/>
      <c r="F885" s="463"/>
      <c r="G885" s="537"/>
      <c r="H885" s="463"/>
      <c r="I885" s="463"/>
      <c r="J885" s="538"/>
      <c r="K885" s="463"/>
      <c r="L885" s="463"/>
      <c r="M885" s="463"/>
      <c r="N885" s="463"/>
      <c r="O885" s="463"/>
      <c r="P885" s="463"/>
      <c r="Q885" s="463"/>
      <c r="R885" s="463"/>
      <c r="S885" s="463"/>
      <c r="T885" s="463"/>
      <c r="U885" s="463"/>
      <c r="V885" s="463"/>
      <c r="W885" s="463"/>
      <c r="X885" s="463"/>
      <c r="Y885" s="463"/>
      <c r="Z885" s="463"/>
    </row>
    <row r="886" spans="1:26" ht="20.25" customHeight="1" x14ac:dyDescent="0.8">
      <c r="A886" s="463"/>
      <c r="B886" s="463"/>
      <c r="C886" s="463"/>
      <c r="D886" s="536"/>
      <c r="E886" s="537"/>
      <c r="F886" s="463"/>
      <c r="G886" s="537"/>
      <c r="H886" s="463"/>
      <c r="I886" s="463"/>
      <c r="J886" s="538"/>
      <c r="K886" s="463"/>
      <c r="L886" s="463"/>
      <c r="M886" s="463"/>
      <c r="N886" s="463"/>
      <c r="O886" s="463"/>
      <c r="P886" s="463"/>
      <c r="Q886" s="463"/>
      <c r="R886" s="463"/>
      <c r="S886" s="463"/>
      <c r="T886" s="463"/>
      <c r="U886" s="463"/>
      <c r="V886" s="463"/>
      <c r="W886" s="463"/>
      <c r="X886" s="463"/>
      <c r="Y886" s="463"/>
      <c r="Z886" s="463"/>
    </row>
    <row r="887" spans="1:26" ht="20.25" customHeight="1" x14ac:dyDescent="0.8">
      <c r="A887" s="463"/>
      <c r="B887" s="463"/>
      <c r="C887" s="463"/>
      <c r="D887" s="536"/>
      <c r="E887" s="537"/>
      <c r="F887" s="463"/>
      <c r="G887" s="537"/>
      <c r="H887" s="463"/>
      <c r="I887" s="463"/>
      <c r="J887" s="538"/>
      <c r="K887" s="463"/>
      <c r="L887" s="463"/>
      <c r="M887" s="463"/>
      <c r="N887" s="463"/>
      <c r="O887" s="463"/>
      <c r="P887" s="463"/>
      <c r="Q887" s="463"/>
      <c r="R887" s="463"/>
      <c r="S887" s="463"/>
      <c r="T887" s="463"/>
      <c r="U887" s="463"/>
      <c r="V887" s="463"/>
      <c r="W887" s="463"/>
      <c r="X887" s="463"/>
      <c r="Y887" s="463"/>
      <c r="Z887" s="463"/>
    </row>
    <row r="888" spans="1:26" ht="20.25" customHeight="1" x14ac:dyDescent="0.8">
      <c r="A888" s="463"/>
      <c r="B888" s="463"/>
      <c r="C888" s="463"/>
      <c r="D888" s="536"/>
      <c r="E888" s="537"/>
      <c r="F888" s="463"/>
      <c r="G888" s="537"/>
      <c r="H888" s="463"/>
      <c r="I888" s="463"/>
      <c r="J888" s="538"/>
      <c r="K888" s="463"/>
      <c r="L888" s="463"/>
      <c r="M888" s="463"/>
      <c r="N888" s="463"/>
      <c r="O888" s="463"/>
      <c r="P888" s="463"/>
      <c r="Q888" s="463"/>
      <c r="R888" s="463"/>
      <c r="S888" s="463"/>
      <c r="T888" s="463"/>
      <c r="U888" s="463"/>
      <c r="V888" s="463"/>
      <c r="W888" s="463"/>
      <c r="X888" s="463"/>
      <c r="Y888" s="463"/>
      <c r="Z888" s="463"/>
    </row>
    <row r="889" spans="1:26" ht="20.25" customHeight="1" x14ac:dyDescent="0.8">
      <c r="A889" s="463"/>
      <c r="B889" s="463"/>
      <c r="C889" s="463"/>
      <c r="D889" s="536"/>
      <c r="E889" s="537"/>
      <c r="F889" s="463"/>
      <c r="G889" s="537"/>
      <c r="H889" s="463"/>
      <c r="I889" s="463"/>
      <c r="J889" s="538"/>
      <c r="K889" s="463"/>
      <c r="L889" s="463"/>
      <c r="M889" s="463"/>
      <c r="N889" s="463"/>
      <c r="O889" s="463"/>
      <c r="P889" s="463"/>
      <c r="Q889" s="463"/>
      <c r="R889" s="463"/>
      <c r="S889" s="463"/>
      <c r="T889" s="463"/>
      <c r="U889" s="463"/>
      <c r="V889" s="463"/>
      <c r="W889" s="463"/>
      <c r="X889" s="463"/>
      <c r="Y889" s="463"/>
      <c r="Z889" s="463"/>
    </row>
    <row r="890" spans="1:26" ht="20.25" customHeight="1" x14ac:dyDescent="0.8">
      <c r="A890" s="463"/>
      <c r="B890" s="463"/>
      <c r="C890" s="463"/>
      <c r="D890" s="536"/>
      <c r="E890" s="537"/>
      <c r="F890" s="463"/>
      <c r="G890" s="537"/>
      <c r="H890" s="463"/>
      <c r="I890" s="463"/>
      <c r="J890" s="538"/>
      <c r="K890" s="463"/>
      <c r="L890" s="463"/>
      <c r="M890" s="463"/>
      <c r="N890" s="463"/>
      <c r="O890" s="463"/>
      <c r="P890" s="463"/>
      <c r="Q890" s="463"/>
      <c r="R890" s="463"/>
      <c r="S890" s="463"/>
      <c r="T890" s="463"/>
      <c r="U890" s="463"/>
      <c r="V890" s="463"/>
      <c r="W890" s="463"/>
      <c r="X890" s="463"/>
      <c r="Y890" s="463"/>
      <c r="Z890" s="463"/>
    </row>
    <row r="891" spans="1:26" ht="20.25" customHeight="1" x14ac:dyDescent="0.8">
      <c r="A891" s="463"/>
      <c r="B891" s="463"/>
      <c r="C891" s="463"/>
      <c r="D891" s="536"/>
      <c r="E891" s="537"/>
      <c r="F891" s="463"/>
      <c r="G891" s="537"/>
      <c r="H891" s="463"/>
      <c r="I891" s="463"/>
      <c r="J891" s="538"/>
      <c r="K891" s="463"/>
      <c r="L891" s="463"/>
      <c r="M891" s="463"/>
      <c r="N891" s="463"/>
      <c r="O891" s="463"/>
      <c r="P891" s="463"/>
      <c r="Q891" s="463"/>
      <c r="R891" s="463"/>
      <c r="S891" s="463"/>
      <c r="T891" s="463"/>
      <c r="U891" s="463"/>
      <c r="V891" s="463"/>
      <c r="W891" s="463"/>
      <c r="X891" s="463"/>
      <c r="Y891" s="463"/>
      <c r="Z891" s="463"/>
    </row>
    <row r="892" spans="1:26" ht="20.25" customHeight="1" x14ac:dyDescent="0.8">
      <c r="A892" s="463"/>
      <c r="B892" s="463"/>
      <c r="C892" s="463"/>
      <c r="D892" s="536"/>
      <c r="E892" s="537"/>
      <c r="F892" s="463"/>
      <c r="G892" s="537"/>
      <c r="H892" s="463"/>
      <c r="I892" s="463"/>
      <c r="J892" s="538"/>
      <c r="K892" s="463"/>
      <c r="L892" s="463"/>
      <c r="M892" s="463"/>
      <c r="N892" s="463"/>
      <c r="O892" s="463"/>
      <c r="P892" s="463"/>
      <c r="Q892" s="463"/>
      <c r="R892" s="463"/>
      <c r="S892" s="463"/>
      <c r="T892" s="463"/>
      <c r="U892" s="463"/>
      <c r="V892" s="463"/>
      <c r="W892" s="463"/>
      <c r="X892" s="463"/>
      <c r="Y892" s="463"/>
      <c r="Z892" s="463"/>
    </row>
    <row r="893" spans="1:26" ht="20.25" customHeight="1" x14ac:dyDescent="0.8">
      <c r="A893" s="463"/>
      <c r="B893" s="463"/>
      <c r="C893" s="463"/>
      <c r="D893" s="536"/>
      <c r="E893" s="537"/>
      <c r="F893" s="463"/>
      <c r="G893" s="537"/>
      <c r="H893" s="463"/>
      <c r="I893" s="463"/>
      <c r="J893" s="538"/>
      <c r="K893" s="463"/>
      <c r="L893" s="463"/>
      <c r="M893" s="463"/>
      <c r="N893" s="463"/>
      <c r="O893" s="463"/>
      <c r="P893" s="463"/>
      <c r="Q893" s="463"/>
      <c r="R893" s="463"/>
      <c r="S893" s="463"/>
      <c r="T893" s="463"/>
      <c r="U893" s="463"/>
      <c r="V893" s="463"/>
      <c r="W893" s="463"/>
      <c r="X893" s="463"/>
      <c r="Y893" s="463"/>
      <c r="Z893" s="463"/>
    </row>
    <row r="894" spans="1:26" ht="20.25" customHeight="1" x14ac:dyDescent="0.8">
      <c r="A894" s="463"/>
      <c r="B894" s="463"/>
      <c r="C894" s="463"/>
      <c r="D894" s="536"/>
      <c r="E894" s="537"/>
      <c r="F894" s="463"/>
      <c r="G894" s="537"/>
      <c r="H894" s="463"/>
      <c r="I894" s="463"/>
      <c r="J894" s="538"/>
      <c r="K894" s="463"/>
      <c r="L894" s="463"/>
      <c r="M894" s="463"/>
      <c r="N894" s="463"/>
      <c r="O894" s="463"/>
      <c r="P894" s="463"/>
      <c r="Q894" s="463"/>
      <c r="R894" s="463"/>
      <c r="S894" s="463"/>
      <c r="T894" s="463"/>
      <c r="U894" s="463"/>
      <c r="V894" s="463"/>
      <c r="W894" s="463"/>
      <c r="X894" s="463"/>
      <c r="Y894" s="463"/>
      <c r="Z894" s="463"/>
    </row>
    <row r="895" spans="1:26" ht="20.25" customHeight="1" x14ac:dyDescent="0.8">
      <c r="A895" s="463"/>
      <c r="B895" s="463"/>
      <c r="C895" s="463"/>
      <c r="D895" s="536"/>
      <c r="E895" s="537"/>
      <c r="F895" s="463"/>
      <c r="G895" s="537"/>
      <c r="H895" s="463"/>
      <c r="I895" s="463"/>
      <c r="J895" s="538"/>
      <c r="K895" s="463"/>
      <c r="L895" s="463"/>
      <c r="M895" s="463"/>
      <c r="N895" s="463"/>
      <c r="O895" s="463"/>
      <c r="P895" s="463"/>
      <c r="Q895" s="463"/>
      <c r="R895" s="463"/>
      <c r="S895" s="463"/>
      <c r="T895" s="463"/>
      <c r="U895" s="463"/>
      <c r="V895" s="463"/>
      <c r="W895" s="463"/>
      <c r="X895" s="463"/>
      <c r="Y895" s="463"/>
      <c r="Z895" s="463"/>
    </row>
    <row r="896" spans="1:26" ht="20.25" customHeight="1" x14ac:dyDescent="0.8">
      <c r="A896" s="463"/>
      <c r="B896" s="463"/>
      <c r="C896" s="463"/>
      <c r="D896" s="536"/>
      <c r="E896" s="537"/>
      <c r="F896" s="463"/>
      <c r="G896" s="537"/>
      <c r="H896" s="463"/>
      <c r="I896" s="463"/>
      <c r="J896" s="538"/>
      <c r="K896" s="463"/>
      <c r="L896" s="463"/>
      <c r="M896" s="463"/>
      <c r="N896" s="463"/>
      <c r="O896" s="463"/>
      <c r="P896" s="463"/>
      <c r="Q896" s="463"/>
      <c r="R896" s="463"/>
      <c r="S896" s="463"/>
      <c r="T896" s="463"/>
      <c r="U896" s="463"/>
      <c r="V896" s="463"/>
      <c r="W896" s="463"/>
      <c r="X896" s="463"/>
      <c r="Y896" s="463"/>
      <c r="Z896" s="463"/>
    </row>
    <row r="897" spans="1:26" ht="20.25" customHeight="1" x14ac:dyDescent="0.8">
      <c r="A897" s="463"/>
      <c r="B897" s="463"/>
      <c r="C897" s="463"/>
      <c r="D897" s="536"/>
      <c r="E897" s="537"/>
      <c r="F897" s="463"/>
      <c r="G897" s="537"/>
      <c r="H897" s="463"/>
      <c r="I897" s="463"/>
      <c r="J897" s="538"/>
      <c r="K897" s="463"/>
      <c r="L897" s="463"/>
      <c r="M897" s="463"/>
      <c r="N897" s="463"/>
      <c r="O897" s="463"/>
      <c r="P897" s="463"/>
      <c r="Q897" s="463"/>
      <c r="R897" s="463"/>
      <c r="S897" s="463"/>
      <c r="T897" s="463"/>
      <c r="U897" s="463"/>
      <c r="V897" s="463"/>
      <c r="W897" s="463"/>
      <c r="X897" s="463"/>
      <c r="Y897" s="463"/>
      <c r="Z897" s="463"/>
    </row>
    <row r="898" spans="1:26" ht="20.25" customHeight="1" x14ac:dyDescent="0.8">
      <c r="A898" s="463"/>
      <c r="B898" s="463"/>
      <c r="C898" s="463"/>
      <c r="D898" s="536"/>
      <c r="E898" s="537"/>
      <c r="F898" s="463"/>
      <c r="G898" s="537"/>
      <c r="H898" s="463"/>
      <c r="I898" s="463"/>
      <c r="J898" s="538"/>
      <c r="K898" s="463"/>
      <c r="L898" s="463"/>
      <c r="M898" s="463"/>
      <c r="N898" s="463"/>
      <c r="O898" s="463"/>
      <c r="P898" s="463"/>
      <c r="Q898" s="463"/>
      <c r="R898" s="463"/>
      <c r="S898" s="463"/>
      <c r="T898" s="463"/>
      <c r="U898" s="463"/>
      <c r="V898" s="463"/>
      <c r="W898" s="463"/>
      <c r="X898" s="463"/>
      <c r="Y898" s="463"/>
      <c r="Z898" s="463"/>
    </row>
    <row r="899" spans="1:26" ht="20.25" customHeight="1" x14ac:dyDescent="0.8">
      <c r="A899" s="463"/>
      <c r="B899" s="463"/>
      <c r="C899" s="463"/>
      <c r="D899" s="536"/>
      <c r="E899" s="537"/>
      <c r="F899" s="463"/>
      <c r="G899" s="537"/>
      <c r="H899" s="463"/>
      <c r="I899" s="463"/>
      <c r="J899" s="538"/>
      <c r="K899" s="463"/>
      <c r="L899" s="463"/>
      <c r="M899" s="463"/>
      <c r="N899" s="463"/>
      <c r="O899" s="463"/>
      <c r="P899" s="463"/>
      <c r="Q899" s="463"/>
      <c r="R899" s="463"/>
      <c r="S899" s="463"/>
      <c r="T899" s="463"/>
      <c r="U899" s="463"/>
      <c r="V899" s="463"/>
      <c r="W899" s="463"/>
      <c r="X899" s="463"/>
      <c r="Y899" s="463"/>
      <c r="Z899" s="463"/>
    </row>
    <row r="900" spans="1:26" ht="20.25" customHeight="1" x14ac:dyDescent="0.8">
      <c r="A900" s="463"/>
      <c r="B900" s="463"/>
      <c r="C900" s="463"/>
      <c r="D900" s="536"/>
      <c r="E900" s="537"/>
      <c r="F900" s="463"/>
      <c r="G900" s="537"/>
      <c r="H900" s="463"/>
      <c r="I900" s="463"/>
      <c r="J900" s="538"/>
      <c r="K900" s="463"/>
      <c r="L900" s="463"/>
      <c r="M900" s="463"/>
      <c r="N900" s="463"/>
      <c r="O900" s="463"/>
      <c r="P900" s="463"/>
      <c r="Q900" s="463"/>
      <c r="R900" s="463"/>
      <c r="S900" s="463"/>
      <c r="T900" s="463"/>
      <c r="U900" s="463"/>
      <c r="V900" s="463"/>
      <c r="W900" s="463"/>
      <c r="X900" s="463"/>
      <c r="Y900" s="463"/>
      <c r="Z900" s="463"/>
    </row>
    <row r="901" spans="1:26" ht="20.25" customHeight="1" x14ac:dyDescent="0.8">
      <c r="A901" s="463"/>
      <c r="B901" s="463"/>
      <c r="C901" s="463"/>
      <c r="D901" s="536"/>
      <c r="E901" s="537"/>
      <c r="F901" s="463"/>
      <c r="G901" s="537"/>
      <c r="H901" s="463"/>
      <c r="I901" s="463"/>
      <c r="J901" s="538"/>
      <c r="K901" s="463"/>
      <c r="L901" s="463"/>
      <c r="M901" s="463"/>
      <c r="N901" s="463"/>
      <c r="O901" s="463"/>
      <c r="P901" s="463"/>
      <c r="Q901" s="463"/>
      <c r="R901" s="463"/>
      <c r="S901" s="463"/>
      <c r="T901" s="463"/>
      <c r="U901" s="463"/>
      <c r="V901" s="463"/>
      <c r="W901" s="463"/>
      <c r="X901" s="463"/>
      <c r="Y901" s="463"/>
      <c r="Z901" s="463"/>
    </row>
    <row r="902" spans="1:26" ht="20.25" customHeight="1" x14ac:dyDescent="0.8">
      <c r="A902" s="463"/>
      <c r="B902" s="463"/>
      <c r="C902" s="463"/>
      <c r="D902" s="536"/>
      <c r="E902" s="537"/>
      <c r="F902" s="463"/>
      <c r="G902" s="537"/>
      <c r="H902" s="463"/>
      <c r="I902" s="463"/>
      <c r="J902" s="538"/>
      <c r="K902" s="463"/>
      <c r="L902" s="463"/>
      <c r="M902" s="463"/>
      <c r="N902" s="463"/>
      <c r="O902" s="463"/>
      <c r="P902" s="463"/>
      <c r="Q902" s="463"/>
      <c r="R902" s="463"/>
      <c r="S902" s="463"/>
      <c r="T902" s="463"/>
      <c r="U902" s="463"/>
      <c r="V902" s="463"/>
      <c r="W902" s="463"/>
      <c r="X902" s="463"/>
      <c r="Y902" s="463"/>
      <c r="Z902" s="463"/>
    </row>
    <row r="903" spans="1:26" ht="20.25" customHeight="1" x14ac:dyDescent="0.8">
      <c r="A903" s="463"/>
      <c r="B903" s="463"/>
      <c r="C903" s="463"/>
      <c r="D903" s="536"/>
      <c r="E903" s="537"/>
      <c r="F903" s="463"/>
      <c r="G903" s="537"/>
      <c r="H903" s="463"/>
      <c r="I903" s="463"/>
      <c r="J903" s="538"/>
      <c r="K903" s="463"/>
      <c r="L903" s="463"/>
      <c r="M903" s="463"/>
      <c r="N903" s="463"/>
      <c r="O903" s="463"/>
      <c r="P903" s="463"/>
      <c r="Q903" s="463"/>
      <c r="R903" s="463"/>
      <c r="S903" s="463"/>
      <c r="T903" s="463"/>
      <c r="U903" s="463"/>
      <c r="V903" s="463"/>
      <c r="W903" s="463"/>
      <c r="X903" s="463"/>
      <c r="Y903" s="463"/>
      <c r="Z903" s="463"/>
    </row>
    <row r="904" spans="1:26" ht="20.25" customHeight="1" x14ac:dyDescent="0.8">
      <c r="A904" s="463"/>
      <c r="B904" s="463"/>
      <c r="C904" s="463"/>
      <c r="D904" s="536"/>
      <c r="E904" s="537"/>
      <c r="F904" s="463"/>
      <c r="G904" s="537"/>
      <c r="H904" s="463"/>
      <c r="I904" s="463"/>
      <c r="J904" s="538"/>
      <c r="K904" s="463"/>
      <c r="L904" s="463"/>
      <c r="M904" s="463"/>
      <c r="N904" s="463"/>
      <c r="O904" s="463"/>
      <c r="P904" s="463"/>
      <c r="Q904" s="463"/>
      <c r="R904" s="463"/>
      <c r="S904" s="463"/>
      <c r="T904" s="463"/>
      <c r="U904" s="463"/>
      <c r="V904" s="463"/>
      <c r="W904" s="463"/>
      <c r="X904" s="463"/>
      <c r="Y904" s="463"/>
      <c r="Z904" s="463"/>
    </row>
    <row r="905" spans="1:26" ht="20.25" customHeight="1" x14ac:dyDescent="0.8">
      <c r="A905" s="463"/>
      <c r="B905" s="463"/>
      <c r="C905" s="463"/>
      <c r="D905" s="536"/>
      <c r="E905" s="537"/>
      <c r="F905" s="463"/>
      <c r="G905" s="537"/>
      <c r="H905" s="463"/>
      <c r="I905" s="463"/>
      <c r="J905" s="538"/>
      <c r="K905" s="463"/>
      <c r="L905" s="463"/>
      <c r="M905" s="463"/>
      <c r="N905" s="463"/>
      <c r="O905" s="463"/>
      <c r="P905" s="463"/>
      <c r="Q905" s="463"/>
      <c r="R905" s="463"/>
      <c r="S905" s="463"/>
      <c r="T905" s="463"/>
      <c r="U905" s="463"/>
      <c r="V905" s="463"/>
      <c r="W905" s="463"/>
      <c r="X905" s="463"/>
      <c r="Y905" s="463"/>
      <c r="Z905" s="463"/>
    </row>
    <row r="906" spans="1:26" ht="20.25" customHeight="1" x14ac:dyDescent="0.8">
      <c r="A906" s="463"/>
      <c r="B906" s="463"/>
      <c r="C906" s="463"/>
      <c r="D906" s="536"/>
      <c r="E906" s="537"/>
      <c r="F906" s="463"/>
      <c r="G906" s="537"/>
      <c r="H906" s="463"/>
      <c r="I906" s="463"/>
      <c r="J906" s="538"/>
      <c r="K906" s="463"/>
      <c r="L906" s="463"/>
      <c r="M906" s="463"/>
      <c r="N906" s="463"/>
      <c r="O906" s="463"/>
      <c r="P906" s="463"/>
      <c r="Q906" s="463"/>
      <c r="R906" s="463"/>
      <c r="S906" s="463"/>
      <c r="T906" s="463"/>
      <c r="U906" s="463"/>
      <c r="V906" s="463"/>
      <c r="W906" s="463"/>
      <c r="X906" s="463"/>
      <c r="Y906" s="463"/>
      <c r="Z906" s="463"/>
    </row>
    <row r="907" spans="1:26" ht="20.25" customHeight="1" x14ac:dyDescent="0.8">
      <c r="A907" s="463"/>
      <c r="B907" s="463"/>
      <c r="C907" s="463"/>
      <c r="D907" s="536"/>
      <c r="E907" s="537"/>
      <c r="F907" s="463"/>
      <c r="G907" s="537"/>
      <c r="H907" s="463"/>
      <c r="I907" s="463"/>
      <c r="J907" s="538"/>
      <c r="K907" s="463"/>
      <c r="L907" s="463"/>
      <c r="M907" s="463"/>
      <c r="N907" s="463"/>
      <c r="O907" s="463"/>
      <c r="P907" s="463"/>
      <c r="Q907" s="463"/>
      <c r="R907" s="463"/>
      <c r="S907" s="463"/>
      <c r="T907" s="463"/>
      <c r="U907" s="463"/>
      <c r="V907" s="463"/>
      <c r="W907" s="463"/>
      <c r="X907" s="463"/>
      <c r="Y907" s="463"/>
      <c r="Z907" s="463"/>
    </row>
    <row r="908" spans="1:26" ht="20.25" customHeight="1" x14ac:dyDescent="0.8">
      <c r="A908" s="463"/>
      <c r="B908" s="463"/>
      <c r="C908" s="463"/>
      <c r="D908" s="536"/>
      <c r="E908" s="537"/>
      <c r="F908" s="463"/>
      <c r="G908" s="537"/>
      <c r="H908" s="463"/>
      <c r="I908" s="463"/>
      <c r="J908" s="538"/>
      <c r="K908" s="463"/>
      <c r="L908" s="463"/>
      <c r="M908" s="463"/>
      <c r="N908" s="463"/>
      <c r="O908" s="463"/>
      <c r="P908" s="463"/>
      <c r="Q908" s="463"/>
      <c r="R908" s="463"/>
      <c r="S908" s="463"/>
      <c r="T908" s="463"/>
      <c r="U908" s="463"/>
      <c r="V908" s="463"/>
      <c r="W908" s="463"/>
      <c r="X908" s="463"/>
      <c r="Y908" s="463"/>
      <c r="Z908" s="463"/>
    </row>
    <row r="909" spans="1:26" ht="20.25" customHeight="1" x14ac:dyDescent="0.8">
      <c r="A909" s="463"/>
      <c r="B909" s="463"/>
      <c r="C909" s="463"/>
      <c r="D909" s="536"/>
      <c r="E909" s="537"/>
      <c r="F909" s="463"/>
      <c r="G909" s="537"/>
      <c r="H909" s="463"/>
      <c r="I909" s="463"/>
      <c r="J909" s="538"/>
      <c r="K909" s="463"/>
      <c r="L909" s="463"/>
      <c r="M909" s="463"/>
      <c r="N909" s="463"/>
      <c r="O909" s="463"/>
      <c r="P909" s="463"/>
      <c r="Q909" s="463"/>
      <c r="R909" s="463"/>
      <c r="S909" s="463"/>
      <c r="T909" s="463"/>
      <c r="U909" s="463"/>
      <c r="V909" s="463"/>
      <c r="W909" s="463"/>
      <c r="X909" s="463"/>
      <c r="Y909" s="463"/>
      <c r="Z909" s="463"/>
    </row>
    <row r="910" spans="1:26" ht="20.25" customHeight="1" x14ac:dyDescent="0.8">
      <c r="A910" s="463"/>
      <c r="B910" s="463"/>
      <c r="C910" s="463"/>
      <c r="D910" s="536"/>
      <c r="E910" s="537"/>
      <c r="F910" s="463"/>
      <c r="G910" s="537"/>
      <c r="H910" s="463"/>
      <c r="I910" s="463"/>
      <c r="J910" s="538"/>
      <c r="K910" s="463"/>
      <c r="L910" s="463"/>
      <c r="M910" s="463"/>
      <c r="N910" s="463"/>
      <c r="O910" s="463"/>
      <c r="P910" s="463"/>
      <c r="Q910" s="463"/>
      <c r="R910" s="463"/>
      <c r="S910" s="463"/>
      <c r="T910" s="463"/>
      <c r="U910" s="463"/>
      <c r="V910" s="463"/>
      <c r="W910" s="463"/>
      <c r="X910" s="463"/>
      <c r="Y910" s="463"/>
      <c r="Z910" s="463"/>
    </row>
    <row r="911" spans="1:26" ht="20.25" customHeight="1" x14ac:dyDescent="0.8">
      <c r="A911" s="463"/>
      <c r="B911" s="463"/>
      <c r="C911" s="463"/>
      <c r="D911" s="536"/>
      <c r="E911" s="537"/>
      <c r="F911" s="463"/>
      <c r="G911" s="537"/>
      <c r="H911" s="463"/>
      <c r="I911" s="463"/>
      <c r="J911" s="538"/>
      <c r="K911" s="463"/>
      <c r="L911" s="463"/>
      <c r="M911" s="463"/>
      <c r="N911" s="463"/>
      <c r="O911" s="463"/>
      <c r="P911" s="463"/>
      <c r="Q911" s="463"/>
      <c r="R911" s="463"/>
      <c r="S911" s="463"/>
      <c r="T911" s="463"/>
      <c r="U911" s="463"/>
      <c r="V911" s="463"/>
      <c r="W911" s="463"/>
      <c r="X911" s="463"/>
      <c r="Y911" s="463"/>
      <c r="Z911" s="463"/>
    </row>
    <row r="912" spans="1:26" ht="20.25" customHeight="1" x14ac:dyDescent="0.8">
      <c r="A912" s="463"/>
      <c r="B912" s="463"/>
      <c r="C912" s="463"/>
      <c r="D912" s="536"/>
      <c r="E912" s="537"/>
      <c r="F912" s="463"/>
      <c r="G912" s="537"/>
      <c r="H912" s="463"/>
      <c r="I912" s="463"/>
      <c r="J912" s="538"/>
      <c r="K912" s="463"/>
      <c r="L912" s="463"/>
      <c r="M912" s="463"/>
      <c r="N912" s="463"/>
      <c r="O912" s="463"/>
      <c r="P912" s="463"/>
      <c r="Q912" s="463"/>
      <c r="R912" s="463"/>
      <c r="S912" s="463"/>
      <c r="T912" s="463"/>
      <c r="U912" s="463"/>
      <c r="V912" s="463"/>
      <c r="W912" s="463"/>
      <c r="X912" s="463"/>
      <c r="Y912" s="463"/>
      <c r="Z912" s="463"/>
    </row>
    <row r="913" spans="1:26" ht="20.25" customHeight="1" x14ac:dyDescent="0.8">
      <c r="A913" s="463"/>
      <c r="B913" s="463"/>
      <c r="C913" s="463"/>
      <c r="D913" s="536"/>
      <c r="E913" s="537"/>
      <c r="F913" s="463"/>
      <c r="G913" s="537"/>
      <c r="H913" s="463"/>
      <c r="I913" s="463"/>
      <c r="J913" s="538"/>
      <c r="K913" s="463"/>
      <c r="L913" s="463"/>
      <c r="M913" s="463"/>
      <c r="N913" s="463"/>
      <c r="O913" s="463"/>
      <c r="P913" s="463"/>
      <c r="Q913" s="463"/>
      <c r="R913" s="463"/>
      <c r="S913" s="463"/>
      <c r="T913" s="463"/>
      <c r="U913" s="463"/>
      <c r="V913" s="463"/>
      <c r="W913" s="463"/>
      <c r="X913" s="463"/>
      <c r="Y913" s="463"/>
      <c r="Z913" s="463"/>
    </row>
    <row r="914" spans="1:26" ht="20.25" customHeight="1" x14ac:dyDescent="0.8">
      <c r="A914" s="463"/>
      <c r="B914" s="463"/>
      <c r="C914" s="463"/>
      <c r="D914" s="536"/>
      <c r="E914" s="537"/>
      <c r="F914" s="463"/>
      <c r="G914" s="537"/>
      <c r="H914" s="463"/>
      <c r="I914" s="463"/>
      <c r="J914" s="538"/>
      <c r="K914" s="463"/>
      <c r="L914" s="463"/>
      <c r="M914" s="463"/>
      <c r="N914" s="463"/>
      <c r="O914" s="463"/>
      <c r="P914" s="463"/>
      <c r="Q914" s="463"/>
      <c r="R914" s="463"/>
      <c r="S914" s="463"/>
      <c r="T914" s="463"/>
      <c r="U914" s="463"/>
      <c r="V914" s="463"/>
      <c r="W914" s="463"/>
      <c r="X914" s="463"/>
      <c r="Y914" s="463"/>
      <c r="Z914" s="463"/>
    </row>
    <row r="915" spans="1:26" ht="20.25" customHeight="1" x14ac:dyDescent="0.8">
      <c r="A915" s="463"/>
      <c r="B915" s="463"/>
      <c r="C915" s="463"/>
      <c r="D915" s="536"/>
      <c r="E915" s="537"/>
      <c r="F915" s="463"/>
      <c r="G915" s="537"/>
      <c r="H915" s="463"/>
      <c r="I915" s="463"/>
      <c r="J915" s="538"/>
      <c r="K915" s="463"/>
      <c r="L915" s="463"/>
      <c r="M915" s="463"/>
      <c r="N915" s="463"/>
      <c r="O915" s="463"/>
      <c r="P915" s="463"/>
      <c r="Q915" s="463"/>
      <c r="R915" s="463"/>
      <c r="S915" s="463"/>
      <c r="T915" s="463"/>
      <c r="U915" s="463"/>
      <c r="V915" s="463"/>
      <c r="W915" s="463"/>
      <c r="X915" s="463"/>
      <c r="Y915" s="463"/>
      <c r="Z915" s="463"/>
    </row>
    <row r="916" spans="1:26" ht="20.25" customHeight="1" x14ac:dyDescent="0.8">
      <c r="A916" s="463"/>
      <c r="B916" s="463"/>
      <c r="C916" s="463"/>
      <c r="D916" s="536"/>
      <c r="E916" s="537"/>
      <c r="F916" s="463"/>
      <c r="G916" s="537"/>
      <c r="H916" s="463"/>
      <c r="I916" s="463"/>
      <c r="J916" s="538"/>
      <c r="K916" s="463"/>
      <c r="L916" s="463"/>
      <c r="M916" s="463"/>
      <c r="N916" s="463"/>
      <c r="O916" s="463"/>
      <c r="P916" s="463"/>
      <c r="Q916" s="463"/>
      <c r="R916" s="463"/>
      <c r="S916" s="463"/>
      <c r="T916" s="463"/>
      <c r="U916" s="463"/>
      <c r="V916" s="463"/>
      <c r="W916" s="463"/>
      <c r="X916" s="463"/>
      <c r="Y916" s="463"/>
      <c r="Z916" s="463"/>
    </row>
    <row r="917" spans="1:26" ht="20.25" customHeight="1" x14ac:dyDescent="0.8">
      <c r="A917" s="463"/>
      <c r="B917" s="463"/>
      <c r="C917" s="463"/>
      <c r="D917" s="536"/>
      <c r="E917" s="537"/>
      <c r="F917" s="463"/>
      <c r="G917" s="537"/>
      <c r="H917" s="463"/>
      <c r="I917" s="463"/>
      <c r="J917" s="538"/>
      <c r="K917" s="463"/>
      <c r="L917" s="463"/>
      <c r="M917" s="463"/>
      <c r="N917" s="463"/>
      <c r="O917" s="463"/>
      <c r="P917" s="463"/>
      <c r="Q917" s="463"/>
      <c r="R917" s="463"/>
      <c r="S917" s="463"/>
      <c r="T917" s="463"/>
      <c r="U917" s="463"/>
      <c r="V917" s="463"/>
      <c r="W917" s="463"/>
      <c r="X917" s="463"/>
      <c r="Y917" s="463"/>
      <c r="Z917" s="463"/>
    </row>
    <row r="918" spans="1:26" ht="20.25" customHeight="1" x14ac:dyDescent="0.8">
      <c r="A918" s="463"/>
      <c r="B918" s="463"/>
      <c r="C918" s="463"/>
      <c r="D918" s="536"/>
      <c r="E918" s="537"/>
      <c r="F918" s="463"/>
      <c r="G918" s="537"/>
      <c r="H918" s="463"/>
      <c r="I918" s="463"/>
      <c r="J918" s="538"/>
      <c r="K918" s="463"/>
      <c r="L918" s="463"/>
      <c r="M918" s="463"/>
      <c r="N918" s="463"/>
      <c r="O918" s="463"/>
      <c r="P918" s="463"/>
      <c r="Q918" s="463"/>
      <c r="R918" s="463"/>
      <c r="S918" s="463"/>
      <c r="T918" s="463"/>
      <c r="U918" s="463"/>
      <c r="V918" s="463"/>
      <c r="W918" s="463"/>
      <c r="X918" s="463"/>
      <c r="Y918" s="463"/>
      <c r="Z918" s="463"/>
    </row>
    <row r="919" spans="1:26" ht="20.25" customHeight="1" x14ac:dyDescent="0.8">
      <c r="A919" s="463"/>
      <c r="B919" s="463"/>
      <c r="C919" s="463"/>
      <c r="D919" s="536"/>
      <c r="E919" s="537"/>
      <c r="F919" s="463"/>
      <c r="G919" s="537"/>
      <c r="H919" s="463"/>
      <c r="I919" s="463"/>
      <c r="J919" s="538"/>
      <c r="K919" s="463"/>
      <c r="L919" s="463"/>
      <c r="M919" s="463"/>
      <c r="N919" s="463"/>
      <c r="O919" s="463"/>
      <c r="P919" s="463"/>
      <c r="Q919" s="463"/>
      <c r="R919" s="463"/>
      <c r="S919" s="463"/>
      <c r="T919" s="463"/>
      <c r="U919" s="463"/>
      <c r="V919" s="463"/>
      <c r="W919" s="463"/>
      <c r="X919" s="463"/>
      <c r="Y919" s="463"/>
      <c r="Z919" s="463"/>
    </row>
    <row r="920" spans="1:26" ht="20.25" customHeight="1" x14ac:dyDescent="0.8">
      <c r="A920" s="463"/>
      <c r="B920" s="463"/>
      <c r="C920" s="463"/>
      <c r="D920" s="536"/>
      <c r="E920" s="537"/>
      <c r="F920" s="463"/>
      <c r="G920" s="537"/>
      <c r="H920" s="463"/>
      <c r="I920" s="463"/>
      <c r="J920" s="538"/>
      <c r="K920" s="463"/>
      <c r="L920" s="463"/>
      <c r="M920" s="463"/>
      <c r="N920" s="463"/>
      <c r="O920" s="463"/>
      <c r="P920" s="463"/>
      <c r="Q920" s="463"/>
      <c r="R920" s="463"/>
      <c r="S920" s="463"/>
      <c r="T920" s="463"/>
      <c r="U920" s="463"/>
      <c r="V920" s="463"/>
      <c r="W920" s="463"/>
      <c r="X920" s="463"/>
      <c r="Y920" s="463"/>
      <c r="Z920" s="463"/>
    </row>
    <row r="921" spans="1:26" ht="20.25" customHeight="1" x14ac:dyDescent="0.8">
      <c r="A921" s="463"/>
      <c r="B921" s="463"/>
      <c r="C921" s="463"/>
      <c r="D921" s="536"/>
      <c r="E921" s="537"/>
      <c r="F921" s="463"/>
      <c r="G921" s="537"/>
      <c r="H921" s="463"/>
      <c r="I921" s="463"/>
      <c r="J921" s="538"/>
      <c r="K921" s="463"/>
      <c r="L921" s="463"/>
      <c r="M921" s="463"/>
      <c r="N921" s="463"/>
      <c r="O921" s="463"/>
      <c r="P921" s="463"/>
      <c r="Q921" s="463"/>
      <c r="R921" s="463"/>
      <c r="S921" s="463"/>
      <c r="T921" s="463"/>
      <c r="U921" s="463"/>
      <c r="V921" s="463"/>
      <c r="W921" s="463"/>
      <c r="X921" s="463"/>
      <c r="Y921" s="463"/>
      <c r="Z921" s="463"/>
    </row>
    <row r="922" spans="1:26" ht="20.25" customHeight="1" x14ac:dyDescent="0.8">
      <c r="A922" s="463"/>
      <c r="B922" s="463"/>
      <c r="C922" s="463"/>
      <c r="D922" s="536"/>
      <c r="E922" s="537"/>
      <c r="F922" s="463"/>
      <c r="G922" s="537"/>
      <c r="H922" s="463"/>
      <c r="I922" s="463"/>
      <c r="J922" s="538"/>
      <c r="K922" s="463"/>
      <c r="L922" s="463"/>
      <c r="M922" s="463"/>
      <c r="N922" s="463"/>
      <c r="O922" s="463"/>
      <c r="P922" s="463"/>
      <c r="Q922" s="463"/>
      <c r="R922" s="463"/>
      <c r="S922" s="463"/>
      <c r="T922" s="463"/>
      <c r="U922" s="463"/>
      <c r="V922" s="463"/>
      <c r="W922" s="463"/>
      <c r="X922" s="463"/>
      <c r="Y922" s="463"/>
      <c r="Z922" s="463"/>
    </row>
    <row r="923" spans="1:26" ht="20.25" customHeight="1" x14ac:dyDescent="0.8">
      <c r="A923" s="463"/>
      <c r="B923" s="463"/>
      <c r="C923" s="463"/>
      <c r="D923" s="536"/>
      <c r="E923" s="537"/>
      <c r="F923" s="463"/>
      <c r="G923" s="537"/>
      <c r="H923" s="463"/>
      <c r="I923" s="463"/>
      <c r="J923" s="538"/>
      <c r="K923" s="463"/>
      <c r="L923" s="463"/>
      <c r="M923" s="463"/>
      <c r="N923" s="463"/>
      <c r="O923" s="463"/>
      <c r="P923" s="463"/>
      <c r="Q923" s="463"/>
      <c r="R923" s="463"/>
      <c r="S923" s="463"/>
      <c r="T923" s="463"/>
      <c r="U923" s="463"/>
      <c r="V923" s="463"/>
      <c r="W923" s="463"/>
      <c r="X923" s="463"/>
      <c r="Y923" s="463"/>
      <c r="Z923" s="463"/>
    </row>
    <row r="924" spans="1:26" ht="20.25" customHeight="1" x14ac:dyDescent="0.8">
      <c r="A924" s="463"/>
      <c r="B924" s="463"/>
      <c r="C924" s="463"/>
      <c r="D924" s="536"/>
      <c r="E924" s="537"/>
      <c r="F924" s="463"/>
      <c r="G924" s="537"/>
      <c r="H924" s="463"/>
      <c r="I924" s="463"/>
      <c r="J924" s="538"/>
      <c r="K924" s="463"/>
      <c r="L924" s="463"/>
      <c r="M924" s="463"/>
      <c r="N924" s="463"/>
      <c r="O924" s="463"/>
      <c r="P924" s="463"/>
      <c r="Q924" s="463"/>
      <c r="R924" s="463"/>
      <c r="S924" s="463"/>
      <c r="T924" s="463"/>
      <c r="U924" s="463"/>
      <c r="V924" s="463"/>
      <c r="W924" s="463"/>
      <c r="X924" s="463"/>
      <c r="Y924" s="463"/>
      <c r="Z924" s="463"/>
    </row>
    <row r="925" spans="1:26" ht="20.25" customHeight="1" x14ac:dyDescent="0.8">
      <c r="A925" s="463"/>
      <c r="B925" s="463"/>
      <c r="C925" s="463"/>
      <c r="D925" s="536"/>
      <c r="E925" s="537"/>
      <c r="F925" s="463"/>
      <c r="G925" s="537"/>
      <c r="H925" s="463"/>
      <c r="I925" s="463"/>
      <c r="J925" s="538"/>
      <c r="K925" s="463"/>
      <c r="L925" s="463"/>
      <c r="M925" s="463"/>
      <c r="N925" s="463"/>
      <c r="O925" s="463"/>
      <c r="P925" s="463"/>
      <c r="Q925" s="463"/>
      <c r="R925" s="463"/>
      <c r="S925" s="463"/>
      <c r="T925" s="463"/>
      <c r="U925" s="463"/>
      <c r="V925" s="463"/>
      <c r="W925" s="463"/>
      <c r="X925" s="463"/>
      <c r="Y925" s="463"/>
      <c r="Z925" s="463"/>
    </row>
    <row r="926" spans="1:26" ht="20.25" customHeight="1" x14ac:dyDescent="0.8">
      <c r="A926" s="463"/>
      <c r="B926" s="463"/>
      <c r="C926" s="463"/>
      <c r="D926" s="536"/>
      <c r="E926" s="537"/>
      <c r="F926" s="463"/>
      <c r="G926" s="537"/>
      <c r="H926" s="463"/>
      <c r="I926" s="463"/>
      <c r="J926" s="538"/>
      <c r="K926" s="463"/>
      <c r="L926" s="463"/>
      <c r="M926" s="463"/>
      <c r="N926" s="463"/>
      <c r="O926" s="463"/>
      <c r="P926" s="463"/>
      <c r="Q926" s="463"/>
      <c r="R926" s="463"/>
      <c r="S926" s="463"/>
      <c r="T926" s="463"/>
      <c r="U926" s="463"/>
      <c r="V926" s="463"/>
      <c r="W926" s="463"/>
      <c r="X926" s="463"/>
      <c r="Y926" s="463"/>
      <c r="Z926" s="463"/>
    </row>
    <row r="927" spans="1:26" ht="20.25" customHeight="1" x14ac:dyDescent="0.8">
      <c r="A927" s="463"/>
      <c r="B927" s="463"/>
      <c r="C927" s="463"/>
      <c r="D927" s="536"/>
      <c r="E927" s="537"/>
      <c r="F927" s="463"/>
      <c r="G927" s="537"/>
      <c r="H927" s="463"/>
      <c r="I927" s="463"/>
      <c r="J927" s="538"/>
      <c r="K927" s="463"/>
      <c r="L927" s="463"/>
      <c r="M927" s="463"/>
      <c r="N927" s="463"/>
      <c r="O927" s="463"/>
      <c r="P927" s="463"/>
      <c r="Q927" s="463"/>
      <c r="R927" s="463"/>
      <c r="S927" s="463"/>
      <c r="T927" s="463"/>
      <c r="U927" s="463"/>
      <c r="V927" s="463"/>
      <c r="W927" s="463"/>
      <c r="X927" s="463"/>
      <c r="Y927" s="463"/>
      <c r="Z927" s="463"/>
    </row>
    <row r="928" spans="1:26" ht="20.25" customHeight="1" x14ac:dyDescent="0.8">
      <c r="A928" s="463"/>
      <c r="B928" s="463"/>
      <c r="C928" s="463"/>
      <c r="D928" s="536"/>
      <c r="E928" s="537"/>
      <c r="F928" s="463"/>
      <c r="G928" s="537"/>
      <c r="H928" s="463"/>
      <c r="I928" s="463"/>
      <c r="J928" s="538"/>
      <c r="K928" s="463"/>
      <c r="L928" s="463"/>
      <c r="M928" s="463"/>
      <c r="N928" s="463"/>
      <c r="O928" s="463"/>
      <c r="P928" s="463"/>
      <c r="Q928" s="463"/>
      <c r="R928" s="463"/>
      <c r="S928" s="463"/>
      <c r="T928" s="463"/>
      <c r="U928" s="463"/>
      <c r="V928" s="463"/>
      <c r="W928" s="463"/>
      <c r="X928" s="463"/>
      <c r="Y928" s="463"/>
      <c r="Z928" s="463"/>
    </row>
    <row r="929" spans="1:26" ht="20.25" customHeight="1" x14ac:dyDescent="0.8">
      <c r="A929" s="463"/>
      <c r="B929" s="463"/>
      <c r="C929" s="463"/>
      <c r="D929" s="536"/>
      <c r="E929" s="537"/>
      <c r="F929" s="463"/>
      <c r="G929" s="537"/>
      <c r="H929" s="463"/>
      <c r="I929" s="463"/>
      <c r="J929" s="538"/>
      <c r="K929" s="463"/>
      <c r="L929" s="463"/>
      <c r="M929" s="463"/>
      <c r="N929" s="463"/>
      <c r="O929" s="463"/>
      <c r="P929" s="463"/>
      <c r="Q929" s="463"/>
      <c r="R929" s="463"/>
      <c r="S929" s="463"/>
      <c r="T929" s="463"/>
      <c r="U929" s="463"/>
      <c r="V929" s="463"/>
      <c r="W929" s="463"/>
      <c r="X929" s="463"/>
      <c r="Y929" s="463"/>
      <c r="Z929" s="463"/>
    </row>
    <row r="930" spans="1:26" ht="20.25" customHeight="1" x14ac:dyDescent="0.8">
      <c r="A930" s="463"/>
      <c r="B930" s="463"/>
      <c r="C930" s="463"/>
      <c r="D930" s="536"/>
      <c r="E930" s="537"/>
      <c r="F930" s="463"/>
      <c r="G930" s="537"/>
      <c r="H930" s="463"/>
      <c r="I930" s="463"/>
      <c r="J930" s="538"/>
      <c r="K930" s="463"/>
      <c r="L930" s="463"/>
      <c r="M930" s="463"/>
      <c r="N930" s="463"/>
      <c r="O930" s="463"/>
      <c r="P930" s="463"/>
      <c r="Q930" s="463"/>
      <c r="R930" s="463"/>
      <c r="S930" s="463"/>
      <c r="T930" s="463"/>
      <c r="U930" s="463"/>
      <c r="V930" s="463"/>
      <c r="W930" s="463"/>
      <c r="X930" s="463"/>
      <c r="Y930" s="463"/>
      <c r="Z930" s="463"/>
    </row>
    <row r="931" spans="1:26" ht="20.25" customHeight="1" x14ac:dyDescent="0.8">
      <c r="A931" s="463"/>
      <c r="B931" s="463"/>
      <c r="C931" s="463"/>
      <c r="D931" s="536"/>
      <c r="E931" s="537"/>
      <c r="F931" s="463"/>
      <c r="G931" s="537"/>
      <c r="H931" s="463"/>
      <c r="I931" s="463"/>
      <c r="J931" s="538"/>
      <c r="K931" s="463"/>
      <c r="L931" s="463"/>
      <c r="M931" s="463"/>
      <c r="N931" s="463"/>
      <c r="O931" s="463"/>
      <c r="P931" s="463"/>
      <c r="Q931" s="463"/>
      <c r="R931" s="463"/>
      <c r="S931" s="463"/>
      <c r="T931" s="463"/>
      <c r="U931" s="463"/>
      <c r="V931" s="463"/>
      <c r="W931" s="463"/>
      <c r="X931" s="463"/>
      <c r="Y931" s="463"/>
      <c r="Z931" s="463"/>
    </row>
    <row r="932" spans="1:26" ht="20.25" customHeight="1" x14ac:dyDescent="0.8">
      <c r="A932" s="463"/>
      <c r="B932" s="463"/>
      <c r="C932" s="463"/>
      <c r="D932" s="536"/>
      <c r="E932" s="537"/>
      <c r="F932" s="463"/>
      <c r="G932" s="537"/>
      <c r="H932" s="463"/>
      <c r="I932" s="463"/>
      <c r="J932" s="538"/>
      <c r="K932" s="463"/>
      <c r="L932" s="463"/>
      <c r="M932" s="463"/>
      <c r="N932" s="463"/>
      <c r="O932" s="463"/>
      <c r="P932" s="463"/>
      <c r="Q932" s="463"/>
      <c r="R932" s="463"/>
      <c r="S932" s="463"/>
      <c r="T932" s="463"/>
      <c r="U932" s="463"/>
      <c r="V932" s="463"/>
      <c r="W932" s="463"/>
      <c r="X932" s="463"/>
      <c r="Y932" s="463"/>
      <c r="Z932" s="463"/>
    </row>
    <row r="933" spans="1:26" ht="20.25" customHeight="1" x14ac:dyDescent="0.8">
      <c r="A933" s="463"/>
      <c r="B933" s="463"/>
      <c r="C933" s="463"/>
      <c r="D933" s="536"/>
      <c r="E933" s="537"/>
      <c r="F933" s="463"/>
      <c r="G933" s="537"/>
      <c r="H933" s="463"/>
      <c r="I933" s="463"/>
      <c r="J933" s="538"/>
      <c r="K933" s="463"/>
      <c r="L933" s="463"/>
      <c r="M933" s="463"/>
      <c r="N933" s="463"/>
      <c r="O933" s="463"/>
      <c r="P933" s="463"/>
      <c r="Q933" s="463"/>
      <c r="R933" s="463"/>
      <c r="S933" s="463"/>
      <c r="T933" s="463"/>
      <c r="U933" s="463"/>
      <c r="V933" s="463"/>
      <c r="W933" s="463"/>
      <c r="X933" s="463"/>
      <c r="Y933" s="463"/>
      <c r="Z933" s="463"/>
    </row>
    <row r="934" spans="1:26" ht="20.25" customHeight="1" x14ac:dyDescent="0.8">
      <c r="A934" s="463"/>
      <c r="B934" s="463"/>
      <c r="C934" s="463"/>
      <c r="D934" s="536"/>
      <c r="E934" s="537"/>
      <c r="F934" s="463"/>
      <c r="G934" s="537"/>
      <c r="H934" s="463"/>
      <c r="I934" s="463"/>
      <c r="J934" s="538"/>
      <c r="K934" s="463"/>
      <c r="L934" s="463"/>
      <c r="M934" s="463"/>
      <c r="N934" s="463"/>
      <c r="O934" s="463"/>
      <c r="P934" s="463"/>
      <c r="Q934" s="463"/>
      <c r="R934" s="463"/>
      <c r="S934" s="463"/>
      <c r="T934" s="463"/>
      <c r="U934" s="463"/>
      <c r="V934" s="463"/>
      <c r="W934" s="463"/>
      <c r="X934" s="463"/>
      <c r="Y934" s="463"/>
      <c r="Z934" s="463"/>
    </row>
    <row r="935" spans="1:26" ht="20.25" customHeight="1" x14ac:dyDescent="0.8">
      <c r="A935" s="463"/>
      <c r="B935" s="463"/>
      <c r="C935" s="463"/>
      <c r="D935" s="536"/>
      <c r="E935" s="537"/>
      <c r="F935" s="463"/>
      <c r="G935" s="537"/>
      <c r="H935" s="463"/>
      <c r="I935" s="463"/>
      <c r="J935" s="538"/>
      <c r="K935" s="463"/>
      <c r="L935" s="463"/>
      <c r="M935" s="463"/>
      <c r="N935" s="463"/>
      <c r="O935" s="463"/>
      <c r="P935" s="463"/>
      <c r="Q935" s="463"/>
      <c r="R935" s="463"/>
      <c r="S935" s="463"/>
      <c r="T935" s="463"/>
      <c r="U935" s="463"/>
      <c r="V935" s="463"/>
      <c r="W935" s="463"/>
      <c r="X935" s="463"/>
      <c r="Y935" s="463"/>
      <c r="Z935" s="463"/>
    </row>
    <row r="936" spans="1:26" ht="20.25" customHeight="1" x14ac:dyDescent="0.8">
      <c r="A936" s="463"/>
      <c r="B936" s="463"/>
      <c r="C936" s="463"/>
      <c r="D936" s="536"/>
      <c r="E936" s="537"/>
      <c r="F936" s="463"/>
      <c r="G936" s="537"/>
      <c r="H936" s="463"/>
      <c r="I936" s="463"/>
      <c r="J936" s="538"/>
      <c r="K936" s="463"/>
      <c r="L936" s="463"/>
      <c r="M936" s="463"/>
      <c r="N936" s="463"/>
      <c r="O936" s="463"/>
      <c r="P936" s="463"/>
      <c r="Q936" s="463"/>
      <c r="R936" s="463"/>
      <c r="S936" s="463"/>
      <c r="T936" s="463"/>
      <c r="U936" s="463"/>
      <c r="V936" s="463"/>
      <c r="W936" s="463"/>
      <c r="X936" s="463"/>
      <c r="Y936" s="463"/>
      <c r="Z936" s="463"/>
    </row>
    <row r="937" spans="1:26" ht="20.25" customHeight="1" x14ac:dyDescent="0.8">
      <c r="A937" s="463"/>
      <c r="B937" s="463"/>
      <c r="C937" s="463"/>
      <c r="D937" s="536"/>
      <c r="E937" s="537"/>
      <c r="F937" s="463"/>
      <c r="G937" s="537"/>
      <c r="H937" s="463"/>
      <c r="I937" s="463"/>
      <c r="J937" s="538"/>
      <c r="K937" s="463"/>
      <c r="L937" s="463"/>
      <c r="M937" s="463"/>
      <c r="N937" s="463"/>
      <c r="O937" s="463"/>
      <c r="P937" s="463"/>
      <c r="Q937" s="463"/>
      <c r="R937" s="463"/>
      <c r="S937" s="463"/>
      <c r="T937" s="463"/>
      <c r="U937" s="463"/>
      <c r="V937" s="463"/>
      <c r="W937" s="463"/>
      <c r="X937" s="463"/>
      <c r="Y937" s="463"/>
      <c r="Z937" s="463"/>
    </row>
    <row r="938" spans="1:26" ht="20.25" customHeight="1" x14ac:dyDescent="0.8">
      <c r="A938" s="463"/>
      <c r="B938" s="463"/>
      <c r="C938" s="463"/>
      <c r="D938" s="536"/>
      <c r="E938" s="537"/>
      <c r="F938" s="463"/>
      <c r="G938" s="537"/>
      <c r="H938" s="463"/>
      <c r="I938" s="463"/>
      <c r="J938" s="538"/>
      <c r="K938" s="463"/>
      <c r="L938" s="463"/>
      <c r="M938" s="463"/>
      <c r="N938" s="463"/>
      <c r="O938" s="463"/>
      <c r="P938" s="463"/>
      <c r="Q938" s="463"/>
      <c r="R938" s="463"/>
      <c r="S938" s="463"/>
      <c r="T938" s="463"/>
      <c r="U938" s="463"/>
      <c r="V938" s="463"/>
      <c r="W938" s="463"/>
      <c r="X938" s="463"/>
      <c r="Y938" s="463"/>
      <c r="Z938" s="463"/>
    </row>
    <row r="939" spans="1:26" ht="20.25" customHeight="1" x14ac:dyDescent="0.8">
      <c r="A939" s="463"/>
      <c r="B939" s="463"/>
      <c r="C939" s="463"/>
      <c r="D939" s="536"/>
      <c r="E939" s="537"/>
      <c r="F939" s="463"/>
      <c r="G939" s="537"/>
      <c r="H939" s="463"/>
      <c r="I939" s="463"/>
      <c r="J939" s="538"/>
      <c r="K939" s="463"/>
      <c r="L939" s="463"/>
      <c r="M939" s="463"/>
      <c r="N939" s="463"/>
      <c r="O939" s="463"/>
      <c r="P939" s="463"/>
      <c r="Q939" s="463"/>
      <c r="R939" s="463"/>
      <c r="S939" s="463"/>
      <c r="T939" s="463"/>
      <c r="U939" s="463"/>
      <c r="V939" s="463"/>
      <c r="W939" s="463"/>
      <c r="X939" s="463"/>
      <c r="Y939" s="463"/>
      <c r="Z939" s="463"/>
    </row>
    <row r="940" spans="1:26" ht="20.25" customHeight="1" x14ac:dyDescent="0.8">
      <c r="A940" s="463"/>
      <c r="B940" s="463"/>
      <c r="C940" s="463"/>
      <c r="D940" s="536"/>
      <c r="E940" s="537"/>
      <c r="F940" s="463"/>
      <c r="G940" s="537"/>
      <c r="H940" s="463"/>
      <c r="I940" s="463"/>
      <c r="J940" s="538"/>
      <c r="K940" s="463"/>
      <c r="L940" s="463"/>
      <c r="M940" s="463"/>
      <c r="N940" s="463"/>
      <c r="O940" s="463"/>
      <c r="P940" s="463"/>
      <c r="Q940" s="463"/>
      <c r="R940" s="463"/>
      <c r="S940" s="463"/>
      <c r="T940" s="463"/>
      <c r="U940" s="463"/>
      <c r="V940" s="463"/>
      <c r="W940" s="463"/>
      <c r="X940" s="463"/>
      <c r="Y940" s="463"/>
      <c r="Z940" s="463"/>
    </row>
    <row r="941" spans="1:26" ht="20.25" customHeight="1" x14ac:dyDescent="0.8">
      <c r="A941" s="463"/>
      <c r="B941" s="463"/>
      <c r="C941" s="463"/>
      <c r="D941" s="536"/>
      <c r="E941" s="537"/>
      <c r="F941" s="463"/>
      <c r="G941" s="537"/>
      <c r="H941" s="463"/>
      <c r="I941" s="463"/>
      <c r="J941" s="538"/>
      <c r="K941" s="463"/>
      <c r="L941" s="463"/>
      <c r="M941" s="463"/>
      <c r="N941" s="463"/>
      <c r="O941" s="463"/>
      <c r="P941" s="463"/>
      <c r="Q941" s="463"/>
      <c r="R941" s="463"/>
      <c r="S941" s="463"/>
      <c r="T941" s="463"/>
      <c r="U941" s="463"/>
      <c r="V941" s="463"/>
      <c r="W941" s="463"/>
      <c r="X941" s="463"/>
      <c r="Y941" s="463"/>
      <c r="Z941" s="463"/>
    </row>
    <row r="942" spans="1:26" ht="20.25" customHeight="1" x14ac:dyDescent="0.8">
      <c r="A942" s="463"/>
      <c r="B942" s="463"/>
      <c r="C942" s="463"/>
      <c r="D942" s="536"/>
      <c r="E942" s="537"/>
      <c r="F942" s="463"/>
      <c r="G942" s="537"/>
      <c r="H942" s="463"/>
      <c r="I942" s="463"/>
      <c r="J942" s="538"/>
      <c r="K942" s="463"/>
      <c r="L942" s="463"/>
      <c r="M942" s="463"/>
      <c r="N942" s="463"/>
      <c r="O942" s="463"/>
      <c r="P942" s="463"/>
      <c r="Q942" s="463"/>
      <c r="R942" s="463"/>
      <c r="S942" s="463"/>
      <c r="T942" s="463"/>
      <c r="U942" s="463"/>
      <c r="V942" s="463"/>
      <c r="W942" s="463"/>
      <c r="X942" s="463"/>
      <c r="Y942" s="463"/>
      <c r="Z942" s="463"/>
    </row>
    <row r="943" spans="1:26" ht="20.25" customHeight="1" x14ac:dyDescent="0.8">
      <c r="A943" s="463"/>
      <c r="B943" s="463"/>
      <c r="C943" s="463"/>
      <c r="D943" s="536"/>
      <c r="E943" s="537"/>
      <c r="F943" s="463"/>
      <c r="G943" s="537"/>
      <c r="H943" s="463"/>
      <c r="I943" s="463"/>
      <c r="J943" s="538"/>
      <c r="K943" s="463"/>
      <c r="L943" s="463"/>
      <c r="M943" s="463"/>
      <c r="N943" s="463"/>
      <c r="O943" s="463"/>
      <c r="P943" s="463"/>
      <c r="Q943" s="463"/>
      <c r="R943" s="463"/>
      <c r="S943" s="463"/>
      <c r="T943" s="463"/>
      <c r="U943" s="463"/>
      <c r="V943" s="463"/>
      <c r="W943" s="463"/>
      <c r="X943" s="463"/>
      <c r="Y943" s="463"/>
      <c r="Z943" s="463"/>
    </row>
    <row r="944" spans="1:26" ht="20.25" customHeight="1" x14ac:dyDescent="0.8">
      <c r="A944" s="463"/>
      <c r="B944" s="463"/>
      <c r="C944" s="463"/>
      <c r="D944" s="536"/>
      <c r="E944" s="537"/>
      <c r="F944" s="463"/>
      <c r="G944" s="537"/>
      <c r="H944" s="463"/>
      <c r="I944" s="463"/>
      <c r="J944" s="538"/>
      <c r="K944" s="463"/>
      <c r="L944" s="463"/>
      <c r="M944" s="463"/>
      <c r="N944" s="463"/>
      <c r="O944" s="463"/>
      <c r="P944" s="463"/>
      <c r="Q944" s="463"/>
      <c r="R944" s="463"/>
      <c r="S944" s="463"/>
      <c r="T944" s="463"/>
      <c r="U944" s="463"/>
      <c r="V944" s="463"/>
      <c r="W944" s="463"/>
      <c r="X944" s="463"/>
      <c r="Y944" s="463"/>
      <c r="Z944" s="463"/>
    </row>
    <row r="945" spans="1:26" ht="20.25" customHeight="1" x14ac:dyDescent="0.8">
      <c r="A945" s="463"/>
      <c r="B945" s="463"/>
      <c r="C945" s="463"/>
      <c r="D945" s="536"/>
      <c r="E945" s="537"/>
      <c r="F945" s="463"/>
      <c r="G945" s="537"/>
      <c r="H945" s="463"/>
      <c r="I945" s="463"/>
      <c r="J945" s="538"/>
      <c r="K945" s="463"/>
      <c r="L945" s="463"/>
      <c r="M945" s="463"/>
      <c r="N945" s="463"/>
      <c r="O945" s="463"/>
      <c r="P945" s="463"/>
      <c r="Q945" s="463"/>
      <c r="R945" s="463"/>
      <c r="S945" s="463"/>
      <c r="T945" s="463"/>
      <c r="U945" s="463"/>
      <c r="V945" s="463"/>
      <c r="W945" s="463"/>
      <c r="X945" s="463"/>
      <c r="Y945" s="463"/>
      <c r="Z945" s="463"/>
    </row>
    <row r="946" spans="1:26" ht="20.25" customHeight="1" x14ac:dyDescent="0.8">
      <c r="A946" s="463"/>
      <c r="B946" s="463"/>
      <c r="C946" s="463"/>
      <c r="D946" s="536"/>
      <c r="E946" s="537"/>
      <c r="F946" s="463"/>
      <c r="G946" s="537"/>
      <c r="H946" s="463"/>
      <c r="I946" s="463"/>
      <c r="J946" s="538"/>
      <c r="K946" s="463"/>
      <c r="L946" s="463"/>
      <c r="M946" s="463"/>
      <c r="N946" s="463"/>
      <c r="O946" s="463"/>
      <c r="P946" s="463"/>
      <c r="Q946" s="463"/>
      <c r="R946" s="463"/>
      <c r="S946" s="463"/>
      <c r="T946" s="463"/>
      <c r="U946" s="463"/>
      <c r="V946" s="463"/>
      <c r="W946" s="463"/>
      <c r="X946" s="463"/>
      <c r="Y946" s="463"/>
      <c r="Z946" s="463"/>
    </row>
    <row r="947" spans="1:26" ht="20.25" customHeight="1" x14ac:dyDescent="0.8">
      <c r="A947" s="463"/>
      <c r="B947" s="463"/>
      <c r="C947" s="463"/>
      <c r="D947" s="536"/>
      <c r="E947" s="537"/>
      <c r="F947" s="463"/>
      <c r="G947" s="537"/>
      <c r="H947" s="463"/>
      <c r="I947" s="463"/>
      <c r="J947" s="538"/>
      <c r="K947" s="463"/>
      <c r="L947" s="463"/>
      <c r="M947" s="463"/>
      <c r="N947" s="463"/>
      <c r="O947" s="463"/>
      <c r="P947" s="463"/>
      <c r="Q947" s="463"/>
      <c r="R947" s="463"/>
      <c r="S947" s="463"/>
      <c r="T947" s="463"/>
      <c r="U947" s="463"/>
      <c r="V947" s="463"/>
      <c r="W947" s="463"/>
      <c r="X947" s="463"/>
      <c r="Y947" s="463"/>
      <c r="Z947" s="463"/>
    </row>
    <row r="948" spans="1:26" ht="20.25" customHeight="1" x14ac:dyDescent="0.8">
      <c r="A948" s="463"/>
      <c r="B948" s="463"/>
      <c r="C948" s="463"/>
      <c r="D948" s="536"/>
      <c r="E948" s="537"/>
      <c r="F948" s="463"/>
      <c r="G948" s="537"/>
      <c r="H948" s="463"/>
      <c r="I948" s="463"/>
      <c r="J948" s="538"/>
      <c r="K948" s="463"/>
      <c r="L948" s="463"/>
      <c r="M948" s="463"/>
      <c r="N948" s="463"/>
      <c r="O948" s="463"/>
      <c r="P948" s="463"/>
      <c r="Q948" s="463"/>
      <c r="R948" s="463"/>
      <c r="S948" s="463"/>
      <c r="T948" s="463"/>
      <c r="U948" s="463"/>
      <c r="V948" s="463"/>
      <c r="W948" s="463"/>
      <c r="X948" s="463"/>
      <c r="Y948" s="463"/>
      <c r="Z948" s="463"/>
    </row>
    <row r="949" spans="1:26" ht="20.25" customHeight="1" x14ac:dyDescent="0.8">
      <c r="A949" s="463"/>
      <c r="B949" s="463"/>
      <c r="C949" s="463"/>
      <c r="D949" s="536"/>
      <c r="E949" s="537"/>
      <c r="F949" s="463"/>
      <c r="G949" s="537"/>
      <c r="H949" s="463"/>
      <c r="I949" s="463"/>
      <c r="J949" s="538"/>
      <c r="K949" s="463"/>
      <c r="L949" s="463"/>
      <c r="M949" s="463"/>
      <c r="N949" s="463"/>
      <c r="O949" s="463"/>
      <c r="P949" s="463"/>
      <c r="Q949" s="463"/>
      <c r="R949" s="463"/>
      <c r="S949" s="463"/>
      <c r="T949" s="463"/>
      <c r="U949" s="463"/>
      <c r="V949" s="463"/>
      <c r="W949" s="463"/>
      <c r="X949" s="463"/>
      <c r="Y949" s="463"/>
      <c r="Z949" s="463"/>
    </row>
    <row r="950" spans="1:26" ht="20.25" customHeight="1" x14ac:dyDescent="0.8">
      <c r="A950" s="463"/>
      <c r="B950" s="463"/>
      <c r="C950" s="463"/>
      <c r="D950" s="536"/>
      <c r="E950" s="537"/>
      <c r="F950" s="463"/>
      <c r="G950" s="537"/>
      <c r="H950" s="463"/>
      <c r="I950" s="463"/>
      <c r="J950" s="538"/>
      <c r="K950" s="463"/>
      <c r="L950" s="463"/>
      <c r="M950" s="463"/>
      <c r="N950" s="463"/>
      <c r="O950" s="463"/>
      <c r="P950" s="463"/>
      <c r="Q950" s="463"/>
      <c r="R950" s="463"/>
      <c r="S950" s="463"/>
      <c r="T950" s="463"/>
      <c r="U950" s="463"/>
      <c r="V950" s="463"/>
      <c r="W950" s="463"/>
      <c r="X950" s="463"/>
      <c r="Y950" s="463"/>
      <c r="Z950" s="463"/>
    </row>
    <row r="951" spans="1:26" ht="20.25" customHeight="1" x14ac:dyDescent="0.8">
      <c r="A951" s="463"/>
      <c r="B951" s="463"/>
      <c r="C951" s="463"/>
      <c r="D951" s="536"/>
      <c r="E951" s="537"/>
      <c r="F951" s="463"/>
      <c r="G951" s="537"/>
      <c r="H951" s="463"/>
      <c r="I951" s="463"/>
      <c r="J951" s="538"/>
      <c r="K951" s="463"/>
      <c r="L951" s="463"/>
      <c r="M951" s="463"/>
      <c r="N951" s="463"/>
      <c r="O951" s="463"/>
      <c r="P951" s="463"/>
      <c r="Q951" s="463"/>
      <c r="R951" s="463"/>
      <c r="S951" s="463"/>
      <c r="T951" s="463"/>
      <c r="U951" s="463"/>
      <c r="V951" s="463"/>
      <c r="W951" s="463"/>
      <c r="X951" s="463"/>
      <c r="Y951" s="463"/>
      <c r="Z951" s="463"/>
    </row>
    <row r="952" spans="1:26" ht="20.25" customHeight="1" x14ac:dyDescent="0.8">
      <c r="A952" s="463"/>
      <c r="B952" s="463"/>
      <c r="C952" s="463"/>
      <c r="D952" s="536"/>
      <c r="E952" s="537"/>
      <c r="F952" s="463"/>
      <c r="G952" s="537"/>
      <c r="H952" s="463"/>
      <c r="I952" s="463"/>
      <c r="J952" s="538"/>
      <c r="K952" s="463"/>
      <c r="L952" s="463"/>
      <c r="M952" s="463"/>
      <c r="N952" s="463"/>
      <c r="O952" s="463"/>
      <c r="P952" s="463"/>
      <c r="Q952" s="463"/>
      <c r="R952" s="463"/>
      <c r="S952" s="463"/>
      <c r="T952" s="463"/>
      <c r="U952" s="463"/>
      <c r="V952" s="463"/>
      <c r="W952" s="463"/>
      <c r="X952" s="463"/>
      <c r="Y952" s="463"/>
      <c r="Z952" s="463"/>
    </row>
    <row r="953" spans="1:26" ht="20.25" customHeight="1" x14ac:dyDescent="0.8">
      <c r="A953" s="463"/>
      <c r="B953" s="463"/>
      <c r="C953" s="463"/>
      <c r="D953" s="536"/>
      <c r="E953" s="537"/>
      <c r="F953" s="463"/>
      <c r="G953" s="537"/>
      <c r="H953" s="463"/>
      <c r="I953" s="463"/>
      <c r="J953" s="538"/>
      <c r="K953" s="463"/>
      <c r="L953" s="463"/>
      <c r="M953" s="463"/>
      <c r="N953" s="463"/>
      <c r="O953" s="463"/>
      <c r="P953" s="463"/>
      <c r="Q953" s="463"/>
      <c r="R953" s="463"/>
      <c r="S953" s="463"/>
      <c r="T953" s="463"/>
      <c r="U953" s="463"/>
      <c r="V953" s="463"/>
      <c r="W953" s="463"/>
      <c r="X953" s="463"/>
      <c r="Y953" s="463"/>
      <c r="Z953" s="463"/>
    </row>
    <row r="954" spans="1:26" ht="20.25" customHeight="1" x14ac:dyDescent="0.8">
      <c r="A954" s="463"/>
      <c r="B954" s="463"/>
      <c r="C954" s="463"/>
      <c r="D954" s="536"/>
      <c r="E954" s="537"/>
      <c r="F954" s="463"/>
      <c r="G954" s="537"/>
      <c r="H954" s="463"/>
      <c r="I954" s="463"/>
      <c r="J954" s="538"/>
      <c r="K954" s="463"/>
      <c r="L954" s="463"/>
      <c r="M954" s="463"/>
      <c r="N954" s="463"/>
      <c r="O954" s="463"/>
      <c r="P954" s="463"/>
      <c r="Q954" s="463"/>
      <c r="R954" s="463"/>
      <c r="S954" s="463"/>
      <c r="T954" s="463"/>
      <c r="U954" s="463"/>
      <c r="V954" s="463"/>
      <c r="W954" s="463"/>
      <c r="X954" s="463"/>
      <c r="Y954" s="463"/>
      <c r="Z954" s="463"/>
    </row>
    <row r="955" spans="1:26" ht="20.25" customHeight="1" x14ac:dyDescent="0.8">
      <c r="A955" s="463"/>
      <c r="B955" s="463"/>
      <c r="C955" s="463"/>
      <c r="D955" s="536"/>
      <c r="E955" s="537"/>
      <c r="F955" s="463"/>
      <c r="G955" s="537"/>
      <c r="H955" s="463"/>
      <c r="I955" s="463"/>
      <c r="J955" s="538"/>
      <c r="K955" s="463"/>
      <c r="L955" s="463"/>
      <c r="M955" s="463"/>
      <c r="N955" s="463"/>
      <c r="O955" s="463"/>
      <c r="P955" s="463"/>
      <c r="Q955" s="463"/>
      <c r="R955" s="463"/>
      <c r="S955" s="463"/>
      <c r="T955" s="463"/>
      <c r="U955" s="463"/>
      <c r="V955" s="463"/>
      <c r="W955" s="463"/>
      <c r="X955" s="463"/>
      <c r="Y955" s="463"/>
      <c r="Z955" s="463"/>
    </row>
    <row r="956" spans="1:26" ht="20.25" customHeight="1" x14ac:dyDescent="0.8">
      <c r="A956" s="463"/>
      <c r="B956" s="463"/>
      <c r="C956" s="463"/>
      <c r="D956" s="536"/>
      <c r="E956" s="537"/>
      <c r="F956" s="463"/>
      <c r="G956" s="537"/>
      <c r="H956" s="463"/>
      <c r="I956" s="463"/>
      <c r="J956" s="538"/>
      <c r="K956" s="463"/>
      <c r="L956" s="463"/>
      <c r="M956" s="463"/>
      <c r="N956" s="463"/>
      <c r="O956" s="463"/>
      <c r="P956" s="463"/>
      <c r="Q956" s="463"/>
      <c r="R956" s="463"/>
      <c r="S956" s="463"/>
      <c r="T956" s="463"/>
      <c r="U956" s="463"/>
      <c r="V956" s="463"/>
      <c r="W956" s="463"/>
      <c r="X956" s="463"/>
      <c r="Y956" s="463"/>
      <c r="Z956" s="463"/>
    </row>
    <row r="957" spans="1:26" ht="20.25" customHeight="1" x14ac:dyDescent="0.8">
      <c r="A957" s="463"/>
      <c r="B957" s="463"/>
      <c r="C957" s="463"/>
      <c r="D957" s="536"/>
      <c r="E957" s="537"/>
      <c r="F957" s="463"/>
      <c r="G957" s="537"/>
      <c r="H957" s="463"/>
      <c r="I957" s="463"/>
      <c r="J957" s="538"/>
      <c r="K957" s="463"/>
      <c r="L957" s="463"/>
      <c r="M957" s="463"/>
      <c r="N957" s="463"/>
      <c r="O957" s="463"/>
      <c r="P957" s="463"/>
      <c r="Q957" s="463"/>
      <c r="R957" s="463"/>
      <c r="S957" s="463"/>
      <c r="T957" s="463"/>
      <c r="U957" s="463"/>
      <c r="V957" s="463"/>
      <c r="W957" s="463"/>
      <c r="X957" s="463"/>
      <c r="Y957" s="463"/>
      <c r="Z957" s="463"/>
    </row>
    <row r="958" spans="1:26" ht="20.25" customHeight="1" x14ac:dyDescent="0.8">
      <c r="A958" s="463"/>
      <c r="B958" s="463"/>
      <c r="C958" s="463"/>
      <c r="D958" s="536"/>
      <c r="E958" s="537"/>
      <c r="F958" s="463"/>
      <c r="G958" s="537"/>
      <c r="H958" s="463"/>
      <c r="I958" s="463"/>
      <c r="J958" s="538"/>
      <c r="K958" s="463"/>
      <c r="L958" s="463"/>
      <c r="M958" s="463"/>
      <c r="N958" s="463"/>
      <c r="O958" s="463"/>
      <c r="P958" s="463"/>
      <c r="Q958" s="463"/>
      <c r="R958" s="463"/>
      <c r="S958" s="463"/>
      <c r="T958" s="463"/>
      <c r="U958" s="463"/>
      <c r="V958" s="463"/>
      <c r="W958" s="463"/>
      <c r="X958" s="463"/>
      <c r="Y958" s="463"/>
      <c r="Z958" s="463"/>
    </row>
    <row r="959" spans="1:26" ht="20.25" customHeight="1" x14ac:dyDescent="0.8">
      <c r="A959" s="463"/>
      <c r="B959" s="463"/>
      <c r="C959" s="463"/>
      <c r="D959" s="536"/>
      <c r="E959" s="537"/>
      <c r="F959" s="463"/>
      <c r="G959" s="537"/>
      <c r="H959" s="463"/>
      <c r="I959" s="463"/>
      <c r="J959" s="538"/>
      <c r="K959" s="463"/>
      <c r="L959" s="463"/>
      <c r="M959" s="463"/>
      <c r="N959" s="463"/>
      <c r="O959" s="463"/>
      <c r="P959" s="463"/>
      <c r="Q959" s="463"/>
      <c r="R959" s="463"/>
      <c r="S959" s="463"/>
      <c r="T959" s="463"/>
      <c r="U959" s="463"/>
      <c r="V959" s="463"/>
      <c r="W959" s="463"/>
      <c r="X959" s="463"/>
      <c r="Y959" s="463"/>
      <c r="Z959" s="463"/>
    </row>
    <row r="960" spans="1:26" ht="20.25" customHeight="1" x14ac:dyDescent="0.8">
      <c r="A960" s="463"/>
      <c r="B960" s="463"/>
      <c r="C960" s="463"/>
      <c r="D960" s="536"/>
      <c r="E960" s="537"/>
      <c r="F960" s="463"/>
      <c r="G960" s="537"/>
      <c r="H960" s="463"/>
      <c r="I960" s="463"/>
      <c r="J960" s="538"/>
      <c r="K960" s="463"/>
      <c r="L960" s="463"/>
      <c r="M960" s="463"/>
      <c r="N960" s="463"/>
      <c r="O960" s="463"/>
      <c r="P960" s="463"/>
      <c r="Q960" s="463"/>
      <c r="R960" s="463"/>
      <c r="S960" s="463"/>
      <c r="T960" s="463"/>
      <c r="U960" s="463"/>
      <c r="V960" s="463"/>
      <c r="W960" s="463"/>
      <c r="X960" s="463"/>
      <c r="Y960" s="463"/>
      <c r="Z960" s="463"/>
    </row>
    <row r="961" spans="1:26" ht="20.25" customHeight="1" x14ac:dyDescent="0.8">
      <c r="A961" s="463"/>
      <c r="B961" s="463"/>
      <c r="C961" s="463"/>
      <c r="D961" s="536"/>
      <c r="E961" s="537"/>
      <c r="F961" s="463"/>
      <c r="G961" s="537"/>
      <c r="H961" s="463"/>
      <c r="I961" s="463"/>
      <c r="J961" s="538"/>
      <c r="K961" s="463"/>
      <c r="L961" s="463"/>
      <c r="M961" s="463"/>
      <c r="N961" s="463"/>
      <c r="O961" s="463"/>
      <c r="P961" s="463"/>
      <c r="Q961" s="463"/>
      <c r="R961" s="463"/>
      <c r="S961" s="463"/>
      <c r="T961" s="463"/>
      <c r="U961" s="463"/>
      <c r="V961" s="463"/>
      <c r="W961" s="463"/>
      <c r="X961" s="463"/>
      <c r="Y961" s="463"/>
      <c r="Z961" s="463"/>
    </row>
    <row r="962" spans="1:26" ht="20.25" customHeight="1" x14ac:dyDescent="0.8">
      <c r="A962" s="463"/>
      <c r="B962" s="463"/>
      <c r="C962" s="463"/>
      <c r="D962" s="536"/>
      <c r="E962" s="537"/>
      <c r="F962" s="463"/>
      <c r="G962" s="537"/>
      <c r="H962" s="463"/>
      <c r="I962" s="463"/>
      <c r="J962" s="538"/>
      <c r="K962" s="463"/>
      <c r="L962" s="463"/>
      <c r="M962" s="463"/>
      <c r="N962" s="463"/>
      <c r="O962" s="463"/>
      <c r="P962" s="463"/>
      <c r="Q962" s="463"/>
      <c r="R962" s="463"/>
      <c r="S962" s="463"/>
      <c r="T962" s="463"/>
      <c r="U962" s="463"/>
      <c r="V962" s="463"/>
      <c r="W962" s="463"/>
      <c r="X962" s="463"/>
      <c r="Y962" s="463"/>
      <c r="Z962" s="463"/>
    </row>
    <row r="963" spans="1:26" ht="20.25" customHeight="1" x14ac:dyDescent="0.8">
      <c r="A963" s="463"/>
      <c r="B963" s="463"/>
      <c r="C963" s="463"/>
      <c r="D963" s="536"/>
      <c r="E963" s="537"/>
      <c r="F963" s="463"/>
      <c r="G963" s="537"/>
      <c r="H963" s="463"/>
      <c r="I963" s="463"/>
      <c r="J963" s="538"/>
      <c r="K963" s="463"/>
      <c r="L963" s="463"/>
      <c r="M963" s="463"/>
      <c r="N963" s="463"/>
      <c r="O963" s="463"/>
      <c r="P963" s="463"/>
      <c r="Q963" s="463"/>
      <c r="R963" s="463"/>
      <c r="S963" s="463"/>
      <c r="T963" s="463"/>
      <c r="U963" s="463"/>
      <c r="V963" s="463"/>
      <c r="W963" s="463"/>
      <c r="X963" s="463"/>
      <c r="Y963" s="463"/>
      <c r="Z963" s="463"/>
    </row>
    <row r="964" spans="1:26" ht="20.25" customHeight="1" x14ac:dyDescent="0.8">
      <c r="A964" s="463"/>
      <c r="B964" s="463"/>
      <c r="C964" s="463"/>
      <c r="D964" s="536"/>
      <c r="E964" s="537"/>
      <c r="F964" s="463"/>
      <c r="G964" s="537"/>
      <c r="H964" s="463"/>
      <c r="I964" s="463"/>
      <c r="J964" s="538"/>
      <c r="K964" s="463"/>
      <c r="L964" s="463"/>
      <c r="M964" s="463"/>
      <c r="N964" s="463"/>
      <c r="O964" s="463"/>
      <c r="P964" s="463"/>
      <c r="Q964" s="463"/>
      <c r="R964" s="463"/>
      <c r="S964" s="463"/>
      <c r="T964" s="463"/>
      <c r="U964" s="463"/>
      <c r="V964" s="463"/>
      <c r="W964" s="463"/>
      <c r="X964" s="463"/>
      <c r="Y964" s="463"/>
      <c r="Z964" s="463"/>
    </row>
    <row r="965" spans="1:26" ht="20.25" customHeight="1" x14ac:dyDescent="0.8">
      <c r="A965" s="463"/>
      <c r="B965" s="463"/>
      <c r="C965" s="463"/>
      <c r="D965" s="536"/>
      <c r="E965" s="537"/>
      <c r="F965" s="463"/>
      <c r="G965" s="537"/>
      <c r="H965" s="463"/>
      <c r="I965" s="463"/>
      <c r="J965" s="538"/>
      <c r="K965" s="463"/>
      <c r="L965" s="463"/>
      <c r="M965" s="463"/>
      <c r="N965" s="463"/>
      <c r="O965" s="463"/>
      <c r="P965" s="463"/>
      <c r="Q965" s="463"/>
      <c r="R965" s="463"/>
      <c r="S965" s="463"/>
      <c r="T965" s="463"/>
      <c r="U965" s="463"/>
      <c r="V965" s="463"/>
      <c r="W965" s="463"/>
      <c r="X965" s="463"/>
      <c r="Y965" s="463"/>
      <c r="Z965" s="463"/>
    </row>
    <row r="966" spans="1:26" ht="20.25" customHeight="1" x14ac:dyDescent="0.8">
      <c r="A966" s="463"/>
      <c r="B966" s="463"/>
      <c r="C966" s="463"/>
      <c r="D966" s="536"/>
      <c r="E966" s="537"/>
      <c r="F966" s="463"/>
      <c r="G966" s="537"/>
      <c r="H966" s="463"/>
      <c r="I966" s="463"/>
      <c r="J966" s="538"/>
      <c r="K966" s="463"/>
      <c r="L966" s="463"/>
      <c r="M966" s="463"/>
      <c r="N966" s="463"/>
      <c r="O966" s="463"/>
      <c r="P966" s="463"/>
      <c r="Q966" s="463"/>
      <c r="R966" s="463"/>
      <c r="S966" s="463"/>
      <c r="T966" s="463"/>
      <c r="U966" s="463"/>
      <c r="V966" s="463"/>
      <c r="W966" s="463"/>
      <c r="X966" s="463"/>
      <c r="Y966" s="463"/>
      <c r="Z966" s="463"/>
    </row>
    <row r="967" spans="1:26" ht="20.25" customHeight="1" x14ac:dyDescent="0.8">
      <c r="A967" s="463"/>
      <c r="B967" s="463"/>
      <c r="C967" s="463"/>
      <c r="D967" s="536"/>
      <c r="E967" s="537"/>
      <c r="F967" s="463"/>
      <c r="G967" s="537"/>
      <c r="H967" s="463"/>
      <c r="I967" s="463"/>
      <c r="J967" s="538"/>
      <c r="K967" s="463"/>
      <c r="L967" s="463"/>
      <c r="M967" s="463"/>
      <c r="N967" s="463"/>
      <c r="O967" s="463"/>
      <c r="P967" s="463"/>
      <c r="Q967" s="463"/>
      <c r="R967" s="463"/>
      <c r="S967" s="463"/>
      <c r="T967" s="463"/>
      <c r="U967" s="463"/>
      <c r="V967" s="463"/>
      <c r="W967" s="463"/>
      <c r="X967" s="463"/>
      <c r="Y967" s="463"/>
      <c r="Z967" s="463"/>
    </row>
    <row r="968" spans="1:26" ht="20.25" customHeight="1" x14ac:dyDescent="0.8">
      <c r="A968" s="463"/>
      <c r="B968" s="463"/>
      <c r="C968" s="463"/>
      <c r="D968" s="536"/>
      <c r="E968" s="537"/>
      <c r="F968" s="463"/>
      <c r="G968" s="537"/>
      <c r="H968" s="463"/>
      <c r="I968" s="463"/>
      <c r="J968" s="538"/>
      <c r="K968" s="463"/>
      <c r="L968" s="463"/>
      <c r="M968" s="463"/>
      <c r="N968" s="463"/>
      <c r="O968" s="463"/>
      <c r="P968" s="463"/>
      <c r="Q968" s="463"/>
      <c r="R968" s="463"/>
      <c r="S968" s="463"/>
      <c r="T968" s="463"/>
      <c r="U968" s="463"/>
      <c r="V968" s="463"/>
      <c r="W968" s="463"/>
      <c r="X968" s="463"/>
      <c r="Y968" s="463"/>
      <c r="Z968" s="463"/>
    </row>
    <row r="969" spans="1:26" ht="20.25" customHeight="1" x14ac:dyDescent="0.8">
      <c r="A969" s="463"/>
      <c r="B969" s="463"/>
      <c r="C969" s="463"/>
      <c r="D969" s="536"/>
      <c r="E969" s="537"/>
      <c r="F969" s="463"/>
      <c r="G969" s="537"/>
      <c r="H969" s="463"/>
      <c r="I969" s="463"/>
      <c r="J969" s="538"/>
      <c r="K969" s="463"/>
      <c r="L969" s="463"/>
      <c r="M969" s="463"/>
      <c r="N969" s="463"/>
      <c r="O969" s="463"/>
      <c r="P969" s="463"/>
      <c r="Q969" s="463"/>
      <c r="R969" s="463"/>
      <c r="S969" s="463"/>
      <c r="T969" s="463"/>
      <c r="U969" s="463"/>
      <c r="V969" s="463"/>
      <c r="W969" s="463"/>
      <c r="X969" s="463"/>
      <c r="Y969" s="463"/>
      <c r="Z969" s="463"/>
    </row>
    <row r="970" spans="1:26" ht="20.25" customHeight="1" x14ac:dyDescent="0.8">
      <c r="A970" s="463"/>
      <c r="B970" s="463"/>
      <c r="C970" s="463"/>
      <c r="D970" s="536"/>
      <c r="E970" s="537"/>
      <c r="F970" s="463"/>
      <c r="G970" s="537"/>
      <c r="H970" s="463"/>
      <c r="I970" s="463"/>
      <c r="J970" s="538"/>
      <c r="K970" s="463"/>
      <c r="L970" s="463"/>
      <c r="M970" s="463"/>
      <c r="N970" s="463"/>
      <c r="O970" s="463"/>
      <c r="P970" s="463"/>
      <c r="Q970" s="463"/>
      <c r="R970" s="463"/>
      <c r="S970" s="463"/>
      <c r="T970" s="463"/>
      <c r="U970" s="463"/>
      <c r="V970" s="463"/>
      <c r="W970" s="463"/>
      <c r="X970" s="463"/>
      <c r="Y970" s="463"/>
      <c r="Z970" s="463"/>
    </row>
    <row r="971" spans="1:26" ht="20.25" customHeight="1" x14ac:dyDescent="0.8">
      <c r="A971" s="463"/>
      <c r="B971" s="463"/>
      <c r="C971" s="463"/>
      <c r="D971" s="536"/>
      <c r="E971" s="537"/>
      <c r="F971" s="463"/>
      <c r="G971" s="537"/>
      <c r="H971" s="463"/>
      <c r="I971" s="463"/>
      <c r="J971" s="538"/>
      <c r="K971" s="463"/>
      <c r="L971" s="463"/>
      <c r="M971" s="463"/>
      <c r="N971" s="463"/>
      <c r="O971" s="463"/>
      <c r="P971" s="463"/>
      <c r="Q971" s="463"/>
      <c r="R971" s="463"/>
      <c r="S971" s="463"/>
      <c r="T971" s="463"/>
      <c r="U971" s="463"/>
      <c r="V971" s="463"/>
      <c r="W971" s="463"/>
      <c r="X971" s="463"/>
      <c r="Y971" s="463"/>
      <c r="Z971" s="463"/>
    </row>
    <row r="972" spans="1:26" ht="20.25" customHeight="1" x14ac:dyDescent="0.8">
      <c r="A972" s="463"/>
      <c r="B972" s="463"/>
      <c r="C972" s="463"/>
      <c r="D972" s="536"/>
      <c r="E972" s="537"/>
      <c r="F972" s="463"/>
      <c r="G972" s="537"/>
      <c r="H972" s="463"/>
      <c r="I972" s="463"/>
      <c r="J972" s="538"/>
      <c r="K972" s="463"/>
      <c r="L972" s="463"/>
      <c r="M972" s="463"/>
      <c r="N972" s="463"/>
      <c r="O972" s="463"/>
      <c r="P972" s="463"/>
      <c r="Q972" s="463"/>
      <c r="R972" s="463"/>
      <c r="S972" s="463"/>
      <c r="T972" s="463"/>
      <c r="U972" s="463"/>
      <c r="V972" s="463"/>
      <c r="W972" s="463"/>
      <c r="X972" s="463"/>
      <c r="Y972" s="463"/>
      <c r="Z972" s="463"/>
    </row>
    <row r="973" spans="1:26" ht="20.25" customHeight="1" x14ac:dyDescent="0.8">
      <c r="A973" s="463"/>
      <c r="B973" s="463"/>
      <c r="C973" s="463"/>
      <c r="D973" s="536"/>
      <c r="E973" s="537"/>
      <c r="F973" s="463"/>
      <c r="G973" s="537"/>
      <c r="H973" s="463"/>
      <c r="I973" s="463"/>
      <c r="J973" s="538"/>
      <c r="K973" s="463"/>
      <c r="L973" s="463"/>
      <c r="M973" s="463"/>
      <c r="N973" s="463"/>
      <c r="O973" s="463"/>
      <c r="P973" s="463"/>
      <c r="Q973" s="463"/>
      <c r="R973" s="463"/>
      <c r="S973" s="463"/>
      <c r="T973" s="463"/>
      <c r="U973" s="463"/>
      <c r="V973" s="463"/>
      <c r="W973" s="463"/>
      <c r="X973" s="463"/>
      <c r="Y973" s="463"/>
      <c r="Z973" s="463"/>
    </row>
    <row r="974" spans="1:26" ht="20.25" customHeight="1" x14ac:dyDescent="0.8">
      <c r="A974" s="463"/>
      <c r="B974" s="463"/>
      <c r="C974" s="463"/>
      <c r="D974" s="536"/>
      <c r="E974" s="537"/>
      <c r="F974" s="463"/>
      <c r="G974" s="537"/>
      <c r="H974" s="463"/>
      <c r="I974" s="463"/>
      <c r="J974" s="538"/>
      <c r="K974" s="463"/>
      <c r="L974" s="463"/>
      <c r="M974" s="463"/>
      <c r="N974" s="463"/>
      <c r="O974" s="463"/>
      <c r="P974" s="463"/>
      <c r="Q974" s="463"/>
      <c r="R974" s="463"/>
      <c r="S974" s="463"/>
      <c r="T974" s="463"/>
      <c r="U974" s="463"/>
      <c r="V974" s="463"/>
      <c r="W974" s="463"/>
      <c r="X974" s="463"/>
      <c r="Y974" s="463"/>
      <c r="Z974" s="463"/>
    </row>
    <row r="975" spans="1:26" ht="20.25" customHeight="1" x14ac:dyDescent="0.8">
      <c r="A975" s="463"/>
      <c r="B975" s="463"/>
      <c r="C975" s="463"/>
      <c r="D975" s="536"/>
      <c r="E975" s="537"/>
      <c r="F975" s="463"/>
      <c r="G975" s="537"/>
      <c r="H975" s="463"/>
      <c r="I975" s="463"/>
      <c r="J975" s="538"/>
      <c r="K975" s="463"/>
      <c r="L975" s="463"/>
      <c r="M975" s="463"/>
      <c r="N975" s="463"/>
      <c r="O975" s="463"/>
      <c r="P975" s="463"/>
      <c r="Q975" s="463"/>
      <c r="R975" s="463"/>
      <c r="S975" s="463"/>
      <c r="T975" s="463"/>
      <c r="U975" s="463"/>
      <c r="V975" s="463"/>
      <c r="W975" s="463"/>
      <c r="X975" s="463"/>
      <c r="Y975" s="463"/>
      <c r="Z975" s="463"/>
    </row>
    <row r="976" spans="1:26" ht="20.25" customHeight="1" x14ac:dyDescent="0.8">
      <c r="A976" s="463"/>
      <c r="B976" s="463"/>
      <c r="C976" s="463"/>
      <c r="D976" s="536"/>
      <c r="E976" s="537"/>
      <c r="F976" s="463"/>
      <c r="G976" s="537"/>
      <c r="H976" s="463"/>
      <c r="I976" s="463"/>
      <c r="J976" s="538"/>
      <c r="K976" s="463"/>
      <c r="L976" s="463"/>
      <c r="M976" s="463"/>
      <c r="N976" s="463"/>
      <c r="O976" s="463"/>
      <c r="P976" s="463"/>
      <c r="Q976" s="463"/>
      <c r="R976" s="463"/>
      <c r="S976" s="463"/>
      <c r="T976" s="463"/>
      <c r="U976" s="463"/>
      <c r="V976" s="463"/>
      <c r="W976" s="463"/>
      <c r="X976" s="463"/>
      <c r="Y976" s="463"/>
      <c r="Z976" s="463"/>
    </row>
    <row r="977" spans="1:26" ht="20.25" customHeight="1" x14ac:dyDescent="0.8">
      <c r="A977" s="463"/>
      <c r="B977" s="463"/>
      <c r="C977" s="463"/>
      <c r="D977" s="536"/>
      <c r="E977" s="537"/>
      <c r="F977" s="463"/>
      <c r="G977" s="537"/>
      <c r="H977" s="463"/>
      <c r="I977" s="463"/>
      <c r="J977" s="538"/>
      <c r="K977" s="463"/>
      <c r="L977" s="463"/>
      <c r="M977" s="463"/>
      <c r="N977" s="463"/>
      <c r="O977" s="463"/>
      <c r="P977" s="463"/>
      <c r="Q977" s="463"/>
      <c r="R977" s="463"/>
      <c r="S977" s="463"/>
      <c r="T977" s="463"/>
      <c r="U977" s="463"/>
      <c r="V977" s="463"/>
      <c r="W977" s="463"/>
      <c r="X977" s="463"/>
      <c r="Y977" s="463"/>
      <c r="Z977" s="463"/>
    </row>
    <row r="978" spans="1:26" ht="20.25" customHeight="1" x14ac:dyDescent="0.8">
      <c r="A978" s="463"/>
      <c r="B978" s="463"/>
      <c r="C978" s="463"/>
      <c r="D978" s="536"/>
      <c r="E978" s="537"/>
      <c r="F978" s="463"/>
      <c r="G978" s="537"/>
      <c r="H978" s="463"/>
      <c r="I978" s="463"/>
      <c r="J978" s="538"/>
      <c r="K978" s="463"/>
      <c r="L978" s="463"/>
      <c r="M978" s="463"/>
      <c r="N978" s="463"/>
      <c r="O978" s="463"/>
      <c r="P978" s="463"/>
      <c r="Q978" s="463"/>
      <c r="R978" s="463"/>
      <c r="S978" s="463"/>
      <c r="T978" s="463"/>
      <c r="U978" s="463"/>
      <c r="V978" s="463"/>
      <c r="W978" s="463"/>
      <c r="X978" s="463"/>
      <c r="Y978" s="463"/>
      <c r="Z978" s="463"/>
    </row>
    <row r="979" spans="1:26" ht="20.25" customHeight="1" x14ac:dyDescent="0.8">
      <c r="A979" s="463"/>
      <c r="B979" s="463"/>
      <c r="C979" s="463"/>
      <c r="D979" s="536"/>
      <c r="E979" s="537"/>
      <c r="F979" s="463"/>
      <c r="G979" s="537"/>
      <c r="H979" s="463"/>
      <c r="I979" s="463"/>
      <c r="J979" s="538"/>
      <c r="K979" s="463"/>
      <c r="L979" s="463"/>
      <c r="M979" s="463"/>
      <c r="N979" s="463"/>
      <c r="O979" s="463"/>
      <c r="P979" s="463"/>
      <c r="Q979" s="463"/>
      <c r="R979" s="463"/>
      <c r="S979" s="463"/>
      <c r="T979" s="463"/>
      <c r="U979" s="463"/>
      <c r="V979" s="463"/>
      <c r="W979" s="463"/>
      <c r="X979" s="463"/>
      <c r="Y979" s="463"/>
      <c r="Z979" s="463"/>
    </row>
    <row r="980" spans="1:26" ht="20.25" customHeight="1" x14ac:dyDescent="0.8">
      <c r="A980" s="463"/>
      <c r="B980" s="463"/>
      <c r="C980" s="463"/>
      <c r="D980" s="536"/>
      <c r="E980" s="537"/>
      <c r="F980" s="463"/>
      <c r="G980" s="537"/>
      <c r="H980" s="463"/>
      <c r="I980" s="463"/>
      <c r="J980" s="538"/>
      <c r="K980" s="463"/>
      <c r="L980" s="463"/>
      <c r="M980" s="463"/>
      <c r="N980" s="463"/>
      <c r="O980" s="463"/>
      <c r="P980" s="463"/>
      <c r="Q980" s="463"/>
      <c r="R980" s="463"/>
      <c r="S980" s="463"/>
      <c r="T980" s="463"/>
      <c r="U980" s="463"/>
      <c r="V980" s="463"/>
      <c r="W980" s="463"/>
      <c r="X980" s="463"/>
      <c r="Y980" s="463"/>
      <c r="Z980" s="463"/>
    </row>
    <row r="981" spans="1:26" ht="20.25" customHeight="1" x14ac:dyDescent="0.8">
      <c r="A981" s="463"/>
      <c r="B981" s="463"/>
      <c r="C981" s="463"/>
      <c r="D981" s="536"/>
      <c r="E981" s="537"/>
      <c r="F981" s="463"/>
      <c r="G981" s="537"/>
      <c r="H981" s="463"/>
      <c r="I981" s="463"/>
      <c r="J981" s="538"/>
      <c r="K981" s="463"/>
      <c r="L981" s="463"/>
      <c r="M981" s="463"/>
      <c r="N981" s="463"/>
      <c r="O981" s="463"/>
      <c r="P981" s="463"/>
      <c r="Q981" s="463"/>
      <c r="R981" s="463"/>
      <c r="S981" s="463"/>
      <c r="T981" s="463"/>
      <c r="U981" s="463"/>
      <c r="V981" s="463"/>
      <c r="W981" s="463"/>
      <c r="X981" s="463"/>
      <c r="Y981" s="463"/>
      <c r="Z981" s="463"/>
    </row>
    <row r="982" spans="1:26" ht="20.25" customHeight="1" x14ac:dyDescent="0.8">
      <c r="A982" s="463"/>
      <c r="B982" s="463"/>
      <c r="C982" s="463"/>
      <c r="D982" s="536"/>
      <c r="E982" s="537"/>
      <c r="F982" s="463"/>
      <c r="G982" s="537"/>
      <c r="H982" s="463"/>
      <c r="I982" s="463"/>
      <c r="J982" s="538"/>
      <c r="K982" s="463"/>
      <c r="L982" s="463"/>
      <c r="M982" s="463"/>
      <c r="N982" s="463"/>
      <c r="O982" s="463"/>
      <c r="P982" s="463"/>
      <c r="Q982" s="463"/>
      <c r="R982" s="463"/>
      <c r="S982" s="463"/>
      <c r="T982" s="463"/>
      <c r="U982" s="463"/>
      <c r="V982" s="463"/>
      <c r="W982" s="463"/>
      <c r="X982" s="463"/>
      <c r="Y982" s="463"/>
      <c r="Z982" s="463"/>
    </row>
    <row r="983" spans="1:26" ht="20.25" customHeight="1" x14ac:dyDescent="0.8">
      <c r="A983" s="463"/>
      <c r="B983" s="463"/>
      <c r="C983" s="463"/>
      <c r="D983" s="536"/>
      <c r="E983" s="537"/>
      <c r="F983" s="463"/>
      <c r="G983" s="537"/>
      <c r="H983" s="463"/>
      <c r="I983" s="463"/>
      <c r="J983" s="538"/>
      <c r="K983" s="463"/>
      <c r="L983" s="463"/>
      <c r="M983" s="463"/>
      <c r="N983" s="463"/>
      <c r="O983" s="463"/>
      <c r="P983" s="463"/>
      <c r="Q983" s="463"/>
      <c r="R983" s="463"/>
      <c r="S983" s="463"/>
      <c r="T983" s="463"/>
      <c r="U983" s="463"/>
      <c r="V983" s="463"/>
      <c r="W983" s="463"/>
      <c r="X983" s="463"/>
      <c r="Y983" s="463"/>
      <c r="Z983" s="463"/>
    </row>
    <row r="984" spans="1:26" ht="20.25" customHeight="1" x14ac:dyDescent="0.8">
      <c r="A984" s="463"/>
      <c r="B984" s="463"/>
      <c r="C984" s="463"/>
      <c r="D984" s="536"/>
      <c r="E984" s="537"/>
      <c r="F984" s="463"/>
      <c r="G984" s="537"/>
      <c r="H984" s="463"/>
      <c r="I984" s="463"/>
      <c r="J984" s="538"/>
      <c r="K984" s="463"/>
      <c r="L984" s="463"/>
      <c r="M984" s="463"/>
      <c r="N984" s="463"/>
      <c r="O984" s="463"/>
      <c r="P984" s="463"/>
      <c r="Q984" s="463"/>
      <c r="R984" s="463"/>
      <c r="S984" s="463"/>
      <c r="T984" s="463"/>
      <c r="U984" s="463"/>
      <c r="V984" s="463"/>
      <c r="W984" s="463"/>
      <c r="X984" s="463"/>
      <c r="Y984" s="463"/>
      <c r="Z984" s="463"/>
    </row>
    <row r="985" spans="1:26" ht="20.25" customHeight="1" x14ac:dyDescent="0.8">
      <c r="A985" s="463"/>
      <c r="B985" s="463"/>
      <c r="C985" s="463"/>
      <c r="D985" s="536"/>
      <c r="E985" s="537"/>
      <c r="F985" s="463"/>
      <c r="G985" s="537"/>
      <c r="H985" s="463"/>
      <c r="I985" s="463"/>
      <c r="J985" s="538"/>
      <c r="K985" s="463"/>
      <c r="L985" s="463"/>
      <c r="M985" s="463"/>
      <c r="N985" s="463"/>
      <c r="O985" s="463"/>
      <c r="P985" s="463"/>
      <c r="Q985" s="463"/>
      <c r="R985" s="463"/>
      <c r="S985" s="463"/>
      <c r="T985" s="463"/>
      <c r="U985" s="463"/>
      <c r="V985" s="463"/>
      <c r="W985" s="463"/>
      <c r="X985" s="463"/>
      <c r="Y985" s="463"/>
      <c r="Z985" s="463"/>
    </row>
    <row r="986" spans="1:26" ht="20.25" customHeight="1" x14ac:dyDescent="0.8">
      <c r="A986" s="463"/>
      <c r="B986" s="463"/>
      <c r="C986" s="463"/>
      <c r="D986" s="536"/>
      <c r="E986" s="537"/>
      <c r="F986" s="463"/>
      <c r="G986" s="537"/>
      <c r="H986" s="463"/>
      <c r="I986" s="463"/>
      <c r="J986" s="538"/>
      <c r="K986" s="463"/>
      <c r="L986" s="463"/>
      <c r="M986" s="463"/>
      <c r="N986" s="463"/>
      <c r="O986" s="463"/>
      <c r="P986" s="463"/>
      <c r="Q986" s="463"/>
      <c r="R986" s="463"/>
      <c r="S986" s="463"/>
      <c r="T986" s="463"/>
      <c r="U986" s="463"/>
      <c r="V986" s="463"/>
      <c r="W986" s="463"/>
      <c r="X986" s="463"/>
      <c r="Y986" s="463"/>
      <c r="Z986" s="463"/>
    </row>
    <row r="987" spans="1:26" ht="20.25" customHeight="1" x14ac:dyDescent="0.8">
      <c r="A987" s="463"/>
      <c r="B987" s="463"/>
      <c r="C987" s="463"/>
      <c r="D987" s="536"/>
      <c r="E987" s="537"/>
      <c r="F987" s="463"/>
      <c r="G987" s="537"/>
      <c r="H987" s="463"/>
      <c r="I987" s="463"/>
      <c r="J987" s="538"/>
      <c r="K987" s="463"/>
      <c r="L987" s="463"/>
      <c r="M987" s="463"/>
      <c r="N987" s="463"/>
      <c r="O987" s="463"/>
      <c r="P987" s="463"/>
      <c r="Q987" s="463"/>
      <c r="R987" s="463"/>
      <c r="S987" s="463"/>
      <c r="T987" s="463"/>
      <c r="U987" s="463"/>
      <c r="V987" s="463"/>
      <c r="W987" s="463"/>
      <c r="X987" s="463"/>
      <c r="Y987" s="463"/>
      <c r="Z987" s="463"/>
    </row>
    <row r="988" spans="1:26" ht="20.25" customHeight="1" x14ac:dyDescent="0.8">
      <c r="A988" s="463"/>
      <c r="B988" s="463"/>
      <c r="C988" s="463"/>
      <c r="D988" s="536"/>
      <c r="E988" s="537"/>
      <c r="F988" s="463"/>
      <c r="G988" s="537"/>
      <c r="H988" s="463"/>
      <c r="I988" s="463"/>
      <c r="J988" s="538"/>
      <c r="K988" s="463"/>
      <c r="L988" s="463"/>
      <c r="M988" s="463"/>
      <c r="N988" s="463"/>
      <c r="O988" s="463"/>
      <c r="P988" s="463"/>
      <c r="Q988" s="463"/>
      <c r="R988" s="463"/>
      <c r="S988" s="463"/>
      <c r="T988" s="463"/>
      <c r="U988" s="463"/>
      <c r="V988" s="463"/>
      <c r="W988" s="463"/>
      <c r="X988" s="463"/>
      <c r="Y988" s="463"/>
      <c r="Z988" s="463"/>
    </row>
  </sheetData>
  <mergeCells count="8">
    <mergeCell ref="J7:J8"/>
    <mergeCell ref="A1:I1"/>
    <mergeCell ref="A7:A8"/>
    <mergeCell ref="B7:B8"/>
    <mergeCell ref="C7:C8"/>
    <mergeCell ref="D7:D8"/>
    <mergeCell ref="E7:F7"/>
    <mergeCell ref="G7:H7"/>
  </mergeCells>
  <pageMargins left="0.7" right="0.7" top="0.75" bottom="0.75" header="0" footer="0"/>
  <pageSetup paperSize="9" fitToHeight="0" orientation="portrait"/>
  <headerFooter>
    <oddFooter>&amp;C&amp;P of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  <pageSetUpPr fitToPage="1"/>
  </sheetPr>
  <dimension ref="A1:Z997"/>
  <sheetViews>
    <sheetView workbookViewId="0">
      <selection activeCell="E22" sqref="E22"/>
    </sheetView>
  </sheetViews>
  <sheetFormatPr defaultColWidth="12.58203125" defaultRowHeight="15" customHeight="1" x14ac:dyDescent="0.6"/>
  <cols>
    <col min="1" max="1" width="8" style="4" customWidth="1"/>
    <col min="2" max="2" width="73.5" style="4" customWidth="1"/>
    <col min="3" max="3" width="10" style="4" customWidth="1"/>
    <col min="4" max="4" width="7.5" style="4" customWidth="1"/>
    <col min="5" max="5" width="12.75" style="4" customWidth="1"/>
    <col min="6" max="6" width="13.75" style="4" customWidth="1"/>
    <col min="7" max="7" width="13.25" style="4" customWidth="1"/>
    <col min="8" max="8" width="13" style="4" customWidth="1"/>
    <col min="9" max="9" width="17.25" style="4" customWidth="1"/>
    <col min="10" max="10" width="18.75" style="4" customWidth="1"/>
    <col min="11" max="11" width="13.5" style="4" customWidth="1"/>
    <col min="12" max="26" width="9" style="4" customWidth="1"/>
    <col min="27" max="16384" width="12.58203125" style="4"/>
  </cols>
  <sheetData>
    <row r="1" spans="1:26" ht="20.25" customHeight="1" x14ac:dyDescent="0.8">
      <c r="A1" s="845" t="s">
        <v>102</v>
      </c>
      <c r="B1" s="830"/>
      <c r="C1" s="830"/>
      <c r="D1" s="830"/>
      <c r="E1" s="830"/>
      <c r="F1" s="830"/>
      <c r="G1" s="830"/>
      <c r="H1" s="830"/>
      <c r="I1" s="830"/>
      <c r="J1" s="17" t="s">
        <v>103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 x14ac:dyDescent="0.8">
      <c r="A2" s="11" t="s">
        <v>104</v>
      </c>
      <c r="B2" s="11"/>
      <c r="C2" s="204"/>
      <c r="D2" s="11"/>
      <c r="E2" s="204"/>
      <c r="F2" s="12"/>
      <c r="G2" s="204"/>
      <c r="H2" s="11"/>
      <c r="I2" s="11"/>
      <c r="J2" s="205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0.25" customHeight="1" x14ac:dyDescent="0.8">
      <c r="A3" s="11" t="s">
        <v>105</v>
      </c>
      <c r="B3" s="11"/>
      <c r="C3" s="204"/>
      <c r="D3" s="11"/>
      <c r="E3" s="204"/>
      <c r="F3" s="12"/>
      <c r="G3" s="204"/>
      <c r="H3" s="11" t="s">
        <v>106</v>
      </c>
      <c r="I3" s="206"/>
      <c r="J3" s="205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 x14ac:dyDescent="0.8">
      <c r="A4" s="11" t="s">
        <v>181</v>
      </c>
      <c r="B4" s="11"/>
      <c r="C4" s="204"/>
      <c r="D4" s="11"/>
      <c r="E4" s="204"/>
      <c r="F4" s="12"/>
      <c r="G4" s="204"/>
      <c r="H4" s="11"/>
      <c r="I4" s="11"/>
      <c r="J4" s="20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0.25" customHeight="1" x14ac:dyDescent="0.8">
      <c r="A5" s="11" t="s">
        <v>108</v>
      </c>
      <c r="B5" s="11"/>
      <c r="C5" s="207" t="s">
        <v>109</v>
      </c>
      <c r="D5" s="7" t="s">
        <v>588</v>
      </c>
      <c r="E5" s="208"/>
      <c r="F5" s="204"/>
      <c r="G5" s="13"/>
      <c r="H5" s="9"/>
      <c r="I5" s="9"/>
      <c r="J5" s="17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0.25" customHeight="1" x14ac:dyDescent="0.8">
      <c r="A6" s="209"/>
      <c r="B6" s="209"/>
      <c r="C6" s="210"/>
      <c r="D6" s="209"/>
      <c r="E6" s="210"/>
      <c r="F6" s="211"/>
      <c r="G6" s="210"/>
      <c r="H6" s="209"/>
      <c r="I6" s="212"/>
      <c r="J6" s="213" t="s">
        <v>13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0.25" customHeight="1" x14ac:dyDescent="0.8">
      <c r="A7" s="846" t="s">
        <v>110</v>
      </c>
      <c r="B7" s="848" t="s">
        <v>15</v>
      </c>
      <c r="C7" s="866" t="s">
        <v>111</v>
      </c>
      <c r="D7" s="851" t="s">
        <v>112</v>
      </c>
      <c r="E7" s="852" t="s">
        <v>113</v>
      </c>
      <c r="F7" s="853"/>
      <c r="G7" s="852" t="s">
        <v>114</v>
      </c>
      <c r="H7" s="853"/>
      <c r="I7" s="214" t="s">
        <v>115</v>
      </c>
      <c r="J7" s="843" t="s">
        <v>17</v>
      </c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</row>
    <row r="8" spans="1:26" ht="20.25" customHeight="1" x14ac:dyDescent="0.8">
      <c r="A8" s="847"/>
      <c r="B8" s="849"/>
      <c r="C8" s="849"/>
      <c r="D8" s="849"/>
      <c r="E8" s="216" t="s">
        <v>116</v>
      </c>
      <c r="F8" s="217" t="s">
        <v>117</v>
      </c>
      <c r="G8" s="216" t="s">
        <v>116</v>
      </c>
      <c r="H8" s="217" t="s">
        <v>117</v>
      </c>
      <c r="I8" s="218" t="s">
        <v>118</v>
      </c>
      <c r="J8" s="844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</row>
    <row r="9" spans="1:26" ht="20.25" customHeight="1" x14ac:dyDescent="0.8">
      <c r="A9" s="219">
        <v>1</v>
      </c>
      <c r="B9" s="6" t="s">
        <v>182</v>
      </c>
      <c r="C9" s="220"/>
      <c r="D9" s="221"/>
      <c r="E9" s="222"/>
      <c r="F9" s="223"/>
      <c r="G9" s="222"/>
      <c r="H9" s="223"/>
      <c r="I9" s="222"/>
      <c r="J9" s="224"/>
      <c r="K9" s="225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19.5" customHeight="1" x14ac:dyDescent="0.8">
      <c r="A10" s="226">
        <v>1.1000000000000001</v>
      </c>
      <c r="B10" s="8" t="s">
        <v>183</v>
      </c>
      <c r="C10" s="227" t="s">
        <v>115</v>
      </c>
      <c r="D10" s="221"/>
      <c r="E10" s="228"/>
      <c r="F10" s="223"/>
      <c r="G10" s="228"/>
      <c r="H10" s="223"/>
      <c r="I10" s="228">
        <f t="shared" ref="H10:I10" si="0">I15</f>
        <v>0</v>
      </c>
      <c r="J10" s="229"/>
      <c r="K10" s="230">
        <f>F10+H10</f>
        <v>0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0.25" customHeight="1" x14ac:dyDescent="0.8">
      <c r="A11" s="226"/>
      <c r="B11" s="231" t="s">
        <v>184</v>
      </c>
      <c r="C11" s="232"/>
      <c r="D11" s="221"/>
      <c r="E11" s="233"/>
      <c r="F11" s="234"/>
      <c r="G11" s="235"/>
      <c r="H11" s="234"/>
      <c r="I11" s="235">
        <f>+SUM(I10:I10)</f>
        <v>0</v>
      </c>
      <c r="J11" s="229"/>
      <c r="K11" s="236">
        <f>F11+H11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0.25" customHeight="1" x14ac:dyDescent="0.8">
      <c r="A12" s="226"/>
      <c r="B12" s="231"/>
      <c r="C12" s="232"/>
      <c r="D12" s="221"/>
      <c r="E12" s="233"/>
      <c r="F12" s="234"/>
      <c r="G12" s="235"/>
      <c r="H12" s="234"/>
      <c r="I12" s="235"/>
      <c r="J12" s="229"/>
      <c r="K12" s="23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0.25" customHeight="1" x14ac:dyDescent="0.8">
      <c r="A13" s="245">
        <v>1</v>
      </c>
      <c r="B13" s="247" t="s">
        <v>183</v>
      </c>
      <c r="C13" s="227"/>
      <c r="D13" s="227"/>
      <c r="E13" s="228"/>
      <c r="F13" s="228"/>
      <c r="G13" s="228"/>
      <c r="H13" s="228"/>
      <c r="I13" s="228"/>
      <c r="J13" s="229"/>
      <c r="K13" s="23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0.25" customHeight="1" x14ac:dyDescent="0.8">
      <c r="A14" s="226">
        <v>1.1000000000000001</v>
      </c>
      <c r="B14" s="165" t="s">
        <v>185</v>
      </c>
      <c r="C14" s="227">
        <v>5912.8</v>
      </c>
      <c r="D14" s="227" t="s">
        <v>133</v>
      </c>
      <c r="E14" s="228"/>
      <c r="F14" s="228"/>
      <c r="G14" s="228"/>
      <c r="H14" s="228"/>
      <c r="I14" s="228">
        <f>F14+H14</f>
        <v>0</v>
      </c>
      <c r="J14" s="229"/>
      <c r="K14" s="23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0.25" customHeight="1" x14ac:dyDescent="0.8">
      <c r="A15" s="239"/>
      <c r="B15" s="240" t="s">
        <v>186</v>
      </c>
      <c r="C15" s="241"/>
      <c r="D15" s="231"/>
      <c r="E15" s="242"/>
      <c r="F15" s="243">
        <f>SUM(F14:F14)</f>
        <v>0</v>
      </c>
      <c r="G15" s="244"/>
      <c r="H15" s="243">
        <f>SUM(H14:H14)</f>
        <v>0</v>
      </c>
      <c r="I15" s="244">
        <f>SUM(I14:I14)</f>
        <v>0</v>
      </c>
      <c r="J15" s="237"/>
      <c r="K15" s="238">
        <f>F15+H15</f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0.25" customHeight="1" x14ac:dyDescent="0.8">
      <c r="A16" s="275"/>
      <c r="B16" s="276"/>
      <c r="C16" s="277"/>
      <c r="D16" s="278"/>
      <c r="E16" s="279"/>
      <c r="F16" s="280"/>
      <c r="G16" s="281"/>
      <c r="H16" s="280"/>
      <c r="I16" s="281"/>
      <c r="J16" s="282"/>
      <c r="K16" s="9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0.25" customHeight="1" x14ac:dyDescent="0.8">
      <c r="A17" s="1"/>
      <c r="B17" s="1"/>
      <c r="C17" s="1"/>
      <c r="D17" s="2"/>
      <c r="E17" s="14"/>
      <c r="F17" s="1"/>
      <c r="G17" s="14"/>
      <c r="H17" s="9"/>
      <c r="I17" s="9"/>
      <c r="J17" s="9"/>
      <c r="K17" s="9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 x14ac:dyDescent="0.8">
      <c r="A18" s="1"/>
      <c r="B18" s="15"/>
      <c r="C18" s="13"/>
      <c r="D18" s="1"/>
      <c r="E18" s="14"/>
      <c r="F18" s="13"/>
      <c r="G18" s="14"/>
      <c r="H18" s="13"/>
      <c r="I18" s="13"/>
      <c r="J18" s="67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 x14ac:dyDescent="0.8">
      <c r="A19" s="1"/>
      <c r="B19" s="15"/>
      <c r="C19" s="13"/>
      <c r="D19" s="1"/>
      <c r="E19" s="14"/>
      <c r="F19" s="13"/>
      <c r="G19" s="14"/>
      <c r="H19" s="13"/>
      <c r="I19" s="13"/>
      <c r="J19" s="67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0.25" customHeight="1" x14ac:dyDescent="0.8">
      <c r="A20" s="1"/>
      <c r="B20" s="16"/>
      <c r="C20" s="16"/>
      <c r="D20" s="1"/>
      <c r="E20" s="14"/>
      <c r="F20" s="13"/>
      <c r="G20" s="248"/>
      <c r="H20" s="13"/>
      <c r="I20" s="13"/>
      <c r="J20" s="67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0.25" customHeight="1" x14ac:dyDescent="0.8">
      <c r="A21" s="1"/>
      <c r="B21" s="9"/>
      <c r="C21" s="9"/>
      <c r="D21" s="1"/>
      <c r="E21" s="14"/>
      <c r="F21" s="13"/>
      <c r="G21" s="87"/>
      <c r="H21" s="13"/>
      <c r="I21" s="13"/>
      <c r="J21" s="67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0.25" customHeight="1" x14ac:dyDescent="0.8">
      <c r="A22" s="1"/>
      <c r="B22" s="1"/>
      <c r="C22" s="13"/>
      <c r="D22" s="1"/>
      <c r="E22" s="14"/>
      <c r="F22" s="13"/>
      <c r="G22" s="14"/>
      <c r="H22" s="13"/>
      <c r="I22" s="13"/>
      <c r="J22" s="67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0.25" customHeight="1" x14ac:dyDescent="0.8">
      <c r="A23" s="1"/>
      <c r="B23" s="16"/>
      <c r="C23" s="16"/>
      <c r="D23" s="1"/>
      <c r="E23" s="14"/>
      <c r="F23" s="13"/>
      <c r="G23" s="248"/>
      <c r="H23" s="13"/>
      <c r="I23" s="13"/>
      <c r="J23" s="67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0.25" customHeight="1" x14ac:dyDescent="0.8">
      <c r="A24" s="1"/>
      <c r="B24" s="9"/>
      <c r="C24" s="9"/>
      <c r="D24" s="1"/>
      <c r="E24" s="14"/>
      <c r="F24" s="13"/>
      <c r="G24" s="87"/>
      <c r="H24" s="13"/>
      <c r="I24" s="13"/>
      <c r="J24" s="67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0.25" customHeight="1" x14ac:dyDescent="0.8">
      <c r="A25" s="1"/>
      <c r="B25" s="1"/>
      <c r="C25" s="1"/>
      <c r="D25" s="2"/>
      <c r="E25" s="14"/>
      <c r="F25" s="1"/>
      <c r="G25" s="14"/>
      <c r="H25" s="1"/>
      <c r="I25" s="1"/>
      <c r="J25" s="67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0.25" customHeight="1" x14ac:dyDescent="0.8">
      <c r="A26" s="1"/>
      <c r="B26" s="1"/>
      <c r="C26" s="1"/>
      <c r="D26" s="2"/>
      <c r="E26" s="14"/>
      <c r="F26" s="1"/>
      <c r="G26" s="14"/>
      <c r="H26" s="1"/>
      <c r="I26" s="1"/>
      <c r="J26" s="67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0.25" customHeight="1" x14ac:dyDescent="0.8">
      <c r="A27" s="1"/>
      <c r="B27" s="1"/>
      <c r="C27" s="1"/>
      <c r="D27" s="2"/>
      <c r="E27" s="14"/>
      <c r="F27" s="1"/>
      <c r="G27" s="14"/>
      <c r="H27" s="1"/>
      <c r="I27" s="1"/>
      <c r="J27" s="67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0.25" customHeight="1" x14ac:dyDescent="0.8">
      <c r="A28" s="1"/>
      <c r="B28" s="1"/>
      <c r="C28" s="1"/>
      <c r="D28" s="2"/>
      <c r="E28" s="14"/>
      <c r="F28" s="1"/>
      <c r="G28" s="14"/>
      <c r="H28" s="1"/>
      <c r="I28" s="1"/>
      <c r="J28" s="67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0.25" customHeight="1" x14ac:dyDescent="0.8">
      <c r="A29" s="1"/>
      <c r="B29" s="1"/>
      <c r="C29" s="1"/>
      <c r="D29" s="2"/>
      <c r="E29" s="14"/>
      <c r="F29" s="1"/>
      <c r="G29" s="14"/>
      <c r="H29" s="1"/>
      <c r="I29" s="1"/>
      <c r="J29" s="67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0.25" customHeight="1" x14ac:dyDescent="0.8">
      <c r="A30" s="1"/>
      <c r="B30" s="1"/>
      <c r="C30" s="1"/>
      <c r="D30" s="2"/>
      <c r="E30" s="14"/>
      <c r="F30" s="1"/>
      <c r="G30" s="14"/>
      <c r="H30" s="1"/>
      <c r="I30" s="1"/>
      <c r="J30" s="67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0.25" customHeight="1" x14ac:dyDescent="0.8">
      <c r="A31" s="1"/>
      <c r="B31" s="1"/>
      <c r="C31" s="1"/>
      <c r="D31" s="2"/>
      <c r="E31" s="14"/>
      <c r="F31" s="1"/>
      <c r="G31" s="14"/>
      <c r="H31" s="1"/>
      <c r="I31" s="1"/>
      <c r="J31" s="6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0.25" customHeight="1" x14ac:dyDescent="0.8">
      <c r="A32" s="1"/>
      <c r="B32" s="1"/>
      <c r="C32" s="1"/>
      <c r="D32" s="2"/>
      <c r="E32" s="14"/>
      <c r="F32" s="1"/>
      <c r="G32" s="14"/>
      <c r="H32" s="1"/>
      <c r="I32" s="1"/>
      <c r="J32" s="67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0.25" customHeight="1" x14ac:dyDescent="0.8">
      <c r="A33" s="1"/>
      <c r="B33" s="1"/>
      <c r="C33" s="1"/>
      <c r="D33" s="2"/>
      <c r="E33" s="14"/>
      <c r="F33" s="1"/>
      <c r="G33" s="14"/>
      <c r="H33" s="1"/>
      <c r="I33" s="1"/>
      <c r="J33" s="67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0.25" customHeight="1" x14ac:dyDescent="0.8">
      <c r="A34" s="1"/>
      <c r="B34" s="1"/>
      <c r="C34" s="1"/>
      <c r="D34" s="2"/>
      <c r="E34" s="14"/>
      <c r="F34" s="1"/>
      <c r="G34" s="14"/>
      <c r="H34" s="1"/>
      <c r="I34" s="1"/>
      <c r="J34" s="67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0.25" customHeight="1" x14ac:dyDescent="0.8">
      <c r="A35" s="1"/>
      <c r="B35" s="1"/>
      <c r="C35" s="1"/>
      <c r="D35" s="2"/>
      <c r="E35" s="14"/>
      <c r="F35" s="1"/>
      <c r="G35" s="14"/>
      <c r="H35" s="1"/>
      <c r="I35" s="1"/>
      <c r="J35" s="67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0.25" customHeight="1" x14ac:dyDescent="0.8">
      <c r="A36" s="1"/>
      <c r="B36" s="1"/>
      <c r="C36" s="1"/>
      <c r="D36" s="2"/>
      <c r="E36" s="14"/>
      <c r="F36" s="1"/>
      <c r="G36" s="14"/>
      <c r="H36" s="1"/>
      <c r="I36" s="1"/>
      <c r="J36" s="67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0.25" customHeight="1" x14ac:dyDescent="0.8">
      <c r="A37" s="1"/>
      <c r="B37" s="1"/>
      <c r="C37" s="1"/>
      <c r="D37" s="2"/>
      <c r="E37" s="14"/>
      <c r="F37" s="1"/>
      <c r="G37" s="14"/>
      <c r="H37" s="1"/>
      <c r="I37" s="1"/>
      <c r="J37" s="67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0.25" customHeight="1" x14ac:dyDescent="0.8">
      <c r="A38" s="1"/>
      <c r="B38" s="1"/>
      <c r="C38" s="1"/>
      <c r="D38" s="2"/>
      <c r="E38" s="14"/>
      <c r="F38" s="1"/>
      <c r="G38" s="14"/>
      <c r="H38" s="1"/>
      <c r="I38" s="1"/>
      <c r="J38" s="67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0.25" customHeight="1" x14ac:dyDescent="0.8">
      <c r="A39" s="1"/>
      <c r="B39" s="1"/>
      <c r="C39" s="1"/>
      <c r="D39" s="2"/>
      <c r="E39" s="14"/>
      <c r="F39" s="1"/>
      <c r="G39" s="14"/>
      <c r="H39" s="1"/>
      <c r="I39" s="1"/>
      <c r="J39" s="67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0.25" customHeight="1" x14ac:dyDescent="0.8">
      <c r="A40" s="1"/>
      <c r="B40" s="1"/>
      <c r="C40" s="1"/>
      <c r="D40" s="2"/>
      <c r="E40" s="14"/>
      <c r="F40" s="1"/>
      <c r="G40" s="14"/>
      <c r="H40" s="1"/>
      <c r="I40" s="1"/>
      <c r="J40" s="67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0.25" customHeight="1" x14ac:dyDescent="0.8">
      <c r="A41" s="1"/>
      <c r="B41" s="1"/>
      <c r="C41" s="1"/>
      <c r="D41" s="2"/>
      <c r="E41" s="14"/>
      <c r="F41" s="1"/>
      <c r="G41" s="14"/>
      <c r="H41" s="1"/>
      <c r="I41" s="1"/>
      <c r="J41" s="67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0.25" customHeight="1" x14ac:dyDescent="0.8">
      <c r="A42" s="1"/>
      <c r="B42" s="1"/>
      <c r="C42" s="1"/>
      <c r="D42" s="2"/>
      <c r="E42" s="14"/>
      <c r="F42" s="1"/>
      <c r="G42" s="14"/>
      <c r="H42" s="1"/>
      <c r="I42" s="1"/>
      <c r="J42" s="67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0.25" customHeight="1" x14ac:dyDescent="0.8">
      <c r="A43" s="1"/>
      <c r="B43" s="1"/>
      <c r="C43" s="1"/>
      <c r="D43" s="2"/>
      <c r="E43" s="14"/>
      <c r="F43" s="1"/>
      <c r="G43" s="14"/>
      <c r="H43" s="1"/>
      <c r="I43" s="1"/>
      <c r="J43" s="67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0.25" customHeight="1" x14ac:dyDescent="0.8">
      <c r="A44" s="1"/>
      <c r="B44" s="1"/>
      <c r="C44" s="1"/>
      <c r="D44" s="2"/>
      <c r="E44" s="14"/>
      <c r="F44" s="1"/>
      <c r="G44" s="14"/>
      <c r="H44" s="1"/>
      <c r="I44" s="1"/>
      <c r="J44" s="67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0.25" customHeight="1" x14ac:dyDescent="0.8">
      <c r="A45" s="1"/>
      <c r="B45" s="1"/>
      <c r="C45" s="1"/>
      <c r="D45" s="2"/>
      <c r="E45" s="14"/>
      <c r="F45" s="1"/>
      <c r="G45" s="14"/>
      <c r="H45" s="1"/>
      <c r="I45" s="1"/>
      <c r="J45" s="67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0.25" customHeight="1" x14ac:dyDescent="0.8">
      <c r="A46" s="1"/>
      <c r="B46" s="1"/>
      <c r="C46" s="1"/>
      <c r="D46" s="2"/>
      <c r="E46" s="14"/>
      <c r="F46" s="1"/>
      <c r="G46" s="14"/>
      <c r="H46" s="1"/>
      <c r="I46" s="1"/>
      <c r="J46" s="67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0.25" customHeight="1" x14ac:dyDescent="0.8">
      <c r="A47" s="1"/>
      <c r="B47" s="1"/>
      <c r="C47" s="1"/>
      <c r="D47" s="2"/>
      <c r="E47" s="14"/>
      <c r="F47" s="1"/>
      <c r="G47" s="14"/>
      <c r="H47" s="1"/>
      <c r="I47" s="1"/>
      <c r="J47" s="67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0.25" customHeight="1" x14ac:dyDescent="0.8">
      <c r="A48" s="1"/>
      <c r="B48" s="1"/>
      <c r="C48" s="1"/>
      <c r="D48" s="2"/>
      <c r="E48" s="14"/>
      <c r="F48" s="1"/>
      <c r="G48" s="14"/>
      <c r="H48" s="1"/>
      <c r="I48" s="1"/>
      <c r="J48" s="67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0.25" customHeight="1" x14ac:dyDescent="0.8">
      <c r="A49" s="1"/>
      <c r="B49" s="1"/>
      <c r="C49" s="1"/>
      <c r="D49" s="2"/>
      <c r="E49" s="14"/>
      <c r="F49" s="1"/>
      <c r="G49" s="14"/>
      <c r="H49" s="1"/>
      <c r="I49" s="1"/>
      <c r="J49" s="67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0.25" customHeight="1" x14ac:dyDescent="0.8">
      <c r="A50" s="1"/>
      <c r="B50" s="1"/>
      <c r="C50" s="1"/>
      <c r="D50" s="2"/>
      <c r="E50" s="14"/>
      <c r="F50" s="1"/>
      <c r="G50" s="14"/>
      <c r="H50" s="1"/>
      <c r="I50" s="1"/>
      <c r="J50" s="67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0.25" customHeight="1" x14ac:dyDescent="0.8">
      <c r="A51" s="1"/>
      <c r="B51" s="1"/>
      <c r="C51" s="1"/>
      <c r="D51" s="2"/>
      <c r="E51" s="14"/>
      <c r="F51" s="1"/>
      <c r="G51" s="14"/>
      <c r="H51" s="1"/>
      <c r="I51" s="1"/>
      <c r="J51" s="67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0.25" customHeight="1" x14ac:dyDescent="0.8">
      <c r="A52" s="1"/>
      <c r="B52" s="1"/>
      <c r="C52" s="1"/>
      <c r="D52" s="2"/>
      <c r="E52" s="14"/>
      <c r="F52" s="1"/>
      <c r="G52" s="14"/>
      <c r="H52" s="1"/>
      <c r="I52" s="1"/>
      <c r="J52" s="67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0.25" customHeight="1" x14ac:dyDescent="0.8">
      <c r="A53" s="1"/>
      <c r="B53" s="1"/>
      <c r="C53" s="1"/>
      <c r="D53" s="2"/>
      <c r="E53" s="14"/>
      <c r="F53" s="1"/>
      <c r="G53" s="14"/>
      <c r="H53" s="1"/>
      <c r="I53" s="1"/>
      <c r="J53" s="67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0.25" customHeight="1" x14ac:dyDescent="0.8">
      <c r="A54" s="1"/>
      <c r="B54" s="1"/>
      <c r="C54" s="1"/>
      <c r="D54" s="2"/>
      <c r="E54" s="14"/>
      <c r="F54" s="1"/>
      <c r="G54" s="14"/>
      <c r="H54" s="1"/>
      <c r="I54" s="1"/>
      <c r="J54" s="67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0.25" customHeight="1" x14ac:dyDescent="0.8">
      <c r="A55" s="1"/>
      <c r="B55" s="1"/>
      <c r="C55" s="1"/>
      <c r="D55" s="2"/>
      <c r="E55" s="14"/>
      <c r="F55" s="1"/>
      <c r="G55" s="14"/>
      <c r="H55" s="1"/>
      <c r="I55" s="1"/>
      <c r="J55" s="67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0.25" customHeight="1" x14ac:dyDescent="0.8">
      <c r="A56" s="1"/>
      <c r="B56" s="1"/>
      <c r="C56" s="1"/>
      <c r="D56" s="2"/>
      <c r="E56" s="14"/>
      <c r="F56" s="1"/>
      <c r="G56" s="14"/>
      <c r="H56" s="1"/>
      <c r="I56" s="1"/>
      <c r="J56" s="67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0.25" customHeight="1" x14ac:dyDescent="0.8">
      <c r="A57" s="1"/>
      <c r="B57" s="1"/>
      <c r="C57" s="1"/>
      <c r="D57" s="2"/>
      <c r="E57" s="14"/>
      <c r="F57" s="1"/>
      <c r="G57" s="14"/>
      <c r="H57" s="1"/>
      <c r="I57" s="1"/>
      <c r="J57" s="67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0.25" customHeight="1" x14ac:dyDescent="0.8">
      <c r="A58" s="1"/>
      <c r="B58" s="1"/>
      <c r="C58" s="1"/>
      <c r="D58" s="2"/>
      <c r="E58" s="14"/>
      <c r="F58" s="1"/>
      <c r="G58" s="14"/>
      <c r="H58" s="1"/>
      <c r="I58" s="1"/>
      <c r="J58" s="67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0.25" customHeight="1" x14ac:dyDescent="0.8">
      <c r="A59" s="1"/>
      <c r="B59" s="1"/>
      <c r="C59" s="1"/>
      <c r="D59" s="2"/>
      <c r="E59" s="14"/>
      <c r="F59" s="1"/>
      <c r="G59" s="14"/>
      <c r="H59" s="1"/>
      <c r="I59" s="1"/>
      <c r="J59" s="67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0.25" customHeight="1" x14ac:dyDescent="0.8">
      <c r="A60" s="1"/>
      <c r="B60" s="1"/>
      <c r="C60" s="1"/>
      <c r="D60" s="2"/>
      <c r="E60" s="14"/>
      <c r="F60" s="1"/>
      <c r="G60" s="14"/>
      <c r="H60" s="1"/>
      <c r="I60" s="1"/>
      <c r="J60" s="67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0.25" customHeight="1" x14ac:dyDescent="0.8">
      <c r="A61" s="1"/>
      <c r="B61" s="1"/>
      <c r="C61" s="1"/>
      <c r="D61" s="2"/>
      <c r="E61" s="14"/>
      <c r="F61" s="1"/>
      <c r="G61" s="14"/>
      <c r="H61" s="1"/>
      <c r="I61" s="1"/>
      <c r="J61" s="67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0.25" customHeight="1" x14ac:dyDescent="0.8">
      <c r="A62" s="1"/>
      <c r="B62" s="1"/>
      <c r="C62" s="1"/>
      <c r="D62" s="2"/>
      <c r="E62" s="14"/>
      <c r="F62" s="1"/>
      <c r="G62" s="14"/>
      <c r="H62" s="1"/>
      <c r="I62" s="1"/>
      <c r="J62" s="67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0.25" customHeight="1" x14ac:dyDescent="0.8">
      <c r="A63" s="1"/>
      <c r="B63" s="1"/>
      <c r="C63" s="1"/>
      <c r="D63" s="2"/>
      <c r="E63" s="14"/>
      <c r="F63" s="1"/>
      <c r="G63" s="14"/>
      <c r="H63" s="1"/>
      <c r="I63" s="1"/>
      <c r="J63" s="67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0.25" customHeight="1" x14ac:dyDescent="0.8">
      <c r="A64" s="1"/>
      <c r="B64" s="1"/>
      <c r="C64" s="1"/>
      <c r="D64" s="2"/>
      <c r="E64" s="14"/>
      <c r="F64" s="1"/>
      <c r="G64" s="14"/>
      <c r="H64" s="1"/>
      <c r="I64" s="1"/>
      <c r="J64" s="67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0.25" customHeight="1" x14ac:dyDescent="0.8">
      <c r="A65" s="1"/>
      <c r="B65" s="1"/>
      <c r="C65" s="1"/>
      <c r="D65" s="2"/>
      <c r="E65" s="14"/>
      <c r="F65" s="1"/>
      <c r="G65" s="14"/>
      <c r="H65" s="1"/>
      <c r="I65" s="1"/>
      <c r="J65" s="6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0.25" customHeight="1" x14ac:dyDescent="0.8">
      <c r="A66" s="1"/>
      <c r="B66" s="1"/>
      <c r="C66" s="1"/>
      <c r="D66" s="2"/>
      <c r="E66" s="14"/>
      <c r="F66" s="1"/>
      <c r="G66" s="14"/>
      <c r="H66" s="1"/>
      <c r="I66" s="1"/>
      <c r="J66" s="67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0.25" customHeight="1" x14ac:dyDescent="0.8">
      <c r="A67" s="1"/>
      <c r="B67" s="1"/>
      <c r="C67" s="1"/>
      <c r="D67" s="2"/>
      <c r="E67" s="14"/>
      <c r="F67" s="1"/>
      <c r="G67" s="14"/>
      <c r="H67" s="1"/>
      <c r="I67" s="1"/>
      <c r="J67" s="67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0.25" customHeight="1" x14ac:dyDescent="0.8">
      <c r="A68" s="1"/>
      <c r="B68" s="1"/>
      <c r="C68" s="1"/>
      <c r="D68" s="2"/>
      <c r="E68" s="14"/>
      <c r="F68" s="1"/>
      <c r="G68" s="14"/>
      <c r="H68" s="1"/>
      <c r="I68" s="1"/>
      <c r="J68" s="67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0.25" customHeight="1" x14ac:dyDescent="0.8">
      <c r="A69" s="1"/>
      <c r="B69" s="1"/>
      <c r="C69" s="1"/>
      <c r="D69" s="2"/>
      <c r="E69" s="14"/>
      <c r="F69" s="1"/>
      <c r="G69" s="14"/>
      <c r="H69" s="1"/>
      <c r="I69" s="1"/>
      <c r="J69" s="67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0.25" customHeight="1" x14ac:dyDescent="0.8">
      <c r="A70" s="1"/>
      <c r="B70" s="1"/>
      <c r="C70" s="1"/>
      <c r="D70" s="2"/>
      <c r="E70" s="14"/>
      <c r="F70" s="1"/>
      <c r="G70" s="14"/>
      <c r="H70" s="1"/>
      <c r="I70" s="1"/>
      <c r="J70" s="67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0.25" customHeight="1" x14ac:dyDescent="0.8">
      <c r="A71" s="1"/>
      <c r="B71" s="1"/>
      <c r="C71" s="1"/>
      <c r="D71" s="2"/>
      <c r="E71" s="14"/>
      <c r="F71" s="1"/>
      <c r="G71" s="14"/>
      <c r="H71" s="1"/>
      <c r="I71" s="1"/>
      <c r="J71" s="67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0.25" customHeight="1" x14ac:dyDescent="0.8">
      <c r="A72" s="1"/>
      <c r="B72" s="1"/>
      <c r="C72" s="1"/>
      <c r="D72" s="2"/>
      <c r="E72" s="14"/>
      <c r="F72" s="1"/>
      <c r="G72" s="14"/>
      <c r="H72" s="1"/>
      <c r="I72" s="1"/>
      <c r="J72" s="67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0.25" customHeight="1" x14ac:dyDescent="0.8">
      <c r="A73" s="1"/>
      <c r="B73" s="1"/>
      <c r="C73" s="1"/>
      <c r="D73" s="2"/>
      <c r="E73" s="14"/>
      <c r="F73" s="1"/>
      <c r="G73" s="14"/>
      <c r="H73" s="1"/>
      <c r="I73" s="1"/>
      <c r="J73" s="67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0.25" customHeight="1" x14ac:dyDescent="0.8">
      <c r="A74" s="1"/>
      <c r="B74" s="1"/>
      <c r="C74" s="1"/>
      <c r="D74" s="2"/>
      <c r="E74" s="14"/>
      <c r="F74" s="1"/>
      <c r="G74" s="14"/>
      <c r="H74" s="1"/>
      <c r="I74" s="1"/>
      <c r="J74" s="67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0.25" customHeight="1" x14ac:dyDescent="0.8">
      <c r="A75" s="1"/>
      <c r="B75" s="1"/>
      <c r="C75" s="1"/>
      <c r="D75" s="2"/>
      <c r="E75" s="14"/>
      <c r="F75" s="1"/>
      <c r="G75" s="14"/>
      <c r="H75" s="1"/>
      <c r="I75" s="1"/>
      <c r="J75" s="67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0.25" customHeight="1" x14ac:dyDescent="0.8">
      <c r="A76" s="1"/>
      <c r="B76" s="1"/>
      <c r="C76" s="1"/>
      <c r="D76" s="2"/>
      <c r="E76" s="14"/>
      <c r="F76" s="1"/>
      <c r="G76" s="14"/>
      <c r="H76" s="1"/>
      <c r="I76" s="1"/>
      <c r="J76" s="67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0.25" customHeight="1" x14ac:dyDescent="0.8">
      <c r="A77" s="1"/>
      <c r="B77" s="1"/>
      <c r="C77" s="1"/>
      <c r="D77" s="2"/>
      <c r="E77" s="14"/>
      <c r="F77" s="1"/>
      <c r="G77" s="14"/>
      <c r="H77" s="1"/>
      <c r="I77" s="1"/>
      <c r="J77" s="67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0.25" customHeight="1" x14ac:dyDescent="0.8">
      <c r="A78" s="1"/>
      <c r="B78" s="1"/>
      <c r="C78" s="1"/>
      <c r="D78" s="2"/>
      <c r="E78" s="14"/>
      <c r="F78" s="1"/>
      <c r="G78" s="14"/>
      <c r="H78" s="1"/>
      <c r="I78" s="1"/>
      <c r="J78" s="67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0.25" customHeight="1" x14ac:dyDescent="0.8">
      <c r="A79" s="1"/>
      <c r="B79" s="1"/>
      <c r="C79" s="1"/>
      <c r="D79" s="2"/>
      <c r="E79" s="14"/>
      <c r="F79" s="1"/>
      <c r="G79" s="14"/>
      <c r="H79" s="1"/>
      <c r="I79" s="1"/>
      <c r="J79" s="67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0.25" customHeight="1" x14ac:dyDescent="0.8">
      <c r="A80" s="1"/>
      <c r="B80" s="1"/>
      <c r="C80" s="1"/>
      <c r="D80" s="2"/>
      <c r="E80" s="14"/>
      <c r="F80" s="1"/>
      <c r="G80" s="14"/>
      <c r="H80" s="1"/>
      <c r="I80" s="1"/>
      <c r="J80" s="67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0.25" customHeight="1" x14ac:dyDescent="0.8">
      <c r="A81" s="1"/>
      <c r="B81" s="1"/>
      <c r="C81" s="1"/>
      <c r="D81" s="2"/>
      <c r="E81" s="14"/>
      <c r="F81" s="1"/>
      <c r="G81" s="14"/>
      <c r="H81" s="1"/>
      <c r="I81" s="1"/>
      <c r="J81" s="67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0.25" customHeight="1" x14ac:dyDescent="0.8">
      <c r="A82" s="1"/>
      <c r="B82" s="1"/>
      <c r="C82" s="1"/>
      <c r="D82" s="2"/>
      <c r="E82" s="14"/>
      <c r="F82" s="1"/>
      <c r="G82" s="14"/>
      <c r="H82" s="1"/>
      <c r="I82" s="1"/>
      <c r="J82" s="67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0.25" customHeight="1" x14ac:dyDescent="0.8">
      <c r="A83" s="1"/>
      <c r="B83" s="1"/>
      <c r="C83" s="1"/>
      <c r="D83" s="2"/>
      <c r="E83" s="14"/>
      <c r="F83" s="1"/>
      <c r="G83" s="14"/>
      <c r="H83" s="1"/>
      <c r="I83" s="1"/>
      <c r="J83" s="67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0.25" customHeight="1" x14ac:dyDescent="0.8">
      <c r="A84" s="1"/>
      <c r="B84" s="1"/>
      <c r="C84" s="1"/>
      <c r="D84" s="2"/>
      <c r="E84" s="14"/>
      <c r="F84" s="1"/>
      <c r="G84" s="14"/>
      <c r="H84" s="1"/>
      <c r="I84" s="1"/>
      <c r="J84" s="67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0.25" customHeight="1" x14ac:dyDescent="0.8">
      <c r="A85" s="1"/>
      <c r="B85" s="1"/>
      <c r="C85" s="1"/>
      <c r="D85" s="2"/>
      <c r="E85" s="14"/>
      <c r="F85" s="1"/>
      <c r="G85" s="14"/>
      <c r="H85" s="1"/>
      <c r="I85" s="1"/>
      <c r="J85" s="67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0.25" customHeight="1" x14ac:dyDescent="0.8">
      <c r="A86" s="1"/>
      <c r="B86" s="1"/>
      <c r="C86" s="1"/>
      <c r="D86" s="2"/>
      <c r="E86" s="14"/>
      <c r="F86" s="1"/>
      <c r="G86" s="14"/>
      <c r="H86" s="1"/>
      <c r="I86" s="1"/>
      <c r="J86" s="67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0.25" customHeight="1" x14ac:dyDescent="0.8">
      <c r="A87" s="1"/>
      <c r="B87" s="1"/>
      <c r="C87" s="1"/>
      <c r="D87" s="2"/>
      <c r="E87" s="14"/>
      <c r="F87" s="1"/>
      <c r="G87" s="14"/>
      <c r="H87" s="1"/>
      <c r="I87" s="1"/>
      <c r="J87" s="67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0.25" customHeight="1" x14ac:dyDescent="0.8">
      <c r="A88" s="1"/>
      <c r="B88" s="1"/>
      <c r="C88" s="1"/>
      <c r="D88" s="2"/>
      <c r="E88" s="14"/>
      <c r="F88" s="1"/>
      <c r="G88" s="14"/>
      <c r="H88" s="1"/>
      <c r="I88" s="1"/>
      <c r="J88" s="67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0.25" customHeight="1" x14ac:dyDescent="0.8">
      <c r="A89" s="1"/>
      <c r="B89" s="1"/>
      <c r="C89" s="1"/>
      <c r="D89" s="2"/>
      <c r="E89" s="14"/>
      <c r="F89" s="1"/>
      <c r="G89" s="14"/>
      <c r="H89" s="1"/>
      <c r="I89" s="1"/>
      <c r="J89" s="67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0.25" customHeight="1" x14ac:dyDescent="0.8">
      <c r="A90" s="1"/>
      <c r="B90" s="1"/>
      <c r="C90" s="1"/>
      <c r="D90" s="2"/>
      <c r="E90" s="14"/>
      <c r="F90" s="1"/>
      <c r="G90" s="14"/>
      <c r="H90" s="1"/>
      <c r="I90" s="1"/>
      <c r="J90" s="67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0.25" customHeight="1" x14ac:dyDescent="0.8">
      <c r="A91" s="1"/>
      <c r="B91" s="1"/>
      <c r="C91" s="1"/>
      <c r="D91" s="2"/>
      <c r="E91" s="14"/>
      <c r="F91" s="1"/>
      <c r="G91" s="14"/>
      <c r="H91" s="1"/>
      <c r="I91" s="1"/>
      <c r="J91" s="67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0.25" customHeight="1" x14ac:dyDescent="0.8">
      <c r="A92" s="1"/>
      <c r="B92" s="1"/>
      <c r="C92" s="1"/>
      <c r="D92" s="2"/>
      <c r="E92" s="14"/>
      <c r="F92" s="1"/>
      <c r="G92" s="14"/>
      <c r="H92" s="1"/>
      <c r="I92" s="1"/>
      <c r="J92" s="67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0.25" customHeight="1" x14ac:dyDescent="0.8">
      <c r="A93" s="1"/>
      <c r="B93" s="1"/>
      <c r="C93" s="1"/>
      <c r="D93" s="2"/>
      <c r="E93" s="14"/>
      <c r="F93" s="1"/>
      <c r="G93" s="14"/>
      <c r="H93" s="1"/>
      <c r="I93" s="1"/>
      <c r="J93" s="67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0.25" customHeight="1" x14ac:dyDescent="0.8">
      <c r="A94" s="1"/>
      <c r="B94" s="1"/>
      <c r="C94" s="1"/>
      <c r="D94" s="2"/>
      <c r="E94" s="14"/>
      <c r="F94" s="1"/>
      <c r="G94" s="14"/>
      <c r="H94" s="1"/>
      <c r="I94" s="1"/>
      <c r="J94" s="67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0.25" customHeight="1" x14ac:dyDescent="0.8">
      <c r="A95" s="1"/>
      <c r="B95" s="1"/>
      <c r="C95" s="1"/>
      <c r="D95" s="2"/>
      <c r="E95" s="14"/>
      <c r="F95" s="1"/>
      <c r="G95" s="14"/>
      <c r="H95" s="1"/>
      <c r="I95" s="1"/>
      <c r="J95" s="67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0.25" customHeight="1" x14ac:dyDescent="0.8">
      <c r="A96" s="1"/>
      <c r="B96" s="1"/>
      <c r="C96" s="1"/>
      <c r="D96" s="2"/>
      <c r="E96" s="14"/>
      <c r="F96" s="1"/>
      <c r="G96" s="14"/>
      <c r="H96" s="1"/>
      <c r="I96" s="1"/>
      <c r="J96" s="67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0.25" customHeight="1" x14ac:dyDescent="0.8">
      <c r="A97" s="1"/>
      <c r="B97" s="1"/>
      <c r="C97" s="1"/>
      <c r="D97" s="2"/>
      <c r="E97" s="14"/>
      <c r="F97" s="1"/>
      <c r="G97" s="14"/>
      <c r="H97" s="1"/>
      <c r="I97" s="1"/>
      <c r="J97" s="67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0.25" customHeight="1" x14ac:dyDescent="0.8">
      <c r="A98" s="1"/>
      <c r="B98" s="1"/>
      <c r="C98" s="1"/>
      <c r="D98" s="2"/>
      <c r="E98" s="14"/>
      <c r="F98" s="1"/>
      <c r="G98" s="14"/>
      <c r="H98" s="1"/>
      <c r="I98" s="1"/>
      <c r="J98" s="67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0.25" customHeight="1" x14ac:dyDescent="0.8">
      <c r="A99" s="1"/>
      <c r="B99" s="1"/>
      <c r="C99" s="1"/>
      <c r="D99" s="2"/>
      <c r="E99" s="14"/>
      <c r="F99" s="1"/>
      <c r="G99" s="14"/>
      <c r="H99" s="1"/>
      <c r="I99" s="1"/>
      <c r="J99" s="67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0.25" customHeight="1" x14ac:dyDescent="0.8">
      <c r="A100" s="1"/>
      <c r="B100" s="1"/>
      <c r="C100" s="1"/>
      <c r="D100" s="2"/>
      <c r="E100" s="14"/>
      <c r="F100" s="1"/>
      <c r="G100" s="14"/>
      <c r="H100" s="1"/>
      <c r="I100" s="1"/>
      <c r="J100" s="67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0.25" customHeight="1" x14ac:dyDescent="0.8">
      <c r="A101" s="1"/>
      <c r="B101" s="1"/>
      <c r="C101" s="1"/>
      <c r="D101" s="2"/>
      <c r="E101" s="14"/>
      <c r="F101" s="1"/>
      <c r="G101" s="14"/>
      <c r="H101" s="1"/>
      <c r="I101" s="1"/>
      <c r="J101" s="67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0.25" customHeight="1" x14ac:dyDescent="0.8">
      <c r="A102" s="1"/>
      <c r="B102" s="1"/>
      <c r="C102" s="1"/>
      <c r="D102" s="2"/>
      <c r="E102" s="14"/>
      <c r="F102" s="1"/>
      <c r="G102" s="14"/>
      <c r="H102" s="1"/>
      <c r="I102" s="1"/>
      <c r="J102" s="67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0.25" customHeight="1" x14ac:dyDescent="0.8">
      <c r="A103" s="1"/>
      <c r="B103" s="1"/>
      <c r="C103" s="1"/>
      <c r="D103" s="2"/>
      <c r="E103" s="14"/>
      <c r="F103" s="1"/>
      <c r="G103" s="14"/>
      <c r="H103" s="1"/>
      <c r="I103" s="1"/>
      <c r="J103" s="67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0.25" customHeight="1" x14ac:dyDescent="0.8">
      <c r="A104" s="1"/>
      <c r="B104" s="1"/>
      <c r="C104" s="1"/>
      <c r="D104" s="2"/>
      <c r="E104" s="14"/>
      <c r="F104" s="1"/>
      <c r="G104" s="14"/>
      <c r="H104" s="1"/>
      <c r="I104" s="1"/>
      <c r="J104" s="67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0.25" customHeight="1" x14ac:dyDescent="0.8">
      <c r="A105" s="1"/>
      <c r="B105" s="1"/>
      <c r="C105" s="1"/>
      <c r="D105" s="2"/>
      <c r="E105" s="14"/>
      <c r="F105" s="1"/>
      <c r="G105" s="14"/>
      <c r="H105" s="1"/>
      <c r="I105" s="1"/>
      <c r="J105" s="67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0.25" customHeight="1" x14ac:dyDescent="0.8">
      <c r="A106" s="1"/>
      <c r="B106" s="1"/>
      <c r="C106" s="1"/>
      <c r="D106" s="2"/>
      <c r="E106" s="14"/>
      <c r="F106" s="1"/>
      <c r="G106" s="14"/>
      <c r="H106" s="1"/>
      <c r="I106" s="1"/>
      <c r="J106" s="67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0.25" customHeight="1" x14ac:dyDescent="0.8">
      <c r="A107" s="1"/>
      <c r="B107" s="1"/>
      <c r="C107" s="1"/>
      <c r="D107" s="2"/>
      <c r="E107" s="14"/>
      <c r="F107" s="1"/>
      <c r="G107" s="14"/>
      <c r="H107" s="1"/>
      <c r="I107" s="1"/>
      <c r="J107" s="67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0.25" customHeight="1" x14ac:dyDescent="0.8">
      <c r="A108" s="1"/>
      <c r="B108" s="1"/>
      <c r="C108" s="1"/>
      <c r="D108" s="2"/>
      <c r="E108" s="14"/>
      <c r="F108" s="1"/>
      <c r="G108" s="14"/>
      <c r="H108" s="1"/>
      <c r="I108" s="1"/>
      <c r="J108" s="67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0.25" customHeight="1" x14ac:dyDescent="0.8">
      <c r="A109" s="1"/>
      <c r="B109" s="1"/>
      <c r="C109" s="1"/>
      <c r="D109" s="2"/>
      <c r="E109" s="14"/>
      <c r="F109" s="1"/>
      <c r="G109" s="14"/>
      <c r="H109" s="1"/>
      <c r="I109" s="1"/>
      <c r="J109" s="67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0.25" customHeight="1" x14ac:dyDescent="0.8">
      <c r="A110" s="1"/>
      <c r="B110" s="1"/>
      <c r="C110" s="1"/>
      <c r="D110" s="2"/>
      <c r="E110" s="14"/>
      <c r="F110" s="1"/>
      <c r="G110" s="14"/>
      <c r="H110" s="1"/>
      <c r="I110" s="1"/>
      <c r="J110" s="67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0.25" customHeight="1" x14ac:dyDescent="0.8">
      <c r="A111" s="1"/>
      <c r="B111" s="1"/>
      <c r="C111" s="1"/>
      <c r="D111" s="2"/>
      <c r="E111" s="14"/>
      <c r="F111" s="1"/>
      <c r="G111" s="14"/>
      <c r="H111" s="1"/>
      <c r="I111" s="1"/>
      <c r="J111" s="67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0.25" customHeight="1" x14ac:dyDescent="0.8">
      <c r="A112" s="1"/>
      <c r="B112" s="1"/>
      <c r="C112" s="1"/>
      <c r="D112" s="2"/>
      <c r="E112" s="14"/>
      <c r="F112" s="1"/>
      <c r="G112" s="14"/>
      <c r="H112" s="1"/>
      <c r="I112" s="1"/>
      <c r="J112" s="67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0.25" customHeight="1" x14ac:dyDescent="0.8">
      <c r="A113" s="1"/>
      <c r="B113" s="1"/>
      <c r="C113" s="1"/>
      <c r="D113" s="2"/>
      <c r="E113" s="14"/>
      <c r="F113" s="1"/>
      <c r="G113" s="14"/>
      <c r="H113" s="1"/>
      <c r="I113" s="1"/>
      <c r="J113" s="67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0.25" customHeight="1" x14ac:dyDescent="0.8">
      <c r="A114" s="1"/>
      <c r="B114" s="1"/>
      <c r="C114" s="1"/>
      <c r="D114" s="2"/>
      <c r="E114" s="14"/>
      <c r="F114" s="1"/>
      <c r="G114" s="14"/>
      <c r="H114" s="1"/>
      <c r="I114" s="1"/>
      <c r="J114" s="67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0.25" customHeight="1" x14ac:dyDescent="0.8">
      <c r="A115" s="1"/>
      <c r="B115" s="1"/>
      <c r="C115" s="1"/>
      <c r="D115" s="2"/>
      <c r="E115" s="14"/>
      <c r="F115" s="1"/>
      <c r="G115" s="14"/>
      <c r="H115" s="1"/>
      <c r="I115" s="1"/>
      <c r="J115" s="67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0.25" customHeight="1" x14ac:dyDescent="0.8">
      <c r="A116" s="1"/>
      <c r="B116" s="1"/>
      <c r="C116" s="1"/>
      <c r="D116" s="2"/>
      <c r="E116" s="14"/>
      <c r="F116" s="1"/>
      <c r="G116" s="14"/>
      <c r="H116" s="1"/>
      <c r="I116" s="1"/>
      <c r="J116" s="67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0.25" customHeight="1" x14ac:dyDescent="0.8">
      <c r="A117" s="1"/>
      <c r="B117" s="1"/>
      <c r="C117" s="1"/>
      <c r="D117" s="2"/>
      <c r="E117" s="14"/>
      <c r="F117" s="1"/>
      <c r="G117" s="14"/>
      <c r="H117" s="1"/>
      <c r="I117" s="1"/>
      <c r="J117" s="67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0.25" customHeight="1" x14ac:dyDescent="0.8">
      <c r="A118" s="1"/>
      <c r="B118" s="1"/>
      <c r="C118" s="1"/>
      <c r="D118" s="2"/>
      <c r="E118" s="14"/>
      <c r="F118" s="1"/>
      <c r="G118" s="14"/>
      <c r="H118" s="1"/>
      <c r="I118" s="1"/>
      <c r="J118" s="67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0.25" customHeight="1" x14ac:dyDescent="0.8">
      <c r="A119" s="1"/>
      <c r="B119" s="1"/>
      <c r="C119" s="1"/>
      <c r="D119" s="2"/>
      <c r="E119" s="14"/>
      <c r="F119" s="1"/>
      <c r="G119" s="14"/>
      <c r="H119" s="1"/>
      <c r="I119" s="1"/>
      <c r="J119" s="67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0.25" customHeight="1" x14ac:dyDescent="0.8">
      <c r="A120" s="1"/>
      <c r="B120" s="1"/>
      <c r="C120" s="1"/>
      <c r="D120" s="2"/>
      <c r="E120" s="14"/>
      <c r="F120" s="1"/>
      <c r="G120" s="14"/>
      <c r="H120" s="1"/>
      <c r="I120" s="1"/>
      <c r="J120" s="67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0.25" customHeight="1" x14ac:dyDescent="0.8">
      <c r="A121" s="1"/>
      <c r="B121" s="1"/>
      <c r="C121" s="1"/>
      <c r="D121" s="2"/>
      <c r="E121" s="14"/>
      <c r="F121" s="1"/>
      <c r="G121" s="14"/>
      <c r="H121" s="1"/>
      <c r="I121" s="1"/>
      <c r="J121" s="67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0.25" customHeight="1" x14ac:dyDescent="0.8">
      <c r="A122" s="1"/>
      <c r="B122" s="1"/>
      <c r="C122" s="1"/>
      <c r="D122" s="2"/>
      <c r="E122" s="14"/>
      <c r="F122" s="1"/>
      <c r="G122" s="14"/>
      <c r="H122" s="1"/>
      <c r="I122" s="1"/>
      <c r="J122" s="67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0.25" customHeight="1" x14ac:dyDescent="0.8">
      <c r="A123" s="1"/>
      <c r="B123" s="1"/>
      <c r="C123" s="1"/>
      <c r="D123" s="2"/>
      <c r="E123" s="14"/>
      <c r="F123" s="1"/>
      <c r="G123" s="14"/>
      <c r="H123" s="1"/>
      <c r="I123" s="1"/>
      <c r="J123" s="67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0.25" customHeight="1" x14ac:dyDescent="0.8">
      <c r="A124" s="1"/>
      <c r="B124" s="1"/>
      <c r="C124" s="1"/>
      <c r="D124" s="2"/>
      <c r="E124" s="14"/>
      <c r="F124" s="1"/>
      <c r="G124" s="14"/>
      <c r="H124" s="1"/>
      <c r="I124" s="1"/>
      <c r="J124" s="67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0.25" customHeight="1" x14ac:dyDescent="0.8">
      <c r="A125" s="1"/>
      <c r="B125" s="1"/>
      <c r="C125" s="1"/>
      <c r="D125" s="2"/>
      <c r="E125" s="14"/>
      <c r="F125" s="1"/>
      <c r="G125" s="14"/>
      <c r="H125" s="1"/>
      <c r="I125" s="1"/>
      <c r="J125" s="67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0.25" customHeight="1" x14ac:dyDescent="0.8">
      <c r="A126" s="1"/>
      <c r="B126" s="1"/>
      <c r="C126" s="1"/>
      <c r="D126" s="2"/>
      <c r="E126" s="14"/>
      <c r="F126" s="1"/>
      <c r="G126" s="14"/>
      <c r="H126" s="1"/>
      <c r="I126" s="1"/>
      <c r="J126" s="67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0.25" customHeight="1" x14ac:dyDescent="0.8">
      <c r="A127" s="1"/>
      <c r="B127" s="1"/>
      <c r="C127" s="1"/>
      <c r="D127" s="2"/>
      <c r="E127" s="14"/>
      <c r="F127" s="1"/>
      <c r="G127" s="14"/>
      <c r="H127" s="1"/>
      <c r="I127" s="1"/>
      <c r="J127" s="67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0.25" customHeight="1" x14ac:dyDescent="0.8">
      <c r="A128" s="1"/>
      <c r="B128" s="1"/>
      <c r="C128" s="1"/>
      <c r="D128" s="2"/>
      <c r="E128" s="14"/>
      <c r="F128" s="1"/>
      <c r="G128" s="14"/>
      <c r="H128" s="1"/>
      <c r="I128" s="1"/>
      <c r="J128" s="67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0.25" customHeight="1" x14ac:dyDescent="0.8">
      <c r="A129" s="1"/>
      <c r="B129" s="1"/>
      <c r="C129" s="1"/>
      <c r="D129" s="2"/>
      <c r="E129" s="14"/>
      <c r="F129" s="1"/>
      <c r="G129" s="14"/>
      <c r="H129" s="1"/>
      <c r="I129" s="1"/>
      <c r="J129" s="67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0.25" customHeight="1" x14ac:dyDescent="0.8">
      <c r="A130" s="1"/>
      <c r="B130" s="1"/>
      <c r="C130" s="1"/>
      <c r="D130" s="2"/>
      <c r="E130" s="14"/>
      <c r="F130" s="1"/>
      <c r="G130" s="14"/>
      <c r="H130" s="1"/>
      <c r="I130" s="1"/>
      <c r="J130" s="67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0.25" customHeight="1" x14ac:dyDescent="0.8">
      <c r="A131" s="1"/>
      <c r="B131" s="1"/>
      <c r="C131" s="1"/>
      <c r="D131" s="2"/>
      <c r="E131" s="14"/>
      <c r="F131" s="1"/>
      <c r="G131" s="14"/>
      <c r="H131" s="1"/>
      <c r="I131" s="1"/>
      <c r="J131" s="67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0.25" customHeight="1" x14ac:dyDescent="0.8">
      <c r="A132" s="1"/>
      <c r="B132" s="1"/>
      <c r="C132" s="1"/>
      <c r="D132" s="2"/>
      <c r="E132" s="14"/>
      <c r="F132" s="1"/>
      <c r="G132" s="14"/>
      <c r="H132" s="1"/>
      <c r="I132" s="1"/>
      <c r="J132" s="67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0.25" customHeight="1" x14ac:dyDescent="0.8">
      <c r="A133" s="1"/>
      <c r="B133" s="1"/>
      <c r="C133" s="1"/>
      <c r="D133" s="2"/>
      <c r="E133" s="14"/>
      <c r="F133" s="1"/>
      <c r="G133" s="14"/>
      <c r="H133" s="1"/>
      <c r="I133" s="1"/>
      <c r="J133" s="67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0.25" customHeight="1" x14ac:dyDescent="0.8">
      <c r="A134" s="1"/>
      <c r="B134" s="1"/>
      <c r="C134" s="1"/>
      <c r="D134" s="2"/>
      <c r="E134" s="14"/>
      <c r="F134" s="1"/>
      <c r="G134" s="14"/>
      <c r="H134" s="1"/>
      <c r="I134" s="1"/>
      <c r="J134" s="67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0.25" customHeight="1" x14ac:dyDescent="0.8">
      <c r="A135" s="1"/>
      <c r="B135" s="1"/>
      <c r="C135" s="1"/>
      <c r="D135" s="2"/>
      <c r="E135" s="14"/>
      <c r="F135" s="1"/>
      <c r="G135" s="14"/>
      <c r="H135" s="1"/>
      <c r="I135" s="1"/>
      <c r="J135" s="67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0.25" customHeight="1" x14ac:dyDescent="0.8">
      <c r="A136" s="1"/>
      <c r="B136" s="1"/>
      <c r="C136" s="1"/>
      <c r="D136" s="2"/>
      <c r="E136" s="14"/>
      <c r="F136" s="1"/>
      <c r="G136" s="14"/>
      <c r="H136" s="1"/>
      <c r="I136" s="1"/>
      <c r="J136" s="67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0.25" customHeight="1" x14ac:dyDescent="0.8">
      <c r="A137" s="1"/>
      <c r="B137" s="1"/>
      <c r="C137" s="1"/>
      <c r="D137" s="2"/>
      <c r="E137" s="14"/>
      <c r="F137" s="1"/>
      <c r="G137" s="14"/>
      <c r="H137" s="1"/>
      <c r="I137" s="1"/>
      <c r="J137" s="67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0.25" customHeight="1" x14ac:dyDescent="0.8">
      <c r="A138" s="1"/>
      <c r="B138" s="1"/>
      <c r="C138" s="1"/>
      <c r="D138" s="2"/>
      <c r="E138" s="14"/>
      <c r="F138" s="1"/>
      <c r="G138" s="14"/>
      <c r="H138" s="1"/>
      <c r="I138" s="1"/>
      <c r="J138" s="67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0.25" customHeight="1" x14ac:dyDescent="0.8">
      <c r="A139" s="1"/>
      <c r="B139" s="1"/>
      <c r="C139" s="1"/>
      <c r="D139" s="2"/>
      <c r="E139" s="14"/>
      <c r="F139" s="1"/>
      <c r="G139" s="14"/>
      <c r="H139" s="1"/>
      <c r="I139" s="1"/>
      <c r="J139" s="67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0.25" customHeight="1" x14ac:dyDescent="0.8">
      <c r="A140" s="1"/>
      <c r="B140" s="1"/>
      <c r="C140" s="1"/>
      <c r="D140" s="2"/>
      <c r="E140" s="14"/>
      <c r="F140" s="1"/>
      <c r="G140" s="14"/>
      <c r="H140" s="1"/>
      <c r="I140" s="1"/>
      <c r="J140" s="67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0.25" customHeight="1" x14ac:dyDescent="0.8">
      <c r="A141" s="1"/>
      <c r="B141" s="1"/>
      <c r="C141" s="1"/>
      <c r="D141" s="2"/>
      <c r="E141" s="14"/>
      <c r="F141" s="1"/>
      <c r="G141" s="14"/>
      <c r="H141" s="1"/>
      <c r="I141" s="1"/>
      <c r="J141" s="67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0.25" customHeight="1" x14ac:dyDescent="0.8">
      <c r="A142" s="1"/>
      <c r="B142" s="1"/>
      <c r="C142" s="1"/>
      <c r="D142" s="2"/>
      <c r="E142" s="14"/>
      <c r="F142" s="1"/>
      <c r="G142" s="14"/>
      <c r="H142" s="1"/>
      <c r="I142" s="1"/>
      <c r="J142" s="67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0.25" customHeight="1" x14ac:dyDescent="0.8">
      <c r="A143" s="1"/>
      <c r="B143" s="1"/>
      <c r="C143" s="1"/>
      <c r="D143" s="2"/>
      <c r="E143" s="14"/>
      <c r="F143" s="1"/>
      <c r="G143" s="14"/>
      <c r="H143" s="1"/>
      <c r="I143" s="1"/>
      <c r="J143" s="67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0.25" customHeight="1" x14ac:dyDescent="0.8">
      <c r="A144" s="1"/>
      <c r="B144" s="1"/>
      <c r="C144" s="1"/>
      <c r="D144" s="2"/>
      <c r="E144" s="14"/>
      <c r="F144" s="1"/>
      <c r="G144" s="14"/>
      <c r="H144" s="1"/>
      <c r="I144" s="1"/>
      <c r="J144" s="67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0.25" customHeight="1" x14ac:dyDescent="0.8">
      <c r="A145" s="1"/>
      <c r="B145" s="1"/>
      <c r="C145" s="1"/>
      <c r="D145" s="2"/>
      <c r="E145" s="14"/>
      <c r="F145" s="1"/>
      <c r="G145" s="14"/>
      <c r="H145" s="1"/>
      <c r="I145" s="1"/>
      <c r="J145" s="67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0.25" customHeight="1" x14ac:dyDescent="0.8">
      <c r="A146" s="1"/>
      <c r="B146" s="1"/>
      <c r="C146" s="1"/>
      <c r="D146" s="2"/>
      <c r="E146" s="14"/>
      <c r="F146" s="1"/>
      <c r="G146" s="14"/>
      <c r="H146" s="1"/>
      <c r="I146" s="1"/>
      <c r="J146" s="67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0.25" customHeight="1" x14ac:dyDescent="0.8">
      <c r="A147" s="1"/>
      <c r="B147" s="1"/>
      <c r="C147" s="1"/>
      <c r="D147" s="2"/>
      <c r="E147" s="14"/>
      <c r="F147" s="1"/>
      <c r="G147" s="14"/>
      <c r="H147" s="1"/>
      <c r="I147" s="1"/>
      <c r="J147" s="67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0.25" customHeight="1" x14ac:dyDescent="0.8">
      <c r="A148" s="1"/>
      <c r="B148" s="1"/>
      <c r="C148" s="1"/>
      <c r="D148" s="2"/>
      <c r="E148" s="14"/>
      <c r="F148" s="1"/>
      <c r="G148" s="14"/>
      <c r="H148" s="1"/>
      <c r="I148" s="1"/>
      <c r="J148" s="67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0.25" customHeight="1" x14ac:dyDescent="0.8">
      <c r="A149" s="1"/>
      <c r="B149" s="1"/>
      <c r="C149" s="1"/>
      <c r="D149" s="2"/>
      <c r="E149" s="14"/>
      <c r="F149" s="1"/>
      <c r="G149" s="14"/>
      <c r="H149" s="1"/>
      <c r="I149" s="1"/>
      <c r="J149" s="67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0.25" customHeight="1" x14ac:dyDescent="0.8">
      <c r="A150" s="1"/>
      <c r="B150" s="1"/>
      <c r="C150" s="1"/>
      <c r="D150" s="2"/>
      <c r="E150" s="14"/>
      <c r="F150" s="1"/>
      <c r="G150" s="14"/>
      <c r="H150" s="1"/>
      <c r="I150" s="1"/>
      <c r="J150" s="67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0.25" customHeight="1" x14ac:dyDescent="0.8">
      <c r="A151" s="1"/>
      <c r="B151" s="1"/>
      <c r="C151" s="1"/>
      <c r="D151" s="2"/>
      <c r="E151" s="14"/>
      <c r="F151" s="1"/>
      <c r="G151" s="14"/>
      <c r="H151" s="1"/>
      <c r="I151" s="1"/>
      <c r="J151" s="67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0.25" customHeight="1" x14ac:dyDescent="0.8">
      <c r="A152" s="1"/>
      <c r="B152" s="1"/>
      <c r="C152" s="1"/>
      <c r="D152" s="2"/>
      <c r="E152" s="14"/>
      <c r="F152" s="1"/>
      <c r="G152" s="14"/>
      <c r="H152" s="1"/>
      <c r="I152" s="1"/>
      <c r="J152" s="67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0.25" customHeight="1" x14ac:dyDescent="0.8">
      <c r="A153" s="1"/>
      <c r="B153" s="1"/>
      <c r="C153" s="1"/>
      <c r="D153" s="2"/>
      <c r="E153" s="14"/>
      <c r="F153" s="1"/>
      <c r="G153" s="14"/>
      <c r="H153" s="1"/>
      <c r="I153" s="1"/>
      <c r="J153" s="67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0.25" customHeight="1" x14ac:dyDescent="0.8">
      <c r="A154" s="1"/>
      <c r="B154" s="1"/>
      <c r="C154" s="1"/>
      <c r="D154" s="2"/>
      <c r="E154" s="14"/>
      <c r="F154" s="1"/>
      <c r="G154" s="14"/>
      <c r="H154" s="1"/>
      <c r="I154" s="1"/>
      <c r="J154" s="67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0.25" customHeight="1" x14ac:dyDescent="0.8">
      <c r="A155" s="1"/>
      <c r="B155" s="1"/>
      <c r="C155" s="1"/>
      <c r="D155" s="2"/>
      <c r="E155" s="14"/>
      <c r="F155" s="1"/>
      <c r="G155" s="14"/>
      <c r="H155" s="1"/>
      <c r="I155" s="1"/>
      <c r="J155" s="67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0.25" customHeight="1" x14ac:dyDescent="0.8">
      <c r="A156" s="1"/>
      <c r="B156" s="1"/>
      <c r="C156" s="1"/>
      <c r="D156" s="2"/>
      <c r="E156" s="14"/>
      <c r="F156" s="1"/>
      <c r="G156" s="14"/>
      <c r="H156" s="1"/>
      <c r="I156" s="1"/>
      <c r="J156" s="67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0.25" customHeight="1" x14ac:dyDescent="0.8">
      <c r="A157" s="1"/>
      <c r="B157" s="1"/>
      <c r="C157" s="1"/>
      <c r="D157" s="2"/>
      <c r="E157" s="14"/>
      <c r="F157" s="1"/>
      <c r="G157" s="14"/>
      <c r="H157" s="1"/>
      <c r="I157" s="1"/>
      <c r="J157" s="67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0.25" customHeight="1" x14ac:dyDescent="0.8">
      <c r="A158" s="1"/>
      <c r="B158" s="1"/>
      <c r="C158" s="1"/>
      <c r="D158" s="2"/>
      <c r="E158" s="14"/>
      <c r="F158" s="1"/>
      <c r="G158" s="14"/>
      <c r="H158" s="1"/>
      <c r="I158" s="1"/>
      <c r="J158" s="67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0.25" customHeight="1" x14ac:dyDescent="0.8">
      <c r="A159" s="1"/>
      <c r="B159" s="1"/>
      <c r="C159" s="1"/>
      <c r="D159" s="2"/>
      <c r="E159" s="14"/>
      <c r="F159" s="1"/>
      <c r="G159" s="14"/>
      <c r="H159" s="1"/>
      <c r="I159" s="1"/>
      <c r="J159" s="67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0.25" customHeight="1" x14ac:dyDescent="0.8">
      <c r="A160" s="1"/>
      <c r="B160" s="1"/>
      <c r="C160" s="1"/>
      <c r="D160" s="2"/>
      <c r="E160" s="14"/>
      <c r="F160" s="1"/>
      <c r="G160" s="14"/>
      <c r="H160" s="1"/>
      <c r="I160" s="1"/>
      <c r="J160" s="67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0.25" customHeight="1" x14ac:dyDescent="0.8">
      <c r="A161" s="1"/>
      <c r="B161" s="1"/>
      <c r="C161" s="1"/>
      <c r="D161" s="2"/>
      <c r="E161" s="14"/>
      <c r="F161" s="1"/>
      <c r="G161" s="14"/>
      <c r="H161" s="1"/>
      <c r="I161" s="1"/>
      <c r="J161" s="67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0.25" customHeight="1" x14ac:dyDescent="0.8">
      <c r="A162" s="1"/>
      <c r="B162" s="1"/>
      <c r="C162" s="1"/>
      <c r="D162" s="2"/>
      <c r="E162" s="14"/>
      <c r="F162" s="1"/>
      <c r="G162" s="14"/>
      <c r="H162" s="1"/>
      <c r="I162" s="1"/>
      <c r="J162" s="67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0.25" customHeight="1" x14ac:dyDescent="0.8">
      <c r="A163" s="1"/>
      <c r="B163" s="1"/>
      <c r="C163" s="1"/>
      <c r="D163" s="2"/>
      <c r="E163" s="14"/>
      <c r="F163" s="1"/>
      <c r="G163" s="14"/>
      <c r="H163" s="1"/>
      <c r="I163" s="1"/>
      <c r="J163" s="67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0.25" customHeight="1" x14ac:dyDescent="0.8">
      <c r="A164" s="1"/>
      <c r="B164" s="1"/>
      <c r="C164" s="1"/>
      <c r="D164" s="2"/>
      <c r="E164" s="14"/>
      <c r="F164" s="1"/>
      <c r="G164" s="14"/>
      <c r="H164" s="1"/>
      <c r="I164" s="1"/>
      <c r="J164" s="67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0.25" customHeight="1" x14ac:dyDescent="0.8">
      <c r="A165" s="1"/>
      <c r="B165" s="1"/>
      <c r="C165" s="1"/>
      <c r="D165" s="2"/>
      <c r="E165" s="14"/>
      <c r="F165" s="1"/>
      <c r="G165" s="14"/>
      <c r="H165" s="1"/>
      <c r="I165" s="1"/>
      <c r="J165" s="67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0.25" customHeight="1" x14ac:dyDescent="0.8">
      <c r="A166" s="1"/>
      <c r="B166" s="1"/>
      <c r="C166" s="1"/>
      <c r="D166" s="2"/>
      <c r="E166" s="14"/>
      <c r="F166" s="1"/>
      <c r="G166" s="14"/>
      <c r="H166" s="1"/>
      <c r="I166" s="1"/>
      <c r="J166" s="67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0.25" customHeight="1" x14ac:dyDescent="0.8">
      <c r="A167" s="1"/>
      <c r="B167" s="1"/>
      <c r="C167" s="1"/>
      <c r="D167" s="2"/>
      <c r="E167" s="14"/>
      <c r="F167" s="1"/>
      <c r="G167" s="14"/>
      <c r="H167" s="1"/>
      <c r="I167" s="1"/>
      <c r="J167" s="67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0.25" customHeight="1" x14ac:dyDescent="0.8">
      <c r="A168" s="1"/>
      <c r="B168" s="1"/>
      <c r="C168" s="1"/>
      <c r="D168" s="2"/>
      <c r="E168" s="14"/>
      <c r="F168" s="1"/>
      <c r="G168" s="14"/>
      <c r="H168" s="1"/>
      <c r="I168" s="1"/>
      <c r="J168" s="67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0.25" customHeight="1" x14ac:dyDescent="0.8">
      <c r="A169" s="1"/>
      <c r="B169" s="1"/>
      <c r="C169" s="1"/>
      <c r="D169" s="2"/>
      <c r="E169" s="14"/>
      <c r="F169" s="1"/>
      <c r="G169" s="14"/>
      <c r="H169" s="1"/>
      <c r="I169" s="1"/>
      <c r="J169" s="67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0.25" customHeight="1" x14ac:dyDescent="0.8">
      <c r="A170" s="1"/>
      <c r="B170" s="1"/>
      <c r="C170" s="1"/>
      <c r="D170" s="2"/>
      <c r="E170" s="14"/>
      <c r="F170" s="1"/>
      <c r="G170" s="14"/>
      <c r="H170" s="1"/>
      <c r="I170" s="1"/>
      <c r="J170" s="67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0.25" customHeight="1" x14ac:dyDescent="0.8">
      <c r="A171" s="1"/>
      <c r="B171" s="1"/>
      <c r="C171" s="1"/>
      <c r="D171" s="2"/>
      <c r="E171" s="14"/>
      <c r="F171" s="1"/>
      <c r="G171" s="14"/>
      <c r="H171" s="1"/>
      <c r="I171" s="1"/>
      <c r="J171" s="67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0.25" customHeight="1" x14ac:dyDescent="0.8">
      <c r="A172" s="1"/>
      <c r="B172" s="1"/>
      <c r="C172" s="1"/>
      <c r="D172" s="2"/>
      <c r="E172" s="14"/>
      <c r="F172" s="1"/>
      <c r="G172" s="14"/>
      <c r="H172" s="1"/>
      <c r="I172" s="1"/>
      <c r="J172" s="67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0.25" customHeight="1" x14ac:dyDescent="0.8">
      <c r="A173" s="1"/>
      <c r="B173" s="1"/>
      <c r="C173" s="1"/>
      <c r="D173" s="2"/>
      <c r="E173" s="14"/>
      <c r="F173" s="1"/>
      <c r="G173" s="14"/>
      <c r="H173" s="1"/>
      <c r="I173" s="1"/>
      <c r="J173" s="67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0.25" customHeight="1" x14ac:dyDescent="0.8">
      <c r="A174" s="1"/>
      <c r="B174" s="1"/>
      <c r="C174" s="1"/>
      <c r="D174" s="2"/>
      <c r="E174" s="14"/>
      <c r="F174" s="1"/>
      <c r="G174" s="14"/>
      <c r="H174" s="1"/>
      <c r="I174" s="1"/>
      <c r="J174" s="67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0.25" customHeight="1" x14ac:dyDescent="0.8">
      <c r="A175" s="1"/>
      <c r="B175" s="1"/>
      <c r="C175" s="1"/>
      <c r="D175" s="2"/>
      <c r="E175" s="14"/>
      <c r="F175" s="1"/>
      <c r="G175" s="14"/>
      <c r="H175" s="1"/>
      <c r="I175" s="1"/>
      <c r="J175" s="67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0.25" customHeight="1" x14ac:dyDescent="0.8">
      <c r="A176" s="1"/>
      <c r="B176" s="1"/>
      <c r="C176" s="1"/>
      <c r="D176" s="2"/>
      <c r="E176" s="14"/>
      <c r="F176" s="1"/>
      <c r="G176" s="14"/>
      <c r="H176" s="1"/>
      <c r="I176" s="1"/>
      <c r="J176" s="67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0.25" customHeight="1" x14ac:dyDescent="0.8">
      <c r="A177" s="1"/>
      <c r="B177" s="1"/>
      <c r="C177" s="1"/>
      <c r="D177" s="2"/>
      <c r="E177" s="14"/>
      <c r="F177" s="1"/>
      <c r="G177" s="14"/>
      <c r="H177" s="1"/>
      <c r="I177" s="1"/>
      <c r="J177" s="67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0.25" customHeight="1" x14ac:dyDescent="0.8">
      <c r="A178" s="1"/>
      <c r="B178" s="1"/>
      <c r="C178" s="1"/>
      <c r="D178" s="2"/>
      <c r="E178" s="14"/>
      <c r="F178" s="1"/>
      <c r="G178" s="14"/>
      <c r="H178" s="1"/>
      <c r="I178" s="1"/>
      <c r="J178" s="67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0.25" customHeight="1" x14ac:dyDescent="0.8">
      <c r="A179" s="1"/>
      <c r="B179" s="1"/>
      <c r="C179" s="1"/>
      <c r="D179" s="2"/>
      <c r="E179" s="14"/>
      <c r="F179" s="1"/>
      <c r="G179" s="14"/>
      <c r="H179" s="1"/>
      <c r="I179" s="1"/>
      <c r="J179" s="67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0.25" customHeight="1" x14ac:dyDescent="0.8">
      <c r="A180" s="1"/>
      <c r="B180" s="1"/>
      <c r="C180" s="1"/>
      <c r="D180" s="2"/>
      <c r="E180" s="14"/>
      <c r="F180" s="1"/>
      <c r="G180" s="14"/>
      <c r="H180" s="1"/>
      <c r="I180" s="1"/>
      <c r="J180" s="67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0.25" customHeight="1" x14ac:dyDescent="0.8">
      <c r="A181" s="1"/>
      <c r="B181" s="1"/>
      <c r="C181" s="1"/>
      <c r="D181" s="2"/>
      <c r="E181" s="14"/>
      <c r="F181" s="1"/>
      <c r="G181" s="14"/>
      <c r="H181" s="1"/>
      <c r="I181" s="1"/>
      <c r="J181" s="67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0.25" customHeight="1" x14ac:dyDescent="0.8">
      <c r="A182" s="1"/>
      <c r="B182" s="1"/>
      <c r="C182" s="1"/>
      <c r="D182" s="2"/>
      <c r="E182" s="14"/>
      <c r="F182" s="1"/>
      <c r="G182" s="14"/>
      <c r="H182" s="1"/>
      <c r="I182" s="1"/>
      <c r="J182" s="67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0.25" customHeight="1" x14ac:dyDescent="0.8">
      <c r="A183" s="1"/>
      <c r="B183" s="1"/>
      <c r="C183" s="1"/>
      <c r="D183" s="2"/>
      <c r="E183" s="14"/>
      <c r="F183" s="1"/>
      <c r="G183" s="14"/>
      <c r="H183" s="1"/>
      <c r="I183" s="1"/>
      <c r="J183" s="67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0.25" customHeight="1" x14ac:dyDescent="0.8">
      <c r="A184" s="1"/>
      <c r="B184" s="1"/>
      <c r="C184" s="1"/>
      <c r="D184" s="2"/>
      <c r="E184" s="14"/>
      <c r="F184" s="1"/>
      <c r="G184" s="14"/>
      <c r="H184" s="1"/>
      <c r="I184" s="1"/>
      <c r="J184" s="67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0.25" customHeight="1" x14ac:dyDescent="0.8">
      <c r="A185" s="1"/>
      <c r="B185" s="1"/>
      <c r="C185" s="1"/>
      <c r="D185" s="2"/>
      <c r="E185" s="14"/>
      <c r="F185" s="1"/>
      <c r="G185" s="14"/>
      <c r="H185" s="1"/>
      <c r="I185" s="1"/>
      <c r="J185" s="67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0.25" customHeight="1" x14ac:dyDescent="0.8">
      <c r="A186" s="1"/>
      <c r="B186" s="1"/>
      <c r="C186" s="1"/>
      <c r="D186" s="2"/>
      <c r="E186" s="14"/>
      <c r="F186" s="1"/>
      <c r="G186" s="14"/>
      <c r="H186" s="1"/>
      <c r="I186" s="1"/>
      <c r="J186" s="67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0.25" customHeight="1" x14ac:dyDescent="0.8">
      <c r="A187" s="1"/>
      <c r="B187" s="1"/>
      <c r="C187" s="1"/>
      <c r="D187" s="2"/>
      <c r="E187" s="14"/>
      <c r="F187" s="1"/>
      <c r="G187" s="14"/>
      <c r="H187" s="1"/>
      <c r="I187" s="1"/>
      <c r="J187" s="67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0.25" customHeight="1" x14ac:dyDescent="0.8">
      <c r="A188" s="1"/>
      <c r="B188" s="1"/>
      <c r="C188" s="1"/>
      <c r="D188" s="2"/>
      <c r="E188" s="14"/>
      <c r="F188" s="1"/>
      <c r="G188" s="14"/>
      <c r="H188" s="1"/>
      <c r="I188" s="1"/>
      <c r="J188" s="67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0.25" customHeight="1" x14ac:dyDescent="0.8">
      <c r="A189" s="1"/>
      <c r="B189" s="1"/>
      <c r="C189" s="1"/>
      <c r="D189" s="2"/>
      <c r="E189" s="14"/>
      <c r="F189" s="1"/>
      <c r="G189" s="14"/>
      <c r="H189" s="1"/>
      <c r="I189" s="1"/>
      <c r="J189" s="67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0.25" customHeight="1" x14ac:dyDescent="0.8">
      <c r="A190" s="1"/>
      <c r="B190" s="1"/>
      <c r="C190" s="1"/>
      <c r="D190" s="2"/>
      <c r="E190" s="14"/>
      <c r="F190" s="1"/>
      <c r="G190" s="14"/>
      <c r="H190" s="1"/>
      <c r="I190" s="1"/>
      <c r="J190" s="67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0.25" customHeight="1" x14ac:dyDescent="0.8">
      <c r="A191" s="1"/>
      <c r="B191" s="1"/>
      <c r="C191" s="1"/>
      <c r="D191" s="2"/>
      <c r="E191" s="14"/>
      <c r="F191" s="1"/>
      <c r="G191" s="14"/>
      <c r="H191" s="1"/>
      <c r="I191" s="1"/>
      <c r="J191" s="67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0.25" customHeight="1" x14ac:dyDescent="0.8">
      <c r="A192" s="1"/>
      <c r="B192" s="1"/>
      <c r="C192" s="1"/>
      <c r="D192" s="2"/>
      <c r="E192" s="14"/>
      <c r="F192" s="1"/>
      <c r="G192" s="14"/>
      <c r="H192" s="1"/>
      <c r="I192" s="1"/>
      <c r="J192" s="67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0.25" customHeight="1" x14ac:dyDescent="0.8">
      <c r="A193" s="1"/>
      <c r="B193" s="1"/>
      <c r="C193" s="1"/>
      <c r="D193" s="2"/>
      <c r="E193" s="14"/>
      <c r="F193" s="1"/>
      <c r="G193" s="14"/>
      <c r="H193" s="1"/>
      <c r="I193" s="1"/>
      <c r="J193" s="67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0.25" customHeight="1" x14ac:dyDescent="0.8">
      <c r="A194" s="1"/>
      <c r="B194" s="1"/>
      <c r="C194" s="1"/>
      <c r="D194" s="2"/>
      <c r="E194" s="14"/>
      <c r="F194" s="1"/>
      <c r="G194" s="14"/>
      <c r="H194" s="1"/>
      <c r="I194" s="1"/>
      <c r="J194" s="67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0.25" customHeight="1" x14ac:dyDescent="0.8">
      <c r="A195" s="1"/>
      <c r="B195" s="1"/>
      <c r="C195" s="1"/>
      <c r="D195" s="2"/>
      <c r="E195" s="14"/>
      <c r="F195" s="1"/>
      <c r="G195" s="14"/>
      <c r="H195" s="1"/>
      <c r="I195" s="1"/>
      <c r="J195" s="67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0.25" customHeight="1" x14ac:dyDescent="0.8">
      <c r="A196" s="1"/>
      <c r="B196" s="1"/>
      <c r="C196" s="1"/>
      <c r="D196" s="2"/>
      <c r="E196" s="14"/>
      <c r="F196" s="1"/>
      <c r="G196" s="14"/>
      <c r="H196" s="1"/>
      <c r="I196" s="1"/>
      <c r="J196" s="67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0.25" customHeight="1" x14ac:dyDescent="0.8">
      <c r="A197" s="1"/>
      <c r="B197" s="1"/>
      <c r="C197" s="1"/>
      <c r="D197" s="2"/>
      <c r="E197" s="14"/>
      <c r="F197" s="1"/>
      <c r="G197" s="14"/>
      <c r="H197" s="1"/>
      <c r="I197" s="1"/>
      <c r="J197" s="67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0.25" customHeight="1" x14ac:dyDescent="0.8">
      <c r="A198" s="1"/>
      <c r="B198" s="1"/>
      <c r="C198" s="1"/>
      <c r="D198" s="2"/>
      <c r="E198" s="14"/>
      <c r="F198" s="1"/>
      <c r="G198" s="14"/>
      <c r="H198" s="1"/>
      <c r="I198" s="1"/>
      <c r="J198" s="67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0.25" customHeight="1" x14ac:dyDescent="0.8">
      <c r="A199" s="1"/>
      <c r="B199" s="1"/>
      <c r="C199" s="1"/>
      <c r="D199" s="2"/>
      <c r="E199" s="14"/>
      <c r="F199" s="1"/>
      <c r="G199" s="14"/>
      <c r="H199" s="1"/>
      <c r="I199" s="1"/>
      <c r="J199" s="67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0.25" customHeight="1" x14ac:dyDescent="0.8">
      <c r="A200" s="1"/>
      <c r="B200" s="1"/>
      <c r="C200" s="1"/>
      <c r="D200" s="2"/>
      <c r="E200" s="14"/>
      <c r="F200" s="1"/>
      <c r="G200" s="14"/>
      <c r="H200" s="1"/>
      <c r="I200" s="1"/>
      <c r="J200" s="67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0.25" customHeight="1" x14ac:dyDescent="0.8">
      <c r="A201" s="1"/>
      <c r="B201" s="1"/>
      <c r="C201" s="1"/>
      <c r="D201" s="2"/>
      <c r="E201" s="14"/>
      <c r="F201" s="1"/>
      <c r="G201" s="14"/>
      <c r="H201" s="1"/>
      <c r="I201" s="1"/>
      <c r="J201" s="67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0.25" customHeight="1" x14ac:dyDescent="0.8">
      <c r="A202" s="1"/>
      <c r="B202" s="1"/>
      <c r="C202" s="1"/>
      <c r="D202" s="2"/>
      <c r="E202" s="14"/>
      <c r="F202" s="1"/>
      <c r="G202" s="14"/>
      <c r="H202" s="1"/>
      <c r="I202" s="1"/>
      <c r="J202" s="67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0.25" customHeight="1" x14ac:dyDescent="0.8">
      <c r="A203" s="1"/>
      <c r="B203" s="1"/>
      <c r="C203" s="1"/>
      <c r="D203" s="2"/>
      <c r="E203" s="14"/>
      <c r="F203" s="1"/>
      <c r="G203" s="14"/>
      <c r="H203" s="1"/>
      <c r="I203" s="1"/>
      <c r="J203" s="67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0.25" customHeight="1" x14ac:dyDescent="0.8">
      <c r="A204" s="1"/>
      <c r="B204" s="1"/>
      <c r="C204" s="1"/>
      <c r="D204" s="2"/>
      <c r="E204" s="14"/>
      <c r="F204" s="1"/>
      <c r="G204" s="14"/>
      <c r="H204" s="1"/>
      <c r="I204" s="1"/>
      <c r="J204" s="67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0.25" customHeight="1" x14ac:dyDescent="0.8">
      <c r="A205" s="1"/>
      <c r="B205" s="1"/>
      <c r="C205" s="1"/>
      <c r="D205" s="2"/>
      <c r="E205" s="14"/>
      <c r="F205" s="1"/>
      <c r="G205" s="14"/>
      <c r="H205" s="1"/>
      <c r="I205" s="1"/>
      <c r="J205" s="67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0.25" customHeight="1" x14ac:dyDescent="0.8">
      <c r="A206" s="1"/>
      <c r="B206" s="1"/>
      <c r="C206" s="1"/>
      <c r="D206" s="2"/>
      <c r="E206" s="14"/>
      <c r="F206" s="1"/>
      <c r="G206" s="14"/>
      <c r="H206" s="1"/>
      <c r="I206" s="1"/>
      <c r="J206" s="67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0.25" customHeight="1" x14ac:dyDescent="0.8">
      <c r="A207" s="1"/>
      <c r="B207" s="1"/>
      <c r="C207" s="1"/>
      <c r="D207" s="2"/>
      <c r="E207" s="14"/>
      <c r="F207" s="1"/>
      <c r="G207" s="14"/>
      <c r="H207" s="1"/>
      <c r="I207" s="1"/>
      <c r="J207" s="67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0.25" customHeight="1" x14ac:dyDescent="0.8">
      <c r="A208" s="1"/>
      <c r="B208" s="1"/>
      <c r="C208" s="1"/>
      <c r="D208" s="2"/>
      <c r="E208" s="14"/>
      <c r="F208" s="1"/>
      <c r="G208" s="14"/>
      <c r="H208" s="1"/>
      <c r="I208" s="1"/>
      <c r="J208" s="67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0.25" customHeight="1" x14ac:dyDescent="0.8">
      <c r="A209" s="1"/>
      <c r="B209" s="1"/>
      <c r="C209" s="1"/>
      <c r="D209" s="2"/>
      <c r="E209" s="14"/>
      <c r="F209" s="1"/>
      <c r="G209" s="14"/>
      <c r="H209" s="1"/>
      <c r="I209" s="1"/>
      <c r="J209" s="67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0.25" customHeight="1" x14ac:dyDescent="0.8">
      <c r="A210" s="1"/>
      <c r="B210" s="1"/>
      <c r="C210" s="1"/>
      <c r="D210" s="2"/>
      <c r="E210" s="14"/>
      <c r="F210" s="1"/>
      <c r="G210" s="14"/>
      <c r="H210" s="1"/>
      <c r="I210" s="1"/>
      <c r="J210" s="67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0.25" customHeight="1" x14ac:dyDescent="0.8">
      <c r="A211" s="1"/>
      <c r="B211" s="1"/>
      <c r="C211" s="1"/>
      <c r="D211" s="2"/>
      <c r="E211" s="14"/>
      <c r="F211" s="1"/>
      <c r="G211" s="14"/>
      <c r="H211" s="1"/>
      <c r="I211" s="1"/>
      <c r="J211" s="67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0.25" customHeight="1" x14ac:dyDescent="0.8">
      <c r="A212" s="1"/>
      <c r="B212" s="1"/>
      <c r="C212" s="1"/>
      <c r="D212" s="2"/>
      <c r="E212" s="14"/>
      <c r="F212" s="1"/>
      <c r="G212" s="14"/>
      <c r="H212" s="1"/>
      <c r="I212" s="1"/>
      <c r="J212" s="67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0.25" customHeight="1" x14ac:dyDescent="0.8">
      <c r="A213" s="1"/>
      <c r="B213" s="1"/>
      <c r="C213" s="1"/>
      <c r="D213" s="2"/>
      <c r="E213" s="14"/>
      <c r="F213" s="1"/>
      <c r="G213" s="14"/>
      <c r="H213" s="1"/>
      <c r="I213" s="1"/>
      <c r="J213" s="67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0.25" customHeight="1" x14ac:dyDescent="0.8">
      <c r="A214" s="1"/>
      <c r="B214" s="1"/>
      <c r="C214" s="1"/>
      <c r="D214" s="2"/>
      <c r="E214" s="14"/>
      <c r="F214" s="1"/>
      <c r="G214" s="14"/>
      <c r="H214" s="1"/>
      <c r="I214" s="1"/>
      <c r="J214" s="67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0.25" customHeight="1" x14ac:dyDescent="0.8">
      <c r="A215" s="1"/>
      <c r="B215" s="1"/>
      <c r="C215" s="1"/>
      <c r="D215" s="2"/>
      <c r="E215" s="14"/>
      <c r="F215" s="1"/>
      <c r="G215" s="14"/>
      <c r="H215" s="1"/>
      <c r="I215" s="1"/>
      <c r="J215" s="67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0.25" customHeight="1" x14ac:dyDescent="0.8">
      <c r="A216" s="1"/>
      <c r="B216" s="1"/>
      <c r="C216" s="1"/>
      <c r="D216" s="2"/>
      <c r="E216" s="14"/>
      <c r="F216" s="1"/>
      <c r="G216" s="14"/>
      <c r="H216" s="1"/>
      <c r="I216" s="1"/>
      <c r="J216" s="67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0.25" customHeight="1" x14ac:dyDescent="0.8">
      <c r="A217" s="1"/>
      <c r="B217" s="1"/>
      <c r="C217" s="1"/>
      <c r="D217" s="2"/>
      <c r="E217" s="14"/>
      <c r="F217" s="1"/>
      <c r="G217" s="14"/>
      <c r="H217" s="1"/>
      <c r="I217" s="1"/>
      <c r="J217" s="67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0.25" customHeight="1" x14ac:dyDescent="0.8">
      <c r="A218" s="1"/>
      <c r="B218" s="1"/>
      <c r="C218" s="1"/>
      <c r="D218" s="2"/>
      <c r="E218" s="14"/>
      <c r="F218" s="1"/>
      <c r="G218" s="14"/>
      <c r="H218" s="1"/>
      <c r="I218" s="1"/>
      <c r="J218" s="67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0.25" customHeight="1" x14ac:dyDescent="0.8">
      <c r="A219" s="1"/>
      <c r="B219" s="1"/>
      <c r="C219" s="1"/>
      <c r="D219" s="2"/>
      <c r="E219" s="14"/>
      <c r="F219" s="1"/>
      <c r="G219" s="14"/>
      <c r="H219" s="1"/>
      <c r="I219" s="1"/>
      <c r="J219" s="67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0.25" customHeight="1" x14ac:dyDescent="0.8">
      <c r="A220" s="1"/>
      <c r="B220" s="1"/>
      <c r="C220" s="1"/>
      <c r="D220" s="2"/>
      <c r="E220" s="14"/>
      <c r="F220" s="1"/>
      <c r="G220" s="14"/>
      <c r="H220" s="1"/>
      <c r="I220" s="1"/>
      <c r="J220" s="67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0.25" customHeight="1" x14ac:dyDescent="0.8">
      <c r="A221" s="1"/>
      <c r="B221" s="1"/>
      <c r="C221" s="1"/>
      <c r="D221" s="2"/>
      <c r="E221" s="14"/>
      <c r="F221" s="1"/>
      <c r="G221" s="14"/>
      <c r="H221" s="1"/>
      <c r="I221" s="1"/>
      <c r="J221" s="67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0.25" customHeight="1" x14ac:dyDescent="0.8">
      <c r="A222" s="1"/>
      <c r="B222" s="1"/>
      <c r="C222" s="1"/>
      <c r="D222" s="2"/>
      <c r="E222" s="14"/>
      <c r="F222" s="1"/>
      <c r="G222" s="14"/>
      <c r="H222" s="1"/>
      <c r="I222" s="1"/>
      <c r="J222" s="67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0.25" customHeight="1" x14ac:dyDescent="0.8">
      <c r="A223" s="1"/>
      <c r="B223" s="1"/>
      <c r="C223" s="1"/>
      <c r="D223" s="2"/>
      <c r="E223" s="14"/>
      <c r="F223" s="1"/>
      <c r="G223" s="14"/>
      <c r="H223" s="1"/>
      <c r="I223" s="1"/>
      <c r="J223" s="67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0.25" customHeight="1" x14ac:dyDescent="0.8">
      <c r="A224" s="1"/>
      <c r="B224" s="1"/>
      <c r="C224" s="1"/>
      <c r="D224" s="2"/>
      <c r="E224" s="14"/>
      <c r="F224" s="1"/>
      <c r="G224" s="14"/>
      <c r="H224" s="1"/>
      <c r="I224" s="1"/>
      <c r="J224" s="67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0.25" customHeight="1" x14ac:dyDescent="0.8">
      <c r="A225" s="1"/>
      <c r="B225" s="1"/>
      <c r="C225" s="1"/>
      <c r="D225" s="2"/>
      <c r="E225" s="14"/>
      <c r="F225" s="1"/>
      <c r="G225" s="14"/>
      <c r="H225" s="1"/>
      <c r="I225" s="1"/>
      <c r="J225" s="67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0.25" customHeight="1" x14ac:dyDescent="0.8">
      <c r="A226" s="1"/>
      <c r="B226" s="1"/>
      <c r="C226" s="1"/>
      <c r="D226" s="2"/>
      <c r="E226" s="14"/>
      <c r="F226" s="1"/>
      <c r="G226" s="14"/>
      <c r="H226" s="1"/>
      <c r="I226" s="1"/>
      <c r="J226" s="67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0.25" customHeight="1" x14ac:dyDescent="0.8">
      <c r="A227" s="1"/>
      <c r="B227" s="1"/>
      <c r="C227" s="1"/>
      <c r="D227" s="2"/>
      <c r="E227" s="14"/>
      <c r="F227" s="1"/>
      <c r="G227" s="14"/>
      <c r="H227" s="1"/>
      <c r="I227" s="1"/>
      <c r="J227" s="67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0.25" customHeight="1" x14ac:dyDescent="0.8">
      <c r="A228" s="1"/>
      <c r="B228" s="1"/>
      <c r="C228" s="1"/>
      <c r="D228" s="2"/>
      <c r="E228" s="14"/>
      <c r="F228" s="1"/>
      <c r="G228" s="14"/>
      <c r="H228" s="1"/>
      <c r="I228" s="1"/>
      <c r="J228" s="67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0.25" customHeight="1" x14ac:dyDescent="0.8">
      <c r="A229" s="1"/>
      <c r="B229" s="1"/>
      <c r="C229" s="1"/>
      <c r="D229" s="2"/>
      <c r="E229" s="14"/>
      <c r="F229" s="1"/>
      <c r="G229" s="14"/>
      <c r="H229" s="1"/>
      <c r="I229" s="1"/>
      <c r="J229" s="67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0.25" customHeight="1" x14ac:dyDescent="0.8">
      <c r="A230" s="1"/>
      <c r="B230" s="1"/>
      <c r="C230" s="1"/>
      <c r="D230" s="2"/>
      <c r="E230" s="14"/>
      <c r="F230" s="1"/>
      <c r="G230" s="14"/>
      <c r="H230" s="1"/>
      <c r="I230" s="1"/>
      <c r="J230" s="67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0.25" customHeight="1" x14ac:dyDescent="0.8">
      <c r="A231" s="1"/>
      <c r="B231" s="1"/>
      <c r="C231" s="1"/>
      <c r="D231" s="2"/>
      <c r="E231" s="14"/>
      <c r="F231" s="1"/>
      <c r="G231" s="14"/>
      <c r="H231" s="1"/>
      <c r="I231" s="1"/>
      <c r="J231" s="67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0.25" customHeight="1" x14ac:dyDescent="0.8">
      <c r="A232" s="1"/>
      <c r="B232" s="1"/>
      <c r="C232" s="1"/>
      <c r="D232" s="2"/>
      <c r="E232" s="14"/>
      <c r="F232" s="1"/>
      <c r="G232" s="14"/>
      <c r="H232" s="1"/>
      <c r="I232" s="1"/>
      <c r="J232" s="67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0.25" customHeight="1" x14ac:dyDescent="0.8">
      <c r="A233" s="1"/>
      <c r="B233" s="1"/>
      <c r="C233" s="1"/>
      <c r="D233" s="2"/>
      <c r="E233" s="14"/>
      <c r="F233" s="1"/>
      <c r="G233" s="14"/>
      <c r="H233" s="1"/>
      <c r="I233" s="1"/>
      <c r="J233" s="67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0.25" customHeight="1" x14ac:dyDescent="0.8">
      <c r="A234" s="1"/>
      <c r="B234" s="1"/>
      <c r="C234" s="1"/>
      <c r="D234" s="2"/>
      <c r="E234" s="14"/>
      <c r="F234" s="1"/>
      <c r="G234" s="14"/>
      <c r="H234" s="1"/>
      <c r="I234" s="1"/>
      <c r="J234" s="67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0.25" customHeight="1" x14ac:dyDescent="0.8">
      <c r="A235" s="1"/>
      <c r="B235" s="1"/>
      <c r="C235" s="1"/>
      <c r="D235" s="2"/>
      <c r="E235" s="14"/>
      <c r="F235" s="1"/>
      <c r="G235" s="14"/>
      <c r="H235" s="1"/>
      <c r="I235" s="1"/>
      <c r="J235" s="67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0.25" customHeight="1" x14ac:dyDescent="0.8">
      <c r="A236" s="1"/>
      <c r="B236" s="1"/>
      <c r="C236" s="1"/>
      <c r="D236" s="2"/>
      <c r="E236" s="14"/>
      <c r="F236" s="1"/>
      <c r="G236" s="14"/>
      <c r="H236" s="1"/>
      <c r="I236" s="1"/>
      <c r="J236" s="67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0.25" customHeight="1" x14ac:dyDescent="0.8">
      <c r="A237" s="1"/>
      <c r="B237" s="1"/>
      <c r="C237" s="1"/>
      <c r="D237" s="2"/>
      <c r="E237" s="14"/>
      <c r="F237" s="1"/>
      <c r="G237" s="14"/>
      <c r="H237" s="1"/>
      <c r="I237" s="1"/>
      <c r="J237" s="67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0.25" customHeight="1" x14ac:dyDescent="0.8">
      <c r="A238" s="1"/>
      <c r="B238" s="1"/>
      <c r="C238" s="1"/>
      <c r="D238" s="2"/>
      <c r="E238" s="14"/>
      <c r="F238" s="1"/>
      <c r="G238" s="14"/>
      <c r="H238" s="1"/>
      <c r="I238" s="1"/>
      <c r="J238" s="67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0.25" customHeight="1" x14ac:dyDescent="0.8">
      <c r="A239" s="1"/>
      <c r="B239" s="1"/>
      <c r="C239" s="1"/>
      <c r="D239" s="2"/>
      <c r="E239" s="14"/>
      <c r="F239" s="1"/>
      <c r="G239" s="14"/>
      <c r="H239" s="1"/>
      <c r="I239" s="1"/>
      <c r="J239" s="67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0.25" customHeight="1" x14ac:dyDescent="0.8">
      <c r="A240" s="1"/>
      <c r="B240" s="1"/>
      <c r="C240" s="1"/>
      <c r="D240" s="2"/>
      <c r="E240" s="14"/>
      <c r="F240" s="1"/>
      <c r="G240" s="14"/>
      <c r="H240" s="1"/>
      <c r="I240" s="1"/>
      <c r="J240" s="67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0.25" customHeight="1" x14ac:dyDescent="0.8">
      <c r="A241" s="1"/>
      <c r="B241" s="1"/>
      <c r="C241" s="1"/>
      <c r="D241" s="2"/>
      <c r="E241" s="14"/>
      <c r="F241" s="1"/>
      <c r="G241" s="14"/>
      <c r="H241" s="1"/>
      <c r="I241" s="1"/>
      <c r="J241" s="67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0.25" customHeight="1" x14ac:dyDescent="0.8">
      <c r="A242" s="1"/>
      <c r="B242" s="1"/>
      <c r="C242" s="1"/>
      <c r="D242" s="2"/>
      <c r="E242" s="14"/>
      <c r="F242" s="1"/>
      <c r="G242" s="14"/>
      <c r="H242" s="1"/>
      <c r="I242" s="1"/>
      <c r="J242" s="67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0.25" customHeight="1" x14ac:dyDescent="0.8">
      <c r="A243" s="1"/>
      <c r="B243" s="1"/>
      <c r="C243" s="1"/>
      <c r="D243" s="2"/>
      <c r="E243" s="14"/>
      <c r="F243" s="1"/>
      <c r="G243" s="14"/>
      <c r="H243" s="1"/>
      <c r="I243" s="1"/>
      <c r="J243" s="67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0.25" customHeight="1" x14ac:dyDescent="0.8">
      <c r="A244" s="1"/>
      <c r="B244" s="1"/>
      <c r="C244" s="1"/>
      <c r="D244" s="2"/>
      <c r="E244" s="14"/>
      <c r="F244" s="1"/>
      <c r="G244" s="14"/>
      <c r="H244" s="1"/>
      <c r="I244" s="1"/>
      <c r="J244" s="67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0.25" customHeight="1" x14ac:dyDescent="0.8">
      <c r="A245" s="1"/>
      <c r="B245" s="1"/>
      <c r="C245" s="1"/>
      <c r="D245" s="2"/>
      <c r="E245" s="14"/>
      <c r="F245" s="1"/>
      <c r="G245" s="14"/>
      <c r="H245" s="1"/>
      <c r="I245" s="1"/>
      <c r="J245" s="67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0.25" customHeight="1" x14ac:dyDescent="0.8">
      <c r="A246" s="1"/>
      <c r="B246" s="1"/>
      <c r="C246" s="1"/>
      <c r="D246" s="2"/>
      <c r="E246" s="14"/>
      <c r="F246" s="1"/>
      <c r="G246" s="14"/>
      <c r="H246" s="1"/>
      <c r="I246" s="1"/>
      <c r="J246" s="67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0.25" customHeight="1" x14ac:dyDescent="0.8">
      <c r="A247" s="1"/>
      <c r="B247" s="1"/>
      <c r="C247" s="1"/>
      <c r="D247" s="2"/>
      <c r="E247" s="14"/>
      <c r="F247" s="1"/>
      <c r="G247" s="14"/>
      <c r="H247" s="1"/>
      <c r="I247" s="1"/>
      <c r="J247" s="67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0.25" customHeight="1" x14ac:dyDescent="0.8">
      <c r="A248" s="1"/>
      <c r="B248" s="1"/>
      <c r="C248" s="1"/>
      <c r="D248" s="2"/>
      <c r="E248" s="14"/>
      <c r="F248" s="1"/>
      <c r="G248" s="14"/>
      <c r="H248" s="1"/>
      <c r="I248" s="1"/>
      <c r="J248" s="67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0.25" customHeight="1" x14ac:dyDescent="0.8">
      <c r="A249" s="1"/>
      <c r="B249" s="1"/>
      <c r="C249" s="1"/>
      <c r="D249" s="2"/>
      <c r="E249" s="14"/>
      <c r="F249" s="1"/>
      <c r="G249" s="14"/>
      <c r="H249" s="1"/>
      <c r="I249" s="1"/>
      <c r="J249" s="67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0.25" customHeight="1" x14ac:dyDescent="0.8">
      <c r="A250" s="1"/>
      <c r="B250" s="1"/>
      <c r="C250" s="1"/>
      <c r="D250" s="2"/>
      <c r="E250" s="14"/>
      <c r="F250" s="1"/>
      <c r="G250" s="14"/>
      <c r="H250" s="1"/>
      <c r="I250" s="1"/>
      <c r="J250" s="67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0.25" customHeight="1" x14ac:dyDescent="0.8">
      <c r="A251" s="1"/>
      <c r="B251" s="1"/>
      <c r="C251" s="1"/>
      <c r="D251" s="2"/>
      <c r="E251" s="14"/>
      <c r="F251" s="1"/>
      <c r="G251" s="14"/>
      <c r="H251" s="1"/>
      <c r="I251" s="1"/>
      <c r="J251" s="67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0.25" customHeight="1" x14ac:dyDescent="0.8">
      <c r="A252" s="1"/>
      <c r="B252" s="1"/>
      <c r="C252" s="1"/>
      <c r="D252" s="2"/>
      <c r="E252" s="14"/>
      <c r="F252" s="1"/>
      <c r="G252" s="14"/>
      <c r="H252" s="1"/>
      <c r="I252" s="1"/>
      <c r="J252" s="67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0.25" customHeight="1" x14ac:dyDescent="0.8">
      <c r="A253" s="1"/>
      <c r="B253" s="1"/>
      <c r="C253" s="1"/>
      <c r="D253" s="2"/>
      <c r="E253" s="14"/>
      <c r="F253" s="1"/>
      <c r="G253" s="14"/>
      <c r="H253" s="1"/>
      <c r="I253" s="1"/>
      <c r="J253" s="67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0.25" customHeight="1" x14ac:dyDescent="0.8">
      <c r="A254" s="1"/>
      <c r="B254" s="1"/>
      <c r="C254" s="1"/>
      <c r="D254" s="2"/>
      <c r="E254" s="14"/>
      <c r="F254" s="1"/>
      <c r="G254" s="14"/>
      <c r="H254" s="1"/>
      <c r="I254" s="1"/>
      <c r="J254" s="67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0.25" customHeight="1" x14ac:dyDescent="0.8">
      <c r="A255" s="1"/>
      <c r="B255" s="1"/>
      <c r="C255" s="1"/>
      <c r="D255" s="2"/>
      <c r="E255" s="14"/>
      <c r="F255" s="1"/>
      <c r="G255" s="14"/>
      <c r="H255" s="1"/>
      <c r="I255" s="1"/>
      <c r="J255" s="67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0.25" customHeight="1" x14ac:dyDescent="0.8">
      <c r="A256" s="1"/>
      <c r="B256" s="1"/>
      <c r="C256" s="1"/>
      <c r="D256" s="2"/>
      <c r="E256" s="14"/>
      <c r="F256" s="1"/>
      <c r="G256" s="14"/>
      <c r="H256" s="1"/>
      <c r="I256" s="1"/>
      <c r="J256" s="67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0.25" customHeight="1" x14ac:dyDescent="0.8">
      <c r="A257" s="1"/>
      <c r="B257" s="1"/>
      <c r="C257" s="1"/>
      <c r="D257" s="2"/>
      <c r="E257" s="14"/>
      <c r="F257" s="1"/>
      <c r="G257" s="14"/>
      <c r="H257" s="1"/>
      <c r="I257" s="1"/>
      <c r="J257" s="67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0.25" customHeight="1" x14ac:dyDescent="0.8">
      <c r="A258" s="1"/>
      <c r="B258" s="1"/>
      <c r="C258" s="1"/>
      <c r="D258" s="2"/>
      <c r="E258" s="14"/>
      <c r="F258" s="1"/>
      <c r="G258" s="14"/>
      <c r="H258" s="1"/>
      <c r="I258" s="1"/>
      <c r="J258" s="67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0.25" customHeight="1" x14ac:dyDescent="0.8">
      <c r="A259" s="1"/>
      <c r="B259" s="1"/>
      <c r="C259" s="1"/>
      <c r="D259" s="2"/>
      <c r="E259" s="14"/>
      <c r="F259" s="1"/>
      <c r="G259" s="14"/>
      <c r="H259" s="1"/>
      <c r="I259" s="1"/>
      <c r="J259" s="67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0.25" customHeight="1" x14ac:dyDescent="0.8">
      <c r="A260" s="1"/>
      <c r="B260" s="1"/>
      <c r="C260" s="1"/>
      <c r="D260" s="2"/>
      <c r="E260" s="14"/>
      <c r="F260" s="1"/>
      <c r="G260" s="14"/>
      <c r="H260" s="1"/>
      <c r="I260" s="1"/>
      <c r="J260" s="67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0.25" customHeight="1" x14ac:dyDescent="0.8">
      <c r="A261" s="1"/>
      <c r="B261" s="1"/>
      <c r="C261" s="1"/>
      <c r="D261" s="2"/>
      <c r="E261" s="14"/>
      <c r="F261" s="1"/>
      <c r="G261" s="14"/>
      <c r="H261" s="1"/>
      <c r="I261" s="1"/>
      <c r="J261" s="67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0.25" customHeight="1" x14ac:dyDescent="0.8">
      <c r="A262" s="1"/>
      <c r="B262" s="1"/>
      <c r="C262" s="1"/>
      <c r="D262" s="2"/>
      <c r="E262" s="14"/>
      <c r="F262" s="1"/>
      <c r="G262" s="14"/>
      <c r="H262" s="1"/>
      <c r="I262" s="1"/>
      <c r="J262" s="67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0.25" customHeight="1" x14ac:dyDescent="0.8">
      <c r="A263" s="1"/>
      <c r="B263" s="1"/>
      <c r="C263" s="1"/>
      <c r="D263" s="2"/>
      <c r="E263" s="14"/>
      <c r="F263" s="1"/>
      <c r="G263" s="14"/>
      <c r="H263" s="1"/>
      <c r="I263" s="1"/>
      <c r="J263" s="67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0.25" customHeight="1" x14ac:dyDescent="0.8">
      <c r="A264" s="1"/>
      <c r="B264" s="1"/>
      <c r="C264" s="1"/>
      <c r="D264" s="2"/>
      <c r="E264" s="14"/>
      <c r="F264" s="1"/>
      <c r="G264" s="14"/>
      <c r="H264" s="1"/>
      <c r="I264" s="1"/>
      <c r="J264" s="67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0.25" customHeight="1" x14ac:dyDescent="0.8">
      <c r="A265" s="1"/>
      <c r="B265" s="1"/>
      <c r="C265" s="1"/>
      <c r="D265" s="2"/>
      <c r="E265" s="14"/>
      <c r="F265" s="1"/>
      <c r="G265" s="14"/>
      <c r="H265" s="1"/>
      <c r="I265" s="1"/>
      <c r="J265" s="67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0.25" customHeight="1" x14ac:dyDescent="0.8">
      <c r="A266" s="1"/>
      <c r="B266" s="1"/>
      <c r="C266" s="1"/>
      <c r="D266" s="2"/>
      <c r="E266" s="14"/>
      <c r="F266" s="1"/>
      <c r="G266" s="14"/>
      <c r="H266" s="1"/>
      <c r="I266" s="1"/>
      <c r="J266" s="67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0.25" customHeight="1" x14ac:dyDescent="0.8">
      <c r="A267" s="1"/>
      <c r="B267" s="1"/>
      <c r="C267" s="1"/>
      <c r="D267" s="2"/>
      <c r="E267" s="14"/>
      <c r="F267" s="1"/>
      <c r="G267" s="14"/>
      <c r="H267" s="1"/>
      <c r="I267" s="1"/>
      <c r="J267" s="67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0.25" customHeight="1" x14ac:dyDescent="0.8">
      <c r="A268" s="1"/>
      <c r="B268" s="1"/>
      <c r="C268" s="1"/>
      <c r="D268" s="2"/>
      <c r="E268" s="14"/>
      <c r="F268" s="1"/>
      <c r="G268" s="14"/>
      <c r="H268" s="1"/>
      <c r="I268" s="1"/>
      <c r="J268" s="67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0.25" customHeight="1" x14ac:dyDescent="0.8">
      <c r="A269" s="1"/>
      <c r="B269" s="1"/>
      <c r="C269" s="1"/>
      <c r="D269" s="2"/>
      <c r="E269" s="14"/>
      <c r="F269" s="1"/>
      <c r="G269" s="14"/>
      <c r="H269" s="1"/>
      <c r="I269" s="1"/>
      <c r="J269" s="67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0.25" customHeight="1" x14ac:dyDescent="0.8">
      <c r="A270" s="1"/>
      <c r="B270" s="1"/>
      <c r="C270" s="1"/>
      <c r="D270" s="2"/>
      <c r="E270" s="14"/>
      <c r="F270" s="1"/>
      <c r="G270" s="14"/>
      <c r="H270" s="1"/>
      <c r="I270" s="1"/>
      <c r="J270" s="67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0.25" customHeight="1" x14ac:dyDescent="0.8">
      <c r="A271" s="1"/>
      <c r="B271" s="1"/>
      <c r="C271" s="1"/>
      <c r="D271" s="2"/>
      <c r="E271" s="14"/>
      <c r="F271" s="1"/>
      <c r="G271" s="14"/>
      <c r="H271" s="1"/>
      <c r="I271" s="1"/>
      <c r="J271" s="67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0.25" customHeight="1" x14ac:dyDescent="0.8">
      <c r="A272" s="1"/>
      <c r="B272" s="1"/>
      <c r="C272" s="1"/>
      <c r="D272" s="2"/>
      <c r="E272" s="14"/>
      <c r="F272" s="1"/>
      <c r="G272" s="14"/>
      <c r="H272" s="1"/>
      <c r="I272" s="1"/>
      <c r="J272" s="67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0.25" customHeight="1" x14ac:dyDescent="0.8">
      <c r="A273" s="1"/>
      <c r="B273" s="1"/>
      <c r="C273" s="1"/>
      <c r="D273" s="2"/>
      <c r="E273" s="14"/>
      <c r="F273" s="1"/>
      <c r="G273" s="14"/>
      <c r="H273" s="1"/>
      <c r="I273" s="1"/>
      <c r="J273" s="67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0.25" customHeight="1" x14ac:dyDescent="0.8">
      <c r="A274" s="1"/>
      <c r="B274" s="1"/>
      <c r="C274" s="1"/>
      <c r="D274" s="2"/>
      <c r="E274" s="14"/>
      <c r="F274" s="1"/>
      <c r="G274" s="14"/>
      <c r="H274" s="1"/>
      <c r="I274" s="1"/>
      <c r="J274" s="67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0.25" customHeight="1" x14ac:dyDescent="0.8">
      <c r="A275" s="1"/>
      <c r="B275" s="1"/>
      <c r="C275" s="1"/>
      <c r="D275" s="2"/>
      <c r="E275" s="14"/>
      <c r="F275" s="1"/>
      <c r="G275" s="14"/>
      <c r="H275" s="1"/>
      <c r="I275" s="1"/>
      <c r="J275" s="67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0.25" customHeight="1" x14ac:dyDescent="0.8">
      <c r="A276" s="1"/>
      <c r="B276" s="1"/>
      <c r="C276" s="1"/>
      <c r="D276" s="2"/>
      <c r="E276" s="14"/>
      <c r="F276" s="1"/>
      <c r="G276" s="14"/>
      <c r="H276" s="1"/>
      <c r="I276" s="1"/>
      <c r="J276" s="67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0.25" customHeight="1" x14ac:dyDescent="0.8">
      <c r="A277" s="1"/>
      <c r="B277" s="1"/>
      <c r="C277" s="1"/>
      <c r="D277" s="2"/>
      <c r="E277" s="14"/>
      <c r="F277" s="1"/>
      <c r="G277" s="14"/>
      <c r="H277" s="1"/>
      <c r="I277" s="1"/>
      <c r="J277" s="67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0.25" customHeight="1" x14ac:dyDescent="0.8">
      <c r="A278" s="1"/>
      <c r="B278" s="1"/>
      <c r="C278" s="1"/>
      <c r="D278" s="2"/>
      <c r="E278" s="14"/>
      <c r="F278" s="1"/>
      <c r="G278" s="14"/>
      <c r="H278" s="1"/>
      <c r="I278" s="1"/>
      <c r="J278" s="67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0.25" customHeight="1" x14ac:dyDescent="0.8">
      <c r="A279" s="1"/>
      <c r="B279" s="1"/>
      <c r="C279" s="1"/>
      <c r="D279" s="2"/>
      <c r="E279" s="14"/>
      <c r="F279" s="1"/>
      <c r="G279" s="14"/>
      <c r="H279" s="1"/>
      <c r="I279" s="1"/>
      <c r="J279" s="67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0.25" customHeight="1" x14ac:dyDescent="0.8">
      <c r="A280" s="1"/>
      <c r="B280" s="1"/>
      <c r="C280" s="1"/>
      <c r="D280" s="2"/>
      <c r="E280" s="14"/>
      <c r="F280" s="1"/>
      <c r="G280" s="14"/>
      <c r="H280" s="1"/>
      <c r="I280" s="1"/>
      <c r="J280" s="67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0.25" customHeight="1" x14ac:dyDescent="0.8">
      <c r="A281" s="1"/>
      <c r="B281" s="1"/>
      <c r="C281" s="1"/>
      <c r="D281" s="2"/>
      <c r="E281" s="14"/>
      <c r="F281" s="1"/>
      <c r="G281" s="14"/>
      <c r="H281" s="1"/>
      <c r="I281" s="1"/>
      <c r="J281" s="67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0.25" customHeight="1" x14ac:dyDescent="0.8">
      <c r="A282" s="1"/>
      <c r="B282" s="1"/>
      <c r="C282" s="1"/>
      <c r="D282" s="2"/>
      <c r="E282" s="14"/>
      <c r="F282" s="1"/>
      <c r="G282" s="14"/>
      <c r="H282" s="1"/>
      <c r="I282" s="1"/>
      <c r="J282" s="67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0.25" customHeight="1" x14ac:dyDescent="0.8">
      <c r="A283" s="1"/>
      <c r="B283" s="1"/>
      <c r="C283" s="1"/>
      <c r="D283" s="2"/>
      <c r="E283" s="14"/>
      <c r="F283" s="1"/>
      <c r="G283" s="14"/>
      <c r="H283" s="1"/>
      <c r="I283" s="1"/>
      <c r="J283" s="67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0.25" customHeight="1" x14ac:dyDescent="0.8">
      <c r="A284" s="1"/>
      <c r="B284" s="1"/>
      <c r="C284" s="1"/>
      <c r="D284" s="2"/>
      <c r="E284" s="14"/>
      <c r="F284" s="1"/>
      <c r="G284" s="14"/>
      <c r="H284" s="1"/>
      <c r="I284" s="1"/>
      <c r="J284" s="67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0.25" customHeight="1" x14ac:dyDescent="0.8">
      <c r="A285" s="1"/>
      <c r="B285" s="1"/>
      <c r="C285" s="1"/>
      <c r="D285" s="2"/>
      <c r="E285" s="14"/>
      <c r="F285" s="1"/>
      <c r="G285" s="14"/>
      <c r="H285" s="1"/>
      <c r="I285" s="1"/>
      <c r="J285" s="67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0.25" customHeight="1" x14ac:dyDescent="0.8">
      <c r="A286" s="1"/>
      <c r="B286" s="1"/>
      <c r="C286" s="1"/>
      <c r="D286" s="2"/>
      <c r="E286" s="14"/>
      <c r="F286" s="1"/>
      <c r="G286" s="14"/>
      <c r="H286" s="1"/>
      <c r="I286" s="1"/>
      <c r="J286" s="67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0.25" customHeight="1" x14ac:dyDescent="0.8">
      <c r="A287" s="1"/>
      <c r="B287" s="1"/>
      <c r="C287" s="1"/>
      <c r="D287" s="2"/>
      <c r="E287" s="14"/>
      <c r="F287" s="1"/>
      <c r="G287" s="14"/>
      <c r="H287" s="1"/>
      <c r="I287" s="1"/>
      <c r="J287" s="67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0.25" customHeight="1" x14ac:dyDescent="0.8">
      <c r="A288" s="1"/>
      <c r="B288" s="1"/>
      <c r="C288" s="1"/>
      <c r="D288" s="2"/>
      <c r="E288" s="14"/>
      <c r="F288" s="1"/>
      <c r="G288" s="14"/>
      <c r="H288" s="1"/>
      <c r="I288" s="1"/>
      <c r="J288" s="67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0.25" customHeight="1" x14ac:dyDescent="0.8">
      <c r="A289" s="1"/>
      <c r="B289" s="1"/>
      <c r="C289" s="1"/>
      <c r="D289" s="2"/>
      <c r="E289" s="14"/>
      <c r="F289" s="1"/>
      <c r="G289" s="14"/>
      <c r="H289" s="1"/>
      <c r="I289" s="1"/>
      <c r="J289" s="67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0.25" customHeight="1" x14ac:dyDescent="0.8">
      <c r="A290" s="1"/>
      <c r="B290" s="1"/>
      <c r="C290" s="1"/>
      <c r="D290" s="2"/>
      <c r="E290" s="14"/>
      <c r="F290" s="1"/>
      <c r="G290" s="14"/>
      <c r="H290" s="1"/>
      <c r="I290" s="1"/>
      <c r="J290" s="67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0.25" customHeight="1" x14ac:dyDescent="0.8">
      <c r="A291" s="1"/>
      <c r="B291" s="1"/>
      <c r="C291" s="1"/>
      <c r="D291" s="2"/>
      <c r="E291" s="14"/>
      <c r="F291" s="1"/>
      <c r="G291" s="14"/>
      <c r="H291" s="1"/>
      <c r="I291" s="1"/>
      <c r="J291" s="67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0.25" customHeight="1" x14ac:dyDescent="0.8">
      <c r="A292" s="1"/>
      <c r="B292" s="1"/>
      <c r="C292" s="1"/>
      <c r="D292" s="2"/>
      <c r="E292" s="14"/>
      <c r="F292" s="1"/>
      <c r="G292" s="14"/>
      <c r="H292" s="1"/>
      <c r="I292" s="1"/>
      <c r="J292" s="67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0.25" customHeight="1" x14ac:dyDescent="0.8">
      <c r="A293" s="1"/>
      <c r="B293" s="1"/>
      <c r="C293" s="1"/>
      <c r="D293" s="2"/>
      <c r="E293" s="14"/>
      <c r="F293" s="1"/>
      <c r="G293" s="14"/>
      <c r="H293" s="1"/>
      <c r="I293" s="1"/>
      <c r="J293" s="67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0.25" customHeight="1" x14ac:dyDescent="0.8">
      <c r="A294" s="1"/>
      <c r="B294" s="1"/>
      <c r="C294" s="1"/>
      <c r="D294" s="2"/>
      <c r="E294" s="14"/>
      <c r="F294" s="1"/>
      <c r="G294" s="14"/>
      <c r="H294" s="1"/>
      <c r="I294" s="1"/>
      <c r="J294" s="67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0.25" customHeight="1" x14ac:dyDescent="0.8">
      <c r="A295" s="1"/>
      <c r="B295" s="1"/>
      <c r="C295" s="1"/>
      <c r="D295" s="2"/>
      <c r="E295" s="14"/>
      <c r="F295" s="1"/>
      <c r="G295" s="14"/>
      <c r="H295" s="1"/>
      <c r="I295" s="1"/>
      <c r="J295" s="67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0.25" customHeight="1" x14ac:dyDescent="0.8">
      <c r="A296" s="1"/>
      <c r="B296" s="1"/>
      <c r="C296" s="1"/>
      <c r="D296" s="2"/>
      <c r="E296" s="14"/>
      <c r="F296" s="1"/>
      <c r="G296" s="14"/>
      <c r="H296" s="1"/>
      <c r="I296" s="1"/>
      <c r="J296" s="67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0.25" customHeight="1" x14ac:dyDescent="0.8">
      <c r="A297" s="1"/>
      <c r="B297" s="1"/>
      <c r="C297" s="1"/>
      <c r="D297" s="2"/>
      <c r="E297" s="14"/>
      <c r="F297" s="1"/>
      <c r="G297" s="14"/>
      <c r="H297" s="1"/>
      <c r="I297" s="1"/>
      <c r="J297" s="67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0.25" customHeight="1" x14ac:dyDescent="0.8">
      <c r="A298" s="1"/>
      <c r="B298" s="1"/>
      <c r="C298" s="1"/>
      <c r="D298" s="2"/>
      <c r="E298" s="14"/>
      <c r="F298" s="1"/>
      <c r="G298" s="14"/>
      <c r="H298" s="1"/>
      <c r="I298" s="1"/>
      <c r="J298" s="67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0.25" customHeight="1" x14ac:dyDescent="0.8">
      <c r="A299" s="1"/>
      <c r="B299" s="1"/>
      <c r="C299" s="1"/>
      <c r="D299" s="2"/>
      <c r="E299" s="14"/>
      <c r="F299" s="1"/>
      <c r="G299" s="14"/>
      <c r="H299" s="1"/>
      <c r="I299" s="1"/>
      <c r="J299" s="67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0.25" customHeight="1" x14ac:dyDescent="0.8">
      <c r="A300" s="1"/>
      <c r="B300" s="1"/>
      <c r="C300" s="1"/>
      <c r="D300" s="2"/>
      <c r="E300" s="14"/>
      <c r="F300" s="1"/>
      <c r="G300" s="14"/>
      <c r="H300" s="1"/>
      <c r="I300" s="1"/>
      <c r="J300" s="67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0.25" customHeight="1" x14ac:dyDescent="0.8">
      <c r="A301" s="1"/>
      <c r="B301" s="1"/>
      <c r="C301" s="1"/>
      <c r="D301" s="2"/>
      <c r="E301" s="14"/>
      <c r="F301" s="1"/>
      <c r="G301" s="14"/>
      <c r="H301" s="1"/>
      <c r="I301" s="1"/>
      <c r="J301" s="67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0.25" customHeight="1" x14ac:dyDescent="0.8">
      <c r="A302" s="1"/>
      <c r="B302" s="1"/>
      <c r="C302" s="1"/>
      <c r="D302" s="2"/>
      <c r="E302" s="14"/>
      <c r="F302" s="1"/>
      <c r="G302" s="14"/>
      <c r="H302" s="1"/>
      <c r="I302" s="1"/>
      <c r="J302" s="67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0.25" customHeight="1" x14ac:dyDescent="0.8">
      <c r="A303" s="1"/>
      <c r="B303" s="1"/>
      <c r="C303" s="1"/>
      <c r="D303" s="2"/>
      <c r="E303" s="14"/>
      <c r="F303" s="1"/>
      <c r="G303" s="14"/>
      <c r="H303" s="1"/>
      <c r="I303" s="1"/>
      <c r="J303" s="67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0.25" customHeight="1" x14ac:dyDescent="0.8">
      <c r="A304" s="1"/>
      <c r="B304" s="1"/>
      <c r="C304" s="1"/>
      <c r="D304" s="2"/>
      <c r="E304" s="14"/>
      <c r="F304" s="1"/>
      <c r="G304" s="14"/>
      <c r="H304" s="1"/>
      <c r="I304" s="1"/>
      <c r="J304" s="67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0.25" customHeight="1" x14ac:dyDescent="0.8">
      <c r="A305" s="1"/>
      <c r="B305" s="1"/>
      <c r="C305" s="1"/>
      <c r="D305" s="2"/>
      <c r="E305" s="14"/>
      <c r="F305" s="1"/>
      <c r="G305" s="14"/>
      <c r="H305" s="1"/>
      <c r="I305" s="1"/>
      <c r="J305" s="67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0.25" customHeight="1" x14ac:dyDescent="0.8">
      <c r="A306" s="1"/>
      <c r="B306" s="1"/>
      <c r="C306" s="1"/>
      <c r="D306" s="2"/>
      <c r="E306" s="14"/>
      <c r="F306" s="1"/>
      <c r="G306" s="14"/>
      <c r="H306" s="1"/>
      <c r="I306" s="1"/>
      <c r="J306" s="67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0.25" customHeight="1" x14ac:dyDescent="0.8">
      <c r="A307" s="1"/>
      <c r="B307" s="1"/>
      <c r="C307" s="1"/>
      <c r="D307" s="2"/>
      <c r="E307" s="14"/>
      <c r="F307" s="1"/>
      <c r="G307" s="14"/>
      <c r="H307" s="1"/>
      <c r="I307" s="1"/>
      <c r="J307" s="67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0.25" customHeight="1" x14ac:dyDescent="0.8">
      <c r="A308" s="1"/>
      <c r="B308" s="1"/>
      <c r="C308" s="1"/>
      <c r="D308" s="2"/>
      <c r="E308" s="14"/>
      <c r="F308" s="1"/>
      <c r="G308" s="14"/>
      <c r="H308" s="1"/>
      <c r="I308" s="1"/>
      <c r="J308" s="67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0.25" customHeight="1" x14ac:dyDescent="0.8">
      <c r="A309" s="1"/>
      <c r="B309" s="1"/>
      <c r="C309" s="1"/>
      <c r="D309" s="2"/>
      <c r="E309" s="14"/>
      <c r="F309" s="1"/>
      <c r="G309" s="14"/>
      <c r="H309" s="1"/>
      <c r="I309" s="1"/>
      <c r="J309" s="67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0.25" customHeight="1" x14ac:dyDescent="0.8">
      <c r="A310" s="1"/>
      <c r="B310" s="1"/>
      <c r="C310" s="1"/>
      <c r="D310" s="2"/>
      <c r="E310" s="14"/>
      <c r="F310" s="1"/>
      <c r="G310" s="14"/>
      <c r="H310" s="1"/>
      <c r="I310" s="1"/>
      <c r="J310" s="67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0.25" customHeight="1" x14ac:dyDescent="0.8">
      <c r="A311" s="1"/>
      <c r="B311" s="1"/>
      <c r="C311" s="1"/>
      <c r="D311" s="2"/>
      <c r="E311" s="14"/>
      <c r="F311" s="1"/>
      <c r="G311" s="14"/>
      <c r="H311" s="1"/>
      <c r="I311" s="1"/>
      <c r="J311" s="67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0.25" customHeight="1" x14ac:dyDescent="0.8">
      <c r="A312" s="1"/>
      <c r="B312" s="1"/>
      <c r="C312" s="1"/>
      <c r="D312" s="2"/>
      <c r="E312" s="14"/>
      <c r="F312" s="1"/>
      <c r="G312" s="14"/>
      <c r="H312" s="1"/>
      <c r="I312" s="1"/>
      <c r="J312" s="67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0.25" customHeight="1" x14ac:dyDescent="0.8">
      <c r="A313" s="1"/>
      <c r="B313" s="1"/>
      <c r="C313" s="1"/>
      <c r="D313" s="2"/>
      <c r="E313" s="14"/>
      <c r="F313" s="1"/>
      <c r="G313" s="14"/>
      <c r="H313" s="1"/>
      <c r="I313" s="1"/>
      <c r="J313" s="67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0.25" customHeight="1" x14ac:dyDescent="0.8">
      <c r="A314" s="1"/>
      <c r="B314" s="1"/>
      <c r="C314" s="1"/>
      <c r="D314" s="2"/>
      <c r="E314" s="14"/>
      <c r="F314" s="1"/>
      <c r="G314" s="14"/>
      <c r="H314" s="1"/>
      <c r="I314" s="1"/>
      <c r="J314" s="67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0.25" customHeight="1" x14ac:dyDescent="0.8">
      <c r="A315" s="1"/>
      <c r="B315" s="1"/>
      <c r="C315" s="1"/>
      <c r="D315" s="2"/>
      <c r="E315" s="14"/>
      <c r="F315" s="1"/>
      <c r="G315" s="14"/>
      <c r="H315" s="1"/>
      <c r="I315" s="1"/>
      <c r="J315" s="67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0.25" customHeight="1" x14ac:dyDescent="0.8">
      <c r="A316" s="1"/>
      <c r="B316" s="1"/>
      <c r="C316" s="1"/>
      <c r="D316" s="2"/>
      <c r="E316" s="14"/>
      <c r="F316" s="1"/>
      <c r="G316" s="14"/>
      <c r="H316" s="1"/>
      <c r="I316" s="1"/>
      <c r="J316" s="67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0.25" customHeight="1" x14ac:dyDescent="0.8">
      <c r="A317" s="1"/>
      <c r="B317" s="1"/>
      <c r="C317" s="1"/>
      <c r="D317" s="2"/>
      <c r="E317" s="14"/>
      <c r="F317" s="1"/>
      <c r="G317" s="14"/>
      <c r="H317" s="1"/>
      <c r="I317" s="1"/>
      <c r="J317" s="67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0.25" customHeight="1" x14ac:dyDescent="0.8">
      <c r="A318" s="1"/>
      <c r="B318" s="1"/>
      <c r="C318" s="1"/>
      <c r="D318" s="2"/>
      <c r="E318" s="14"/>
      <c r="F318" s="1"/>
      <c r="G318" s="14"/>
      <c r="H318" s="1"/>
      <c r="I318" s="1"/>
      <c r="J318" s="67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0.25" customHeight="1" x14ac:dyDescent="0.8">
      <c r="A319" s="1"/>
      <c r="B319" s="1"/>
      <c r="C319" s="1"/>
      <c r="D319" s="2"/>
      <c r="E319" s="14"/>
      <c r="F319" s="1"/>
      <c r="G319" s="14"/>
      <c r="H319" s="1"/>
      <c r="I319" s="1"/>
      <c r="J319" s="67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0.25" customHeight="1" x14ac:dyDescent="0.8">
      <c r="A320" s="1"/>
      <c r="B320" s="1"/>
      <c r="C320" s="1"/>
      <c r="D320" s="2"/>
      <c r="E320" s="14"/>
      <c r="F320" s="1"/>
      <c r="G320" s="14"/>
      <c r="H320" s="1"/>
      <c r="I320" s="1"/>
      <c r="J320" s="67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0.25" customHeight="1" x14ac:dyDescent="0.8">
      <c r="A321" s="1"/>
      <c r="B321" s="1"/>
      <c r="C321" s="1"/>
      <c r="D321" s="2"/>
      <c r="E321" s="14"/>
      <c r="F321" s="1"/>
      <c r="G321" s="14"/>
      <c r="H321" s="1"/>
      <c r="I321" s="1"/>
      <c r="J321" s="67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0.25" customHeight="1" x14ac:dyDescent="0.8">
      <c r="A322" s="1"/>
      <c r="B322" s="1"/>
      <c r="C322" s="1"/>
      <c r="D322" s="2"/>
      <c r="E322" s="14"/>
      <c r="F322" s="1"/>
      <c r="G322" s="14"/>
      <c r="H322" s="1"/>
      <c r="I322" s="1"/>
      <c r="J322" s="67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0.25" customHeight="1" x14ac:dyDescent="0.8">
      <c r="A323" s="1"/>
      <c r="B323" s="1"/>
      <c r="C323" s="1"/>
      <c r="D323" s="2"/>
      <c r="E323" s="14"/>
      <c r="F323" s="1"/>
      <c r="G323" s="14"/>
      <c r="H323" s="1"/>
      <c r="I323" s="1"/>
      <c r="J323" s="67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0.25" customHeight="1" x14ac:dyDescent="0.8">
      <c r="A324" s="1"/>
      <c r="B324" s="1"/>
      <c r="C324" s="1"/>
      <c r="D324" s="2"/>
      <c r="E324" s="14"/>
      <c r="F324" s="1"/>
      <c r="G324" s="14"/>
      <c r="H324" s="1"/>
      <c r="I324" s="1"/>
      <c r="J324" s="67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0.25" customHeight="1" x14ac:dyDescent="0.8">
      <c r="A325" s="1"/>
      <c r="B325" s="1"/>
      <c r="C325" s="1"/>
      <c r="D325" s="2"/>
      <c r="E325" s="14"/>
      <c r="F325" s="1"/>
      <c r="G325" s="14"/>
      <c r="H325" s="1"/>
      <c r="I325" s="1"/>
      <c r="J325" s="67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0.25" customHeight="1" x14ac:dyDescent="0.8">
      <c r="A326" s="1"/>
      <c r="B326" s="1"/>
      <c r="C326" s="1"/>
      <c r="D326" s="2"/>
      <c r="E326" s="14"/>
      <c r="F326" s="1"/>
      <c r="G326" s="14"/>
      <c r="H326" s="1"/>
      <c r="I326" s="1"/>
      <c r="J326" s="67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0.25" customHeight="1" x14ac:dyDescent="0.8">
      <c r="A327" s="1"/>
      <c r="B327" s="1"/>
      <c r="C327" s="1"/>
      <c r="D327" s="2"/>
      <c r="E327" s="14"/>
      <c r="F327" s="1"/>
      <c r="G327" s="14"/>
      <c r="H327" s="1"/>
      <c r="I327" s="1"/>
      <c r="J327" s="67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0.25" customHeight="1" x14ac:dyDescent="0.8">
      <c r="A328" s="1"/>
      <c r="B328" s="1"/>
      <c r="C328" s="1"/>
      <c r="D328" s="2"/>
      <c r="E328" s="14"/>
      <c r="F328" s="1"/>
      <c r="G328" s="14"/>
      <c r="H328" s="1"/>
      <c r="I328" s="1"/>
      <c r="J328" s="67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0.25" customHeight="1" x14ac:dyDescent="0.8">
      <c r="A329" s="1"/>
      <c r="B329" s="1"/>
      <c r="C329" s="1"/>
      <c r="D329" s="2"/>
      <c r="E329" s="14"/>
      <c r="F329" s="1"/>
      <c r="G329" s="14"/>
      <c r="H329" s="1"/>
      <c r="I329" s="1"/>
      <c r="J329" s="67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0.25" customHeight="1" x14ac:dyDescent="0.8">
      <c r="A330" s="1"/>
      <c r="B330" s="1"/>
      <c r="C330" s="1"/>
      <c r="D330" s="2"/>
      <c r="E330" s="14"/>
      <c r="F330" s="1"/>
      <c r="G330" s="14"/>
      <c r="H330" s="1"/>
      <c r="I330" s="1"/>
      <c r="J330" s="67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0.25" customHeight="1" x14ac:dyDescent="0.8">
      <c r="A331" s="1"/>
      <c r="B331" s="1"/>
      <c r="C331" s="1"/>
      <c r="D331" s="2"/>
      <c r="E331" s="14"/>
      <c r="F331" s="1"/>
      <c r="G331" s="14"/>
      <c r="H331" s="1"/>
      <c r="I331" s="1"/>
      <c r="J331" s="67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0.25" customHeight="1" x14ac:dyDescent="0.8">
      <c r="A332" s="1"/>
      <c r="B332" s="1"/>
      <c r="C332" s="1"/>
      <c r="D332" s="2"/>
      <c r="E332" s="14"/>
      <c r="F332" s="1"/>
      <c r="G332" s="14"/>
      <c r="H332" s="1"/>
      <c r="I332" s="1"/>
      <c r="J332" s="67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0.25" customHeight="1" x14ac:dyDescent="0.8">
      <c r="A333" s="1"/>
      <c r="B333" s="1"/>
      <c r="C333" s="1"/>
      <c r="D333" s="2"/>
      <c r="E333" s="14"/>
      <c r="F333" s="1"/>
      <c r="G333" s="14"/>
      <c r="H333" s="1"/>
      <c r="I333" s="1"/>
      <c r="J333" s="67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0.25" customHeight="1" x14ac:dyDescent="0.8">
      <c r="A334" s="1"/>
      <c r="B334" s="1"/>
      <c r="C334" s="1"/>
      <c r="D334" s="2"/>
      <c r="E334" s="14"/>
      <c r="F334" s="1"/>
      <c r="G334" s="14"/>
      <c r="H334" s="1"/>
      <c r="I334" s="1"/>
      <c r="J334" s="67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0.25" customHeight="1" x14ac:dyDescent="0.8">
      <c r="A335" s="1"/>
      <c r="B335" s="1"/>
      <c r="C335" s="1"/>
      <c r="D335" s="2"/>
      <c r="E335" s="14"/>
      <c r="F335" s="1"/>
      <c r="G335" s="14"/>
      <c r="H335" s="1"/>
      <c r="I335" s="1"/>
      <c r="J335" s="67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0.25" customHeight="1" x14ac:dyDescent="0.8">
      <c r="A336" s="1"/>
      <c r="B336" s="1"/>
      <c r="C336" s="1"/>
      <c r="D336" s="2"/>
      <c r="E336" s="14"/>
      <c r="F336" s="1"/>
      <c r="G336" s="14"/>
      <c r="H336" s="1"/>
      <c r="I336" s="1"/>
      <c r="J336" s="67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0.25" customHeight="1" x14ac:dyDescent="0.8">
      <c r="A337" s="1"/>
      <c r="B337" s="1"/>
      <c r="C337" s="1"/>
      <c r="D337" s="2"/>
      <c r="E337" s="14"/>
      <c r="F337" s="1"/>
      <c r="G337" s="14"/>
      <c r="H337" s="1"/>
      <c r="I337" s="1"/>
      <c r="J337" s="67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0.25" customHeight="1" x14ac:dyDescent="0.8">
      <c r="A338" s="1"/>
      <c r="B338" s="1"/>
      <c r="C338" s="1"/>
      <c r="D338" s="2"/>
      <c r="E338" s="14"/>
      <c r="F338" s="1"/>
      <c r="G338" s="14"/>
      <c r="H338" s="1"/>
      <c r="I338" s="1"/>
      <c r="J338" s="67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0.25" customHeight="1" x14ac:dyDescent="0.8">
      <c r="A339" s="1"/>
      <c r="B339" s="1"/>
      <c r="C339" s="1"/>
      <c r="D339" s="2"/>
      <c r="E339" s="14"/>
      <c r="F339" s="1"/>
      <c r="G339" s="14"/>
      <c r="H339" s="1"/>
      <c r="I339" s="1"/>
      <c r="J339" s="67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0.25" customHeight="1" x14ac:dyDescent="0.8">
      <c r="A340" s="1"/>
      <c r="B340" s="1"/>
      <c r="C340" s="1"/>
      <c r="D340" s="2"/>
      <c r="E340" s="14"/>
      <c r="F340" s="1"/>
      <c r="G340" s="14"/>
      <c r="H340" s="1"/>
      <c r="I340" s="1"/>
      <c r="J340" s="67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0.25" customHeight="1" x14ac:dyDescent="0.8">
      <c r="A341" s="1"/>
      <c r="B341" s="1"/>
      <c r="C341" s="1"/>
      <c r="D341" s="2"/>
      <c r="E341" s="14"/>
      <c r="F341" s="1"/>
      <c r="G341" s="14"/>
      <c r="H341" s="1"/>
      <c r="I341" s="1"/>
      <c r="J341" s="67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0.25" customHeight="1" x14ac:dyDescent="0.8">
      <c r="A342" s="1"/>
      <c r="B342" s="1"/>
      <c r="C342" s="1"/>
      <c r="D342" s="2"/>
      <c r="E342" s="14"/>
      <c r="F342" s="1"/>
      <c r="G342" s="14"/>
      <c r="H342" s="1"/>
      <c r="I342" s="1"/>
      <c r="J342" s="67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0.25" customHeight="1" x14ac:dyDescent="0.8">
      <c r="A343" s="1"/>
      <c r="B343" s="1"/>
      <c r="C343" s="1"/>
      <c r="D343" s="2"/>
      <c r="E343" s="14"/>
      <c r="F343" s="1"/>
      <c r="G343" s="14"/>
      <c r="H343" s="1"/>
      <c r="I343" s="1"/>
      <c r="J343" s="67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0.25" customHeight="1" x14ac:dyDescent="0.8">
      <c r="A344" s="1"/>
      <c r="B344" s="1"/>
      <c r="C344" s="1"/>
      <c r="D344" s="2"/>
      <c r="E344" s="14"/>
      <c r="F344" s="1"/>
      <c r="G344" s="14"/>
      <c r="H344" s="1"/>
      <c r="I344" s="1"/>
      <c r="J344" s="67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0.25" customHeight="1" x14ac:dyDescent="0.8">
      <c r="A345" s="1"/>
      <c r="B345" s="1"/>
      <c r="C345" s="1"/>
      <c r="D345" s="2"/>
      <c r="E345" s="14"/>
      <c r="F345" s="1"/>
      <c r="G345" s="14"/>
      <c r="H345" s="1"/>
      <c r="I345" s="1"/>
      <c r="J345" s="67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0.25" customHeight="1" x14ac:dyDescent="0.8">
      <c r="A346" s="1"/>
      <c r="B346" s="1"/>
      <c r="C346" s="1"/>
      <c r="D346" s="2"/>
      <c r="E346" s="14"/>
      <c r="F346" s="1"/>
      <c r="G346" s="14"/>
      <c r="H346" s="1"/>
      <c r="I346" s="1"/>
      <c r="J346" s="67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0.25" customHeight="1" x14ac:dyDescent="0.8">
      <c r="A347" s="1"/>
      <c r="B347" s="1"/>
      <c r="C347" s="1"/>
      <c r="D347" s="2"/>
      <c r="E347" s="14"/>
      <c r="F347" s="1"/>
      <c r="G347" s="14"/>
      <c r="H347" s="1"/>
      <c r="I347" s="1"/>
      <c r="J347" s="67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0.25" customHeight="1" x14ac:dyDescent="0.8">
      <c r="A348" s="1"/>
      <c r="B348" s="1"/>
      <c r="C348" s="1"/>
      <c r="D348" s="2"/>
      <c r="E348" s="14"/>
      <c r="F348" s="1"/>
      <c r="G348" s="14"/>
      <c r="H348" s="1"/>
      <c r="I348" s="1"/>
      <c r="J348" s="67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0.25" customHeight="1" x14ac:dyDescent="0.8">
      <c r="A349" s="1"/>
      <c r="B349" s="1"/>
      <c r="C349" s="1"/>
      <c r="D349" s="2"/>
      <c r="E349" s="14"/>
      <c r="F349" s="1"/>
      <c r="G349" s="14"/>
      <c r="H349" s="1"/>
      <c r="I349" s="1"/>
      <c r="J349" s="67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0.25" customHeight="1" x14ac:dyDescent="0.8">
      <c r="A350" s="1"/>
      <c r="B350" s="1"/>
      <c r="C350" s="1"/>
      <c r="D350" s="2"/>
      <c r="E350" s="14"/>
      <c r="F350" s="1"/>
      <c r="G350" s="14"/>
      <c r="H350" s="1"/>
      <c r="I350" s="1"/>
      <c r="J350" s="67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0.25" customHeight="1" x14ac:dyDescent="0.8">
      <c r="A351" s="1"/>
      <c r="B351" s="1"/>
      <c r="C351" s="1"/>
      <c r="D351" s="2"/>
      <c r="E351" s="14"/>
      <c r="F351" s="1"/>
      <c r="G351" s="14"/>
      <c r="H351" s="1"/>
      <c r="I351" s="1"/>
      <c r="J351" s="67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0.25" customHeight="1" x14ac:dyDescent="0.8">
      <c r="A352" s="1"/>
      <c r="B352" s="1"/>
      <c r="C352" s="1"/>
      <c r="D352" s="2"/>
      <c r="E352" s="14"/>
      <c r="F352" s="1"/>
      <c r="G352" s="14"/>
      <c r="H352" s="1"/>
      <c r="I352" s="1"/>
      <c r="J352" s="67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0.25" customHeight="1" x14ac:dyDescent="0.8">
      <c r="A353" s="1"/>
      <c r="B353" s="1"/>
      <c r="C353" s="1"/>
      <c r="D353" s="2"/>
      <c r="E353" s="14"/>
      <c r="F353" s="1"/>
      <c r="G353" s="14"/>
      <c r="H353" s="1"/>
      <c r="I353" s="1"/>
      <c r="J353" s="67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0.25" customHeight="1" x14ac:dyDescent="0.8">
      <c r="A354" s="1"/>
      <c r="B354" s="1"/>
      <c r="C354" s="1"/>
      <c r="D354" s="2"/>
      <c r="E354" s="14"/>
      <c r="F354" s="1"/>
      <c r="G354" s="14"/>
      <c r="H354" s="1"/>
      <c r="I354" s="1"/>
      <c r="J354" s="67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0.25" customHeight="1" x14ac:dyDescent="0.8">
      <c r="A355" s="1"/>
      <c r="B355" s="1"/>
      <c r="C355" s="1"/>
      <c r="D355" s="2"/>
      <c r="E355" s="14"/>
      <c r="F355" s="1"/>
      <c r="G355" s="14"/>
      <c r="H355" s="1"/>
      <c r="I355" s="1"/>
      <c r="J355" s="67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0.25" customHeight="1" x14ac:dyDescent="0.8">
      <c r="A356" s="1"/>
      <c r="B356" s="1"/>
      <c r="C356" s="1"/>
      <c r="D356" s="2"/>
      <c r="E356" s="14"/>
      <c r="F356" s="1"/>
      <c r="G356" s="14"/>
      <c r="H356" s="1"/>
      <c r="I356" s="1"/>
      <c r="J356" s="67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0.25" customHeight="1" x14ac:dyDescent="0.8">
      <c r="A357" s="1"/>
      <c r="B357" s="1"/>
      <c r="C357" s="1"/>
      <c r="D357" s="2"/>
      <c r="E357" s="14"/>
      <c r="F357" s="1"/>
      <c r="G357" s="14"/>
      <c r="H357" s="1"/>
      <c r="I357" s="1"/>
      <c r="J357" s="67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0.25" customHeight="1" x14ac:dyDescent="0.8">
      <c r="A358" s="1"/>
      <c r="B358" s="1"/>
      <c r="C358" s="1"/>
      <c r="D358" s="2"/>
      <c r="E358" s="14"/>
      <c r="F358" s="1"/>
      <c r="G358" s="14"/>
      <c r="H358" s="1"/>
      <c r="I358" s="1"/>
      <c r="J358" s="67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0.25" customHeight="1" x14ac:dyDescent="0.8">
      <c r="A359" s="1"/>
      <c r="B359" s="1"/>
      <c r="C359" s="1"/>
      <c r="D359" s="2"/>
      <c r="E359" s="14"/>
      <c r="F359" s="1"/>
      <c r="G359" s="14"/>
      <c r="H359" s="1"/>
      <c r="I359" s="1"/>
      <c r="J359" s="67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0.25" customHeight="1" x14ac:dyDescent="0.8">
      <c r="A360" s="1"/>
      <c r="B360" s="1"/>
      <c r="C360" s="1"/>
      <c r="D360" s="2"/>
      <c r="E360" s="14"/>
      <c r="F360" s="1"/>
      <c r="G360" s="14"/>
      <c r="H360" s="1"/>
      <c r="I360" s="1"/>
      <c r="J360" s="67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0.25" customHeight="1" x14ac:dyDescent="0.8">
      <c r="A361" s="1"/>
      <c r="B361" s="1"/>
      <c r="C361" s="1"/>
      <c r="D361" s="2"/>
      <c r="E361" s="14"/>
      <c r="F361" s="1"/>
      <c r="G361" s="14"/>
      <c r="H361" s="1"/>
      <c r="I361" s="1"/>
      <c r="J361" s="67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0.25" customHeight="1" x14ac:dyDescent="0.8">
      <c r="A362" s="1"/>
      <c r="B362" s="1"/>
      <c r="C362" s="1"/>
      <c r="D362" s="2"/>
      <c r="E362" s="14"/>
      <c r="F362" s="1"/>
      <c r="G362" s="14"/>
      <c r="H362" s="1"/>
      <c r="I362" s="1"/>
      <c r="J362" s="67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0.25" customHeight="1" x14ac:dyDescent="0.8">
      <c r="A363" s="1"/>
      <c r="B363" s="1"/>
      <c r="C363" s="1"/>
      <c r="D363" s="2"/>
      <c r="E363" s="14"/>
      <c r="F363" s="1"/>
      <c r="G363" s="14"/>
      <c r="H363" s="1"/>
      <c r="I363" s="1"/>
      <c r="J363" s="67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0.25" customHeight="1" x14ac:dyDescent="0.8">
      <c r="A364" s="1"/>
      <c r="B364" s="1"/>
      <c r="C364" s="1"/>
      <c r="D364" s="2"/>
      <c r="E364" s="14"/>
      <c r="F364" s="1"/>
      <c r="G364" s="14"/>
      <c r="H364" s="1"/>
      <c r="I364" s="1"/>
      <c r="J364" s="67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0.25" customHeight="1" x14ac:dyDescent="0.8">
      <c r="A365" s="1"/>
      <c r="B365" s="1"/>
      <c r="C365" s="1"/>
      <c r="D365" s="2"/>
      <c r="E365" s="14"/>
      <c r="F365" s="1"/>
      <c r="G365" s="14"/>
      <c r="H365" s="1"/>
      <c r="I365" s="1"/>
      <c r="J365" s="67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0.25" customHeight="1" x14ac:dyDescent="0.8">
      <c r="A366" s="1"/>
      <c r="B366" s="1"/>
      <c r="C366" s="1"/>
      <c r="D366" s="2"/>
      <c r="E366" s="14"/>
      <c r="F366" s="1"/>
      <c r="G366" s="14"/>
      <c r="H366" s="1"/>
      <c r="I366" s="1"/>
      <c r="J366" s="67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0.25" customHeight="1" x14ac:dyDescent="0.8">
      <c r="A367" s="1"/>
      <c r="B367" s="1"/>
      <c r="C367" s="1"/>
      <c r="D367" s="2"/>
      <c r="E367" s="14"/>
      <c r="F367" s="1"/>
      <c r="G367" s="14"/>
      <c r="H367" s="1"/>
      <c r="I367" s="1"/>
      <c r="J367" s="67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0.25" customHeight="1" x14ac:dyDescent="0.8">
      <c r="A368" s="1"/>
      <c r="B368" s="1"/>
      <c r="C368" s="1"/>
      <c r="D368" s="2"/>
      <c r="E368" s="14"/>
      <c r="F368" s="1"/>
      <c r="G368" s="14"/>
      <c r="H368" s="1"/>
      <c r="I368" s="1"/>
      <c r="J368" s="67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0.25" customHeight="1" x14ac:dyDescent="0.8">
      <c r="A369" s="1"/>
      <c r="B369" s="1"/>
      <c r="C369" s="1"/>
      <c r="D369" s="2"/>
      <c r="E369" s="14"/>
      <c r="F369" s="1"/>
      <c r="G369" s="14"/>
      <c r="H369" s="1"/>
      <c r="I369" s="1"/>
      <c r="J369" s="67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0.25" customHeight="1" x14ac:dyDescent="0.8">
      <c r="A370" s="1"/>
      <c r="B370" s="1"/>
      <c r="C370" s="1"/>
      <c r="D370" s="2"/>
      <c r="E370" s="14"/>
      <c r="F370" s="1"/>
      <c r="G370" s="14"/>
      <c r="H370" s="1"/>
      <c r="I370" s="1"/>
      <c r="J370" s="67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0.25" customHeight="1" x14ac:dyDescent="0.8">
      <c r="A371" s="1"/>
      <c r="B371" s="1"/>
      <c r="C371" s="1"/>
      <c r="D371" s="2"/>
      <c r="E371" s="14"/>
      <c r="F371" s="1"/>
      <c r="G371" s="14"/>
      <c r="H371" s="1"/>
      <c r="I371" s="1"/>
      <c r="J371" s="67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0.25" customHeight="1" x14ac:dyDescent="0.8">
      <c r="A372" s="1"/>
      <c r="B372" s="1"/>
      <c r="C372" s="1"/>
      <c r="D372" s="2"/>
      <c r="E372" s="14"/>
      <c r="F372" s="1"/>
      <c r="G372" s="14"/>
      <c r="H372" s="1"/>
      <c r="I372" s="1"/>
      <c r="J372" s="67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0.25" customHeight="1" x14ac:dyDescent="0.8">
      <c r="A373" s="1"/>
      <c r="B373" s="1"/>
      <c r="C373" s="1"/>
      <c r="D373" s="2"/>
      <c r="E373" s="14"/>
      <c r="F373" s="1"/>
      <c r="G373" s="14"/>
      <c r="H373" s="1"/>
      <c r="I373" s="1"/>
      <c r="J373" s="67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0.25" customHeight="1" x14ac:dyDescent="0.8">
      <c r="A374" s="1"/>
      <c r="B374" s="1"/>
      <c r="C374" s="1"/>
      <c r="D374" s="2"/>
      <c r="E374" s="14"/>
      <c r="F374" s="1"/>
      <c r="G374" s="14"/>
      <c r="H374" s="1"/>
      <c r="I374" s="1"/>
      <c r="J374" s="67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0.25" customHeight="1" x14ac:dyDescent="0.8">
      <c r="A375" s="1"/>
      <c r="B375" s="1"/>
      <c r="C375" s="1"/>
      <c r="D375" s="2"/>
      <c r="E375" s="14"/>
      <c r="F375" s="1"/>
      <c r="G375" s="14"/>
      <c r="H375" s="1"/>
      <c r="I375" s="1"/>
      <c r="J375" s="67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0.25" customHeight="1" x14ac:dyDescent="0.8">
      <c r="A376" s="1"/>
      <c r="B376" s="1"/>
      <c r="C376" s="1"/>
      <c r="D376" s="2"/>
      <c r="E376" s="14"/>
      <c r="F376" s="1"/>
      <c r="G376" s="14"/>
      <c r="H376" s="1"/>
      <c r="I376" s="1"/>
      <c r="J376" s="67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0.25" customHeight="1" x14ac:dyDescent="0.8">
      <c r="A377" s="1"/>
      <c r="B377" s="1"/>
      <c r="C377" s="1"/>
      <c r="D377" s="2"/>
      <c r="E377" s="14"/>
      <c r="F377" s="1"/>
      <c r="G377" s="14"/>
      <c r="H377" s="1"/>
      <c r="I377" s="1"/>
      <c r="J377" s="67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0.25" customHeight="1" x14ac:dyDescent="0.8">
      <c r="A378" s="1"/>
      <c r="B378" s="1"/>
      <c r="C378" s="1"/>
      <c r="D378" s="2"/>
      <c r="E378" s="14"/>
      <c r="F378" s="1"/>
      <c r="G378" s="14"/>
      <c r="H378" s="1"/>
      <c r="I378" s="1"/>
      <c r="J378" s="67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0.25" customHeight="1" x14ac:dyDescent="0.8">
      <c r="A379" s="1"/>
      <c r="B379" s="1"/>
      <c r="C379" s="1"/>
      <c r="D379" s="2"/>
      <c r="E379" s="14"/>
      <c r="F379" s="1"/>
      <c r="G379" s="14"/>
      <c r="H379" s="1"/>
      <c r="I379" s="1"/>
      <c r="J379" s="67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0.25" customHeight="1" x14ac:dyDescent="0.8">
      <c r="A380" s="1"/>
      <c r="B380" s="1"/>
      <c r="C380" s="1"/>
      <c r="D380" s="2"/>
      <c r="E380" s="14"/>
      <c r="F380" s="1"/>
      <c r="G380" s="14"/>
      <c r="H380" s="1"/>
      <c r="I380" s="1"/>
      <c r="J380" s="67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0.25" customHeight="1" x14ac:dyDescent="0.8">
      <c r="A381" s="1"/>
      <c r="B381" s="1"/>
      <c r="C381" s="1"/>
      <c r="D381" s="2"/>
      <c r="E381" s="14"/>
      <c r="F381" s="1"/>
      <c r="G381" s="14"/>
      <c r="H381" s="1"/>
      <c r="I381" s="1"/>
      <c r="J381" s="67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0.25" customHeight="1" x14ac:dyDescent="0.8">
      <c r="A382" s="1"/>
      <c r="B382" s="1"/>
      <c r="C382" s="1"/>
      <c r="D382" s="2"/>
      <c r="E382" s="14"/>
      <c r="F382" s="1"/>
      <c r="G382" s="14"/>
      <c r="H382" s="1"/>
      <c r="I382" s="1"/>
      <c r="J382" s="67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0.25" customHeight="1" x14ac:dyDescent="0.8">
      <c r="A383" s="1"/>
      <c r="B383" s="1"/>
      <c r="C383" s="1"/>
      <c r="D383" s="2"/>
      <c r="E383" s="14"/>
      <c r="F383" s="1"/>
      <c r="G383" s="14"/>
      <c r="H383" s="1"/>
      <c r="I383" s="1"/>
      <c r="J383" s="67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0.25" customHeight="1" x14ac:dyDescent="0.8">
      <c r="A384" s="1"/>
      <c r="B384" s="1"/>
      <c r="C384" s="1"/>
      <c r="D384" s="2"/>
      <c r="E384" s="14"/>
      <c r="F384" s="1"/>
      <c r="G384" s="14"/>
      <c r="H384" s="1"/>
      <c r="I384" s="1"/>
      <c r="J384" s="67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0.25" customHeight="1" x14ac:dyDescent="0.8">
      <c r="A385" s="1"/>
      <c r="B385" s="1"/>
      <c r="C385" s="1"/>
      <c r="D385" s="2"/>
      <c r="E385" s="14"/>
      <c r="F385" s="1"/>
      <c r="G385" s="14"/>
      <c r="H385" s="1"/>
      <c r="I385" s="1"/>
      <c r="J385" s="67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0.25" customHeight="1" x14ac:dyDescent="0.8">
      <c r="A386" s="1"/>
      <c r="B386" s="1"/>
      <c r="C386" s="1"/>
      <c r="D386" s="2"/>
      <c r="E386" s="14"/>
      <c r="F386" s="1"/>
      <c r="G386" s="14"/>
      <c r="H386" s="1"/>
      <c r="I386" s="1"/>
      <c r="J386" s="67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0.25" customHeight="1" x14ac:dyDescent="0.8">
      <c r="A387" s="1"/>
      <c r="B387" s="1"/>
      <c r="C387" s="1"/>
      <c r="D387" s="2"/>
      <c r="E387" s="14"/>
      <c r="F387" s="1"/>
      <c r="G387" s="14"/>
      <c r="H387" s="1"/>
      <c r="I387" s="1"/>
      <c r="J387" s="67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0.25" customHeight="1" x14ac:dyDescent="0.8">
      <c r="A388" s="1"/>
      <c r="B388" s="1"/>
      <c r="C388" s="1"/>
      <c r="D388" s="2"/>
      <c r="E388" s="14"/>
      <c r="F388" s="1"/>
      <c r="G388" s="14"/>
      <c r="H388" s="1"/>
      <c r="I388" s="1"/>
      <c r="J388" s="67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0.25" customHeight="1" x14ac:dyDescent="0.8">
      <c r="A389" s="1"/>
      <c r="B389" s="1"/>
      <c r="C389" s="1"/>
      <c r="D389" s="2"/>
      <c r="E389" s="14"/>
      <c r="F389" s="1"/>
      <c r="G389" s="14"/>
      <c r="H389" s="1"/>
      <c r="I389" s="1"/>
      <c r="J389" s="67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0.25" customHeight="1" x14ac:dyDescent="0.8">
      <c r="A390" s="1"/>
      <c r="B390" s="1"/>
      <c r="C390" s="1"/>
      <c r="D390" s="2"/>
      <c r="E390" s="14"/>
      <c r="F390" s="1"/>
      <c r="G390" s="14"/>
      <c r="H390" s="1"/>
      <c r="I390" s="1"/>
      <c r="J390" s="67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0.25" customHeight="1" x14ac:dyDescent="0.8">
      <c r="A391" s="1"/>
      <c r="B391" s="1"/>
      <c r="C391" s="1"/>
      <c r="D391" s="2"/>
      <c r="E391" s="14"/>
      <c r="F391" s="1"/>
      <c r="G391" s="14"/>
      <c r="H391" s="1"/>
      <c r="I391" s="1"/>
      <c r="J391" s="67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0.25" customHeight="1" x14ac:dyDescent="0.8">
      <c r="A392" s="1"/>
      <c r="B392" s="1"/>
      <c r="C392" s="1"/>
      <c r="D392" s="2"/>
      <c r="E392" s="14"/>
      <c r="F392" s="1"/>
      <c r="G392" s="14"/>
      <c r="H392" s="1"/>
      <c r="I392" s="1"/>
      <c r="J392" s="67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0.25" customHeight="1" x14ac:dyDescent="0.8">
      <c r="A393" s="1"/>
      <c r="B393" s="1"/>
      <c r="C393" s="1"/>
      <c r="D393" s="2"/>
      <c r="E393" s="14"/>
      <c r="F393" s="1"/>
      <c r="G393" s="14"/>
      <c r="H393" s="1"/>
      <c r="I393" s="1"/>
      <c r="J393" s="67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0.25" customHeight="1" x14ac:dyDescent="0.8">
      <c r="A394" s="1"/>
      <c r="B394" s="1"/>
      <c r="C394" s="1"/>
      <c r="D394" s="2"/>
      <c r="E394" s="14"/>
      <c r="F394" s="1"/>
      <c r="G394" s="14"/>
      <c r="H394" s="1"/>
      <c r="I394" s="1"/>
      <c r="J394" s="67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0.25" customHeight="1" x14ac:dyDescent="0.8">
      <c r="A395" s="1"/>
      <c r="B395" s="1"/>
      <c r="C395" s="1"/>
      <c r="D395" s="2"/>
      <c r="E395" s="14"/>
      <c r="F395" s="1"/>
      <c r="G395" s="14"/>
      <c r="H395" s="1"/>
      <c r="I395" s="1"/>
      <c r="J395" s="67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0.25" customHeight="1" x14ac:dyDescent="0.8">
      <c r="A396" s="1"/>
      <c r="B396" s="1"/>
      <c r="C396" s="1"/>
      <c r="D396" s="2"/>
      <c r="E396" s="14"/>
      <c r="F396" s="1"/>
      <c r="G396" s="14"/>
      <c r="H396" s="1"/>
      <c r="I396" s="1"/>
      <c r="J396" s="67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0.25" customHeight="1" x14ac:dyDescent="0.8">
      <c r="A397" s="1"/>
      <c r="B397" s="1"/>
      <c r="C397" s="1"/>
      <c r="D397" s="2"/>
      <c r="E397" s="14"/>
      <c r="F397" s="1"/>
      <c r="G397" s="14"/>
      <c r="H397" s="1"/>
      <c r="I397" s="1"/>
      <c r="J397" s="67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0.25" customHeight="1" x14ac:dyDescent="0.8">
      <c r="A398" s="1"/>
      <c r="B398" s="1"/>
      <c r="C398" s="1"/>
      <c r="D398" s="2"/>
      <c r="E398" s="14"/>
      <c r="F398" s="1"/>
      <c r="G398" s="14"/>
      <c r="H398" s="1"/>
      <c r="I398" s="1"/>
      <c r="J398" s="67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0.25" customHeight="1" x14ac:dyDescent="0.8">
      <c r="A399" s="1"/>
      <c r="B399" s="1"/>
      <c r="C399" s="1"/>
      <c r="D399" s="2"/>
      <c r="E399" s="14"/>
      <c r="F399" s="1"/>
      <c r="G399" s="14"/>
      <c r="H399" s="1"/>
      <c r="I399" s="1"/>
      <c r="J399" s="67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0.25" customHeight="1" x14ac:dyDescent="0.8">
      <c r="A400" s="1"/>
      <c r="B400" s="1"/>
      <c r="C400" s="1"/>
      <c r="D400" s="2"/>
      <c r="E400" s="14"/>
      <c r="F400" s="1"/>
      <c r="G400" s="14"/>
      <c r="H400" s="1"/>
      <c r="I400" s="1"/>
      <c r="J400" s="67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0.25" customHeight="1" x14ac:dyDescent="0.8">
      <c r="A401" s="1"/>
      <c r="B401" s="1"/>
      <c r="C401" s="1"/>
      <c r="D401" s="2"/>
      <c r="E401" s="14"/>
      <c r="F401" s="1"/>
      <c r="G401" s="14"/>
      <c r="H401" s="1"/>
      <c r="I401" s="1"/>
      <c r="J401" s="67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0.25" customHeight="1" x14ac:dyDescent="0.8">
      <c r="A402" s="1"/>
      <c r="B402" s="1"/>
      <c r="C402" s="1"/>
      <c r="D402" s="2"/>
      <c r="E402" s="14"/>
      <c r="F402" s="1"/>
      <c r="G402" s="14"/>
      <c r="H402" s="1"/>
      <c r="I402" s="1"/>
      <c r="J402" s="67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0.25" customHeight="1" x14ac:dyDescent="0.8">
      <c r="A403" s="1"/>
      <c r="B403" s="1"/>
      <c r="C403" s="1"/>
      <c r="D403" s="2"/>
      <c r="E403" s="14"/>
      <c r="F403" s="1"/>
      <c r="G403" s="14"/>
      <c r="H403" s="1"/>
      <c r="I403" s="1"/>
      <c r="J403" s="67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0.25" customHeight="1" x14ac:dyDescent="0.8">
      <c r="A404" s="1"/>
      <c r="B404" s="1"/>
      <c r="C404" s="1"/>
      <c r="D404" s="2"/>
      <c r="E404" s="14"/>
      <c r="F404" s="1"/>
      <c r="G404" s="14"/>
      <c r="H404" s="1"/>
      <c r="I404" s="1"/>
      <c r="J404" s="67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0.25" customHeight="1" x14ac:dyDescent="0.8">
      <c r="A405" s="1"/>
      <c r="B405" s="1"/>
      <c r="C405" s="1"/>
      <c r="D405" s="2"/>
      <c r="E405" s="14"/>
      <c r="F405" s="1"/>
      <c r="G405" s="14"/>
      <c r="H405" s="1"/>
      <c r="I405" s="1"/>
      <c r="J405" s="67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0.25" customHeight="1" x14ac:dyDescent="0.8">
      <c r="A406" s="1"/>
      <c r="B406" s="1"/>
      <c r="C406" s="1"/>
      <c r="D406" s="2"/>
      <c r="E406" s="14"/>
      <c r="F406" s="1"/>
      <c r="G406" s="14"/>
      <c r="H406" s="1"/>
      <c r="I406" s="1"/>
      <c r="J406" s="67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0.25" customHeight="1" x14ac:dyDescent="0.8">
      <c r="A407" s="1"/>
      <c r="B407" s="1"/>
      <c r="C407" s="1"/>
      <c r="D407" s="2"/>
      <c r="E407" s="14"/>
      <c r="F407" s="1"/>
      <c r="G407" s="14"/>
      <c r="H407" s="1"/>
      <c r="I407" s="1"/>
      <c r="J407" s="67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0.25" customHeight="1" x14ac:dyDescent="0.8">
      <c r="A408" s="1"/>
      <c r="B408" s="1"/>
      <c r="C408" s="1"/>
      <c r="D408" s="2"/>
      <c r="E408" s="14"/>
      <c r="F408" s="1"/>
      <c r="G408" s="14"/>
      <c r="H408" s="1"/>
      <c r="I408" s="1"/>
      <c r="J408" s="67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0.25" customHeight="1" x14ac:dyDescent="0.8">
      <c r="A409" s="1"/>
      <c r="B409" s="1"/>
      <c r="C409" s="1"/>
      <c r="D409" s="2"/>
      <c r="E409" s="14"/>
      <c r="F409" s="1"/>
      <c r="G409" s="14"/>
      <c r="H409" s="1"/>
      <c r="I409" s="1"/>
      <c r="J409" s="67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0.25" customHeight="1" x14ac:dyDescent="0.8">
      <c r="A410" s="1"/>
      <c r="B410" s="1"/>
      <c r="C410" s="1"/>
      <c r="D410" s="2"/>
      <c r="E410" s="14"/>
      <c r="F410" s="1"/>
      <c r="G410" s="14"/>
      <c r="H410" s="1"/>
      <c r="I410" s="1"/>
      <c r="J410" s="67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0.25" customHeight="1" x14ac:dyDescent="0.8">
      <c r="A411" s="1"/>
      <c r="B411" s="1"/>
      <c r="C411" s="1"/>
      <c r="D411" s="2"/>
      <c r="E411" s="14"/>
      <c r="F411" s="1"/>
      <c r="G411" s="14"/>
      <c r="H411" s="1"/>
      <c r="I411" s="1"/>
      <c r="J411" s="67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0.25" customHeight="1" x14ac:dyDescent="0.8">
      <c r="A412" s="1"/>
      <c r="B412" s="1"/>
      <c r="C412" s="1"/>
      <c r="D412" s="2"/>
      <c r="E412" s="14"/>
      <c r="F412" s="1"/>
      <c r="G412" s="14"/>
      <c r="H412" s="1"/>
      <c r="I412" s="1"/>
      <c r="J412" s="67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0.25" customHeight="1" x14ac:dyDescent="0.8">
      <c r="A413" s="1"/>
      <c r="B413" s="1"/>
      <c r="C413" s="1"/>
      <c r="D413" s="2"/>
      <c r="E413" s="14"/>
      <c r="F413" s="1"/>
      <c r="G413" s="14"/>
      <c r="H413" s="1"/>
      <c r="I413" s="1"/>
      <c r="J413" s="67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0.25" customHeight="1" x14ac:dyDescent="0.8">
      <c r="A414" s="1"/>
      <c r="B414" s="1"/>
      <c r="C414" s="1"/>
      <c r="D414" s="2"/>
      <c r="E414" s="14"/>
      <c r="F414" s="1"/>
      <c r="G414" s="14"/>
      <c r="H414" s="1"/>
      <c r="I414" s="1"/>
      <c r="J414" s="67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0.25" customHeight="1" x14ac:dyDescent="0.8">
      <c r="A415" s="1"/>
      <c r="B415" s="1"/>
      <c r="C415" s="1"/>
      <c r="D415" s="2"/>
      <c r="E415" s="14"/>
      <c r="F415" s="1"/>
      <c r="G415" s="14"/>
      <c r="H415" s="1"/>
      <c r="I415" s="1"/>
      <c r="J415" s="67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0.25" customHeight="1" x14ac:dyDescent="0.8">
      <c r="A416" s="1"/>
      <c r="B416" s="1"/>
      <c r="C416" s="1"/>
      <c r="D416" s="2"/>
      <c r="E416" s="14"/>
      <c r="F416" s="1"/>
      <c r="G416" s="14"/>
      <c r="H416" s="1"/>
      <c r="I416" s="1"/>
      <c r="J416" s="67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0.25" customHeight="1" x14ac:dyDescent="0.8">
      <c r="A417" s="1"/>
      <c r="B417" s="1"/>
      <c r="C417" s="1"/>
      <c r="D417" s="2"/>
      <c r="E417" s="14"/>
      <c r="F417" s="1"/>
      <c r="G417" s="14"/>
      <c r="H417" s="1"/>
      <c r="I417" s="1"/>
      <c r="J417" s="67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0.25" customHeight="1" x14ac:dyDescent="0.8">
      <c r="A418" s="1"/>
      <c r="B418" s="1"/>
      <c r="C418" s="1"/>
      <c r="D418" s="2"/>
      <c r="E418" s="14"/>
      <c r="F418" s="1"/>
      <c r="G418" s="14"/>
      <c r="H418" s="1"/>
      <c r="I418" s="1"/>
      <c r="J418" s="67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0.25" customHeight="1" x14ac:dyDescent="0.8">
      <c r="A419" s="1"/>
      <c r="B419" s="1"/>
      <c r="C419" s="1"/>
      <c r="D419" s="2"/>
      <c r="E419" s="14"/>
      <c r="F419" s="1"/>
      <c r="G419" s="14"/>
      <c r="H419" s="1"/>
      <c r="I419" s="1"/>
      <c r="J419" s="67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0.25" customHeight="1" x14ac:dyDescent="0.8">
      <c r="A420" s="1"/>
      <c r="B420" s="1"/>
      <c r="C420" s="1"/>
      <c r="D420" s="2"/>
      <c r="E420" s="14"/>
      <c r="F420" s="1"/>
      <c r="G420" s="14"/>
      <c r="H420" s="1"/>
      <c r="I420" s="1"/>
      <c r="J420" s="67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0.25" customHeight="1" x14ac:dyDescent="0.8">
      <c r="A421" s="1"/>
      <c r="B421" s="1"/>
      <c r="C421" s="1"/>
      <c r="D421" s="2"/>
      <c r="E421" s="14"/>
      <c r="F421" s="1"/>
      <c r="G421" s="14"/>
      <c r="H421" s="1"/>
      <c r="I421" s="1"/>
      <c r="J421" s="67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0.25" customHeight="1" x14ac:dyDescent="0.8">
      <c r="A422" s="1"/>
      <c r="B422" s="1"/>
      <c r="C422" s="1"/>
      <c r="D422" s="2"/>
      <c r="E422" s="14"/>
      <c r="F422" s="1"/>
      <c r="G422" s="14"/>
      <c r="H422" s="1"/>
      <c r="I422" s="1"/>
      <c r="J422" s="67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0.25" customHeight="1" x14ac:dyDescent="0.8">
      <c r="A423" s="1"/>
      <c r="B423" s="1"/>
      <c r="C423" s="1"/>
      <c r="D423" s="2"/>
      <c r="E423" s="14"/>
      <c r="F423" s="1"/>
      <c r="G423" s="14"/>
      <c r="H423" s="1"/>
      <c r="I423" s="1"/>
      <c r="J423" s="67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0.25" customHeight="1" x14ac:dyDescent="0.8">
      <c r="A424" s="1"/>
      <c r="B424" s="1"/>
      <c r="C424" s="1"/>
      <c r="D424" s="2"/>
      <c r="E424" s="14"/>
      <c r="F424" s="1"/>
      <c r="G424" s="14"/>
      <c r="H424" s="1"/>
      <c r="I424" s="1"/>
      <c r="J424" s="67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0.25" customHeight="1" x14ac:dyDescent="0.8">
      <c r="A425" s="1"/>
      <c r="B425" s="1"/>
      <c r="C425" s="1"/>
      <c r="D425" s="2"/>
      <c r="E425" s="14"/>
      <c r="F425" s="1"/>
      <c r="G425" s="14"/>
      <c r="H425" s="1"/>
      <c r="I425" s="1"/>
      <c r="J425" s="67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0.25" customHeight="1" x14ac:dyDescent="0.8">
      <c r="A426" s="1"/>
      <c r="B426" s="1"/>
      <c r="C426" s="1"/>
      <c r="D426" s="2"/>
      <c r="E426" s="14"/>
      <c r="F426" s="1"/>
      <c r="G426" s="14"/>
      <c r="H426" s="1"/>
      <c r="I426" s="1"/>
      <c r="J426" s="67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0.25" customHeight="1" x14ac:dyDescent="0.8">
      <c r="A427" s="1"/>
      <c r="B427" s="1"/>
      <c r="C427" s="1"/>
      <c r="D427" s="2"/>
      <c r="E427" s="14"/>
      <c r="F427" s="1"/>
      <c r="G427" s="14"/>
      <c r="H427" s="1"/>
      <c r="I427" s="1"/>
      <c r="J427" s="67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0.25" customHeight="1" x14ac:dyDescent="0.8">
      <c r="A428" s="1"/>
      <c r="B428" s="1"/>
      <c r="C428" s="1"/>
      <c r="D428" s="2"/>
      <c r="E428" s="14"/>
      <c r="F428" s="1"/>
      <c r="G428" s="14"/>
      <c r="H428" s="1"/>
      <c r="I428" s="1"/>
      <c r="J428" s="67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0.25" customHeight="1" x14ac:dyDescent="0.8">
      <c r="A429" s="1"/>
      <c r="B429" s="1"/>
      <c r="C429" s="1"/>
      <c r="D429" s="2"/>
      <c r="E429" s="14"/>
      <c r="F429" s="1"/>
      <c r="G429" s="14"/>
      <c r="H429" s="1"/>
      <c r="I429" s="1"/>
      <c r="J429" s="67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0.25" customHeight="1" x14ac:dyDescent="0.8">
      <c r="A430" s="1"/>
      <c r="B430" s="1"/>
      <c r="C430" s="1"/>
      <c r="D430" s="2"/>
      <c r="E430" s="14"/>
      <c r="F430" s="1"/>
      <c r="G430" s="14"/>
      <c r="H430" s="1"/>
      <c r="I430" s="1"/>
      <c r="J430" s="67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0.25" customHeight="1" x14ac:dyDescent="0.8">
      <c r="A431" s="1"/>
      <c r="B431" s="1"/>
      <c r="C431" s="1"/>
      <c r="D431" s="2"/>
      <c r="E431" s="14"/>
      <c r="F431" s="1"/>
      <c r="G431" s="14"/>
      <c r="H431" s="1"/>
      <c r="I431" s="1"/>
      <c r="J431" s="67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0.25" customHeight="1" x14ac:dyDescent="0.8">
      <c r="A432" s="1"/>
      <c r="B432" s="1"/>
      <c r="C432" s="1"/>
      <c r="D432" s="2"/>
      <c r="E432" s="14"/>
      <c r="F432" s="1"/>
      <c r="G432" s="14"/>
      <c r="H432" s="1"/>
      <c r="I432" s="1"/>
      <c r="J432" s="67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0.25" customHeight="1" x14ac:dyDescent="0.8">
      <c r="A433" s="1"/>
      <c r="B433" s="1"/>
      <c r="C433" s="1"/>
      <c r="D433" s="2"/>
      <c r="E433" s="14"/>
      <c r="F433" s="1"/>
      <c r="G433" s="14"/>
      <c r="H433" s="1"/>
      <c r="I433" s="1"/>
      <c r="J433" s="67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0.25" customHeight="1" x14ac:dyDescent="0.8">
      <c r="A434" s="1"/>
      <c r="B434" s="1"/>
      <c r="C434" s="1"/>
      <c r="D434" s="2"/>
      <c r="E434" s="14"/>
      <c r="F434" s="1"/>
      <c r="G434" s="14"/>
      <c r="H434" s="1"/>
      <c r="I434" s="1"/>
      <c r="J434" s="67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0.25" customHeight="1" x14ac:dyDescent="0.8">
      <c r="A435" s="1"/>
      <c r="B435" s="1"/>
      <c r="C435" s="1"/>
      <c r="D435" s="2"/>
      <c r="E435" s="14"/>
      <c r="F435" s="1"/>
      <c r="G435" s="14"/>
      <c r="H435" s="1"/>
      <c r="I435" s="1"/>
      <c r="J435" s="67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0.25" customHeight="1" x14ac:dyDescent="0.8">
      <c r="A436" s="1"/>
      <c r="B436" s="1"/>
      <c r="C436" s="1"/>
      <c r="D436" s="2"/>
      <c r="E436" s="14"/>
      <c r="F436" s="1"/>
      <c r="G436" s="14"/>
      <c r="H436" s="1"/>
      <c r="I436" s="1"/>
      <c r="J436" s="67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0.25" customHeight="1" x14ac:dyDescent="0.8">
      <c r="A437" s="1"/>
      <c r="B437" s="1"/>
      <c r="C437" s="1"/>
      <c r="D437" s="2"/>
      <c r="E437" s="14"/>
      <c r="F437" s="1"/>
      <c r="G437" s="14"/>
      <c r="H437" s="1"/>
      <c r="I437" s="1"/>
      <c r="J437" s="67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0.25" customHeight="1" x14ac:dyDescent="0.8">
      <c r="A438" s="1"/>
      <c r="B438" s="1"/>
      <c r="C438" s="1"/>
      <c r="D438" s="2"/>
      <c r="E438" s="14"/>
      <c r="F438" s="1"/>
      <c r="G438" s="14"/>
      <c r="H438" s="1"/>
      <c r="I438" s="1"/>
      <c r="J438" s="67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0.25" customHeight="1" x14ac:dyDescent="0.8">
      <c r="A439" s="1"/>
      <c r="B439" s="1"/>
      <c r="C439" s="1"/>
      <c r="D439" s="2"/>
      <c r="E439" s="14"/>
      <c r="F439" s="1"/>
      <c r="G439" s="14"/>
      <c r="H439" s="1"/>
      <c r="I439" s="1"/>
      <c r="J439" s="67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0.25" customHeight="1" x14ac:dyDescent="0.8">
      <c r="A440" s="1"/>
      <c r="B440" s="1"/>
      <c r="C440" s="1"/>
      <c r="D440" s="2"/>
      <c r="E440" s="14"/>
      <c r="F440" s="1"/>
      <c r="G440" s="14"/>
      <c r="H440" s="1"/>
      <c r="I440" s="1"/>
      <c r="J440" s="67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0.25" customHeight="1" x14ac:dyDescent="0.8">
      <c r="A441" s="1"/>
      <c r="B441" s="1"/>
      <c r="C441" s="1"/>
      <c r="D441" s="2"/>
      <c r="E441" s="14"/>
      <c r="F441" s="1"/>
      <c r="G441" s="14"/>
      <c r="H441" s="1"/>
      <c r="I441" s="1"/>
      <c r="J441" s="67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0.25" customHeight="1" x14ac:dyDescent="0.8">
      <c r="A442" s="1"/>
      <c r="B442" s="1"/>
      <c r="C442" s="1"/>
      <c r="D442" s="2"/>
      <c r="E442" s="14"/>
      <c r="F442" s="1"/>
      <c r="G442" s="14"/>
      <c r="H442" s="1"/>
      <c r="I442" s="1"/>
      <c r="J442" s="67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0.25" customHeight="1" x14ac:dyDescent="0.8">
      <c r="A443" s="1"/>
      <c r="B443" s="1"/>
      <c r="C443" s="1"/>
      <c r="D443" s="2"/>
      <c r="E443" s="14"/>
      <c r="F443" s="1"/>
      <c r="G443" s="14"/>
      <c r="H443" s="1"/>
      <c r="I443" s="1"/>
      <c r="J443" s="67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0.25" customHeight="1" x14ac:dyDescent="0.8">
      <c r="A444" s="1"/>
      <c r="B444" s="1"/>
      <c r="C444" s="1"/>
      <c r="D444" s="2"/>
      <c r="E444" s="14"/>
      <c r="F444" s="1"/>
      <c r="G444" s="14"/>
      <c r="H444" s="1"/>
      <c r="I444" s="1"/>
      <c r="J444" s="67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0.25" customHeight="1" x14ac:dyDescent="0.8">
      <c r="A445" s="1"/>
      <c r="B445" s="1"/>
      <c r="C445" s="1"/>
      <c r="D445" s="2"/>
      <c r="E445" s="14"/>
      <c r="F445" s="1"/>
      <c r="G445" s="14"/>
      <c r="H445" s="1"/>
      <c r="I445" s="1"/>
      <c r="J445" s="67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0.25" customHeight="1" x14ac:dyDescent="0.8">
      <c r="A446" s="1"/>
      <c r="B446" s="1"/>
      <c r="C446" s="1"/>
      <c r="D446" s="2"/>
      <c r="E446" s="14"/>
      <c r="F446" s="1"/>
      <c r="G446" s="14"/>
      <c r="H446" s="1"/>
      <c r="I446" s="1"/>
      <c r="J446" s="67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0.25" customHeight="1" x14ac:dyDescent="0.8">
      <c r="A447" s="1"/>
      <c r="B447" s="1"/>
      <c r="C447" s="1"/>
      <c r="D447" s="2"/>
      <c r="E447" s="14"/>
      <c r="F447" s="1"/>
      <c r="G447" s="14"/>
      <c r="H447" s="1"/>
      <c r="I447" s="1"/>
      <c r="J447" s="67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0.25" customHeight="1" x14ac:dyDescent="0.8">
      <c r="A448" s="1"/>
      <c r="B448" s="1"/>
      <c r="C448" s="1"/>
      <c r="D448" s="2"/>
      <c r="E448" s="14"/>
      <c r="F448" s="1"/>
      <c r="G448" s="14"/>
      <c r="H448" s="1"/>
      <c r="I448" s="1"/>
      <c r="J448" s="67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0.25" customHeight="1" x14ac:dyDescent="0.8">
      <c r="A449" s="1"/>
      <c r="B449" s="1"/>
      <c r="C449" s="1"/>
      <c r="D449" s="2"/>
      <c r="E449" s="14"/>
      <c r="F449" s="1"/>
      <c r="G449" s="14"/>
      <c r="H449" s="1"/>
      <c r="I449" s="1"/>
      <c r="J449" s="67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0.25" customHeight="1" x14ac:dyDescent="0.8">
      <c r="A450" s="1"/>
      <c r="B450" s="1"/>
      <c r="C450" s="1"/>
      <c r="D450" s="2"/>
      <c r="E450" s="14"/>
      <c r="F450" s="1"/>
      <c r="G450" s="14"/>
      <c r="H450" s="1"/>
      <c r="I450" s="1"/>
      <c r="J450" s="67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0.25" customHeight="1" x14ac:dyDescent="0.8">
      <c r="A451" s="1"/>
      <c r="B451" s="1"/>
      <c r="C451" s="1"/>
      <c r="D451" s="2"/>
      <c r="E451" s="14"/>
      <c r="F451" s="1"/>
      <c r="G451" s="14"/>
      <c r="H451" s="1"/>
      <c r="I451" s="1"/>
      <c r="J451" s="67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0.25" customHeight="1" x14ac:dyDescent="0.8">
      <c r="A452" s="1"/>
      <c r="B452" s="1"/>
      <c r="C452" s="1"/>
      <c r="D452" s="2"/>
      <c r="E452" s="14"/>
      <c r="F452" s="1"/>
      <c r="G452" s="14"/>
      <c r="H452" s="1"/>
      <c r="I452" s="1"/>
      <c r="J452" s="67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0.25" customHeight="1" x14ac:dyDescent="0.8">
      <c r="A453" s="1"/>
      <c r="B453" s="1"/>
      <c r="C453" s="1"/>
      <c r="D453" s="2"/>
      <c r="E453" s="14"/>
      <c r="F453" s="1"/>
      <c r="G453" s="14"/>
      <c r="H453" s="1"/>
      <c r="I453" s="1"/>
      <c r="J453" s="67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0.25" customHeight="1" x14ac:dyDescent="0.8">
      <c r="A454" s="1"/>
      <c r="B454" s="1"/>
      <c r="C454" s="1"/>
      <c r="D454" s="2"/>
      <c r="E454" s="14"/>
      <c r="F454" s="1"/>
      <c r="G454" s="14"/>
      <c r="H454" s="1"/>
      <c r="I454" s="1"/>
      <c r="J454" s="67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0.25" customHeight="1" x14ac:dyDescent="0.8">
      <c r="A455" s="1"/>
      <c r="B455" s="1"/>
      <c r="C455" s="1"/>
      <c r="D455" s="2"/>
      <c r="E455" s="14"/>
      <c r="F455" s="1"/>
      <c r="G455" s="14"/>
      <c r="H455" s="1"/>
      <c r="I455" s="1"/>
      <c r="J455" s="67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0.25" customHeight="1" x14ac:dyDescent="0.8">
      <c r="A456" s="1"/>
      <c r="B456" s="1"/>
      <c r="C456" s="1"/>
      <c r="D456" s="2"/>
      <c r="E456" s="14"/>
      <c r="F456" s="1"/>
      <c r="G456" s="14"/>
      <c r="H456" s="1"/>
      <c r="I456" s="1"/>
      <c r="J456" s="67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0.25" customHeight="1" x14ac:dyDescent="0.8">
      <c r="A457" s="1"/>
      <c r="B457" s="1"/>
      <c r="C457" s="1"/>
      <c r="D457" s="2"/>
      <c r="E457" s="14"/>
      <c r="F457" s="1"/>
      <c r="G457" s="14"/>
      <c r="H457" s="1"/>
      <c r="I457" s="1"/>
      <c r="J457" s="67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0.25" customHeight="1" x14ac:dyDescent="0.8">
      <c r="A458" s="1"/>
      <c r="B458" s="1"/>
      <c r="C458" s="1"/>
      <c r="D458" s="2"/>
      <c r="E458" s="14"/>
      <c r="F458" s="1"/>
      <c r="G458" s="14"/>
      <c r="H458" s="1"/>
      <c r="I458" s="1"/>
      <c r="J458" s="67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0.25" customHeight="1" x14ac:dyDescent="0.8">
      <c r="A459" s="1"/>
      <c r="B459" s="1"/>
      <c r="C459" s="1"/>
      <c r="D459" s="2"/>
      <c r="E459" s="14"/>
      <c r="F459" s="1"/>
      <c r="G459" s="14"/>
      <c r="H459" s="1"/>
      <c r="I459" s="1"/>
      <c r="J459" s="67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0.25" customHeight="1" x14ac:dyDescent="0.8">
      <c r="A460" s="1"/>
      <c r="B460" s="1"/>
      <c r="C460" s="1"/>
      <c r="D460" s="2"/>
      <c r="E460" s="14"/>
      <c r="F460" s="1"/>
      <c r="G460" s="14"/>
      <c r="H460" s="1"/>
      <c r="I460" s="1"/>
      <c r="J460" s="67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0.25" customHeight="1" x14ac:dyDescent="0.8">
      <c r="A461" s="1"/>
      <c r="B461" s="1"/>
      <c r="C461" s="1"/>
      <c r="D461" s="2"/>
      <c r="E461" s="14"/>
      <c r="F461" s="1"/>
      <c r="G461" s="14"/>
      <c r="H461" s="1"/>
      <c r="I461" s="1"/>
      <c r="J461" s="67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0.25" customHeight="1" x14ac:dyDescent="0.8">
      <c r="A462" s="1"/>
      <c r="B462" s="1"/>
      <c r="C462" s="1"/>
      <c r="D462" s="2"/>
      <c r="E462" s="14"/>
      <c r="F462" s="1"/>
      <c r="G462" s="14"/>
      <c r="H462" s="1"/>
      <c r="I462" s="1"/>
      <c r="J462" s="67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0.25" customHeight="1" x14ac:dyDescent="0.8">
      <c r="A463" s="1"/>
      <c r="B463" s="1"/>
      <c r="C463" s="1"/>
      <c r="D463" s="2"/>
      <c r="E463" s="14"/>
      <c r="F463" s="1"/>
      <c r="G463" s="14"/>
      <c r="H463" s="1"/>
      <c r="I463" s="1"/>
      <c r="J463" s="67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0.25" customHeight="1" x14ac:dyDescent="0.8">
      <c r="A464" s="1"/>
      <c r="B464" s="1"/>
      <c r="C464" s="1"/>
      <c r="D464" s="2"/>
      <c r="E464" s="14"/>
      <c r="F464" s="1"/>
      <c r="G464" s="14"/>
      <c r="H464" s="1"/>
      <c r="I464" s="1"/>
      <c r="J464" s="67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0.25" customHeight="1" x14ac:dyDescent="0.8">
      <c r="A465" s="1"/>
      <c r="B465" s="1"/>
      <c r="C465" s="1"/>
      <c r="D465" s="2"/>
      <c r="E465" s="14"/>
      <c r="F465" s="1"/>
      <c r="G465" s="14"/>
      <c r="H465" s="1"/>
      <c r="I465" s="1"/>
      <c r="J465" s="67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0.25" customHeight="1" x14ac:dyDescent="0.8">
      <c r="A466" s="1"/>
      <c r="B466" s="1"/>
      <c r="C466" s="1"/>
      <c r="D466" s="2"/>
      <c r="E466" s="14"/>
      <c r="F466" s="1"/>
      <c r="G466" s="14"/>
      <c r="H466" s="1"/>
      <c r="I466" s="1"/>
      <c r="J466" s="67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0.25" customHeight="1" x14ac:dyDescent="0.8">
      <c r="A467" s="1"/>
      <c r="B467" s="1"/>
      <c r="C467" s="1"/>
      <c r="D467" s="2"/>
      <c r="E467" s="14"/>
      <c r="F467" s="1"/>
      <c r="G467" s="14"/>
      <c r="H467" s="1"/>
      <c r="I467" s="1"/>
      <c r="J467" s="67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0.25" customHeight="1" x14ac:dyDescent="0.8">
      <c r="A468" s="1"/>
      <c r="B468" s="1"/>
      <c r="C468" s="1"/>
      <c r="D468" s="2"/>
      <c r="E468" s="14"/>
      <c r="F468" s="1"/>
      <c r="G468" s="14"/>
      <c r="H468" s="1"/>
      <c r="I468" s="1"/>
      <c r="J468" s="67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0.25" customHeight="1" x14ac:dyDescent="0.8">
      <c r="A469" s="1"/>
      <c r="B469" s="1"/>
      <c r="C469" s="1"/>
      <c r="D469" s="2"/>
      <c r="E469" s="14"/>
      <c r="F469" s="1"/>
      <c r="G469" s="14"/>
      <c r="H469" s="1"/>
      <c r="I469" s="1"/>
      <c r="J469" s="67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0.25" customHeight="1" x14ac:dyDescent="0.8">
      <c r="A470" s="1"/>
      <c r="B470" s="1"/>
      <c r="C470" s="1"/>
      <c r="D470" s="2"/>
      <c r="E470" s="14"/>
      <c r="F470" s="1"/>
      <c r="G470" s="14"/>
      <c r="H470" s="1"/>
      <c r="I470" s="1"/>
      <c r="J470" s="67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0.25" customHeight="1" x14ac:dyDescent="0.8">
      <c r="A471" s="1"/>
      <c r="B471" s="1"/>
      <c r="C471" s="1"/>
      <c r="D471" s="2"/>
      <c r="E471" s="14"/>
      <c r="F471" s="1"/>
      <c r="G471" s="14"/>
      <c r="H471" s="1"/>
      <c r="I471" s="1"/>
      <c r="J471" s="67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0.25" customHeight="1" x14ac:dyDescent="0.8">
      <c r="A472" s="1"/>
      <c r="B472" s="1"/>
      <c r="C472" s="1"/>
      <c r="D472" s="2"/>
      <c r="E472" s="14"/>
      <c r="F472" s="1"/>
      <c r="G472" s="14"/>
      <c r="H472" s="1"/>
      <c r="I472" s="1"/>
      <c r="J472" s="67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0.25" customHeight="1" x14ac:dyDescent="0.8">
      <c r="A473" s="1"/>
      <c r="B473" s="1"/>
      <c r="C473" s="1"/>
      <c r="D473" s="2"/>
      <c r="E473" s="14"/>
      <c r="F473" s="1"/>
      <c r="G473" s="14"/>
      <c r="H473" s="1"/>
      <c r="I473" s="1"/>
      <c r="J473" s="67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0.25" customHeight="1" x14ac:dyDescent="0.8">
      <c r="A474" s="1"/>
      <c r="B474" s="1"/>
      <c r="C474" s="1"/>
      <c r="D474" s="2"/>
      <c r="E474" s="14"/>
      <c r="F474" s="1"/>
      <c r="G474" s="14"/>
      <c r="H474" s="1"/>
      <c r="I474" s="1"/>
      <c r="J474" s="67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0.25" customHeight="1" x14ac:dyDescent="0.8">
      <c r="A475" s="1"/>
      <c r="B475" s="1"/>
      <c r="C475" s="1"/>
      <c r="D475" s="2"/>
      <c r="E475" s="14"/>
      <c r="F475" s="1"/>
      <c r="G475" s="14"/>
      <c r="H475" s="1"/>
      <c r="I475" s="1"/>
      <c r="J475" s="67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0.25" customHeight="1" x14ac:dyDescent="0.8">
      <c r="A476" s="1"/>
      <c r="B476" s="1"/>
      <c r="C476" s="1"/>
      <c r="D476" s="2"/>
      <c r="E476" s="14"/>
      <c r="F476" s="1"/>
      <c r="G476" s="14"/>
      <c r="H476" s="1"/>
      <c r="I476" s="1"/>
      <c r="J476" s="67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0.25" customHeight="1" x14ac:dyDescent="0.8">
      <c r="A477" s="1"/>
      <c r="B477" s="1"/>
      <c r="C477" s="1"/>
      <c r="D477" s="2"/>
      <c r="E477" s="14"/>
      <c r="F477" s="1"/>
      <c r="G477" s="14"/>
      <c r="H477" s="1"/>
      <c r="I477" s="1"/>
      <c r="J477" s="67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0.25" customHeight="1" x14ac:dyDescent="0.8">
      <c r="A478" s="1"/>
      <c r="B478" s="1"/>
      <c r="C478" s="1"/>
      <c r="D478" s="2"/>
      <c r="E478" s="14"/>
      <c r="F478" s="1"/>
      <c r="G478" s="14"/>
      <c r="H478" s="1"/>
      <c r="I478" s="1"/>
      <c r="J478" s="67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0.25" customHeight="1" x14ac:dyDescent="0.8">
      <c r="A479" s="1"/>
      <c r="B479" s="1"/>
      <c r="C479" s="1"/>
      <c r="D479" s="2"/>
      <c r="E479" s="14"/>
      <c r="F479" s="1"/>
      <c r="G479" s="14"/>
      <c r="H479" s="1"/>
      <c r="I479" s="1"/>
      <c r="J479" s="67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0.25" customHeight="1" x14ac:dyDescent="0.8">
      <c r="A480" s="1"/>
      <c r="B480" s="1"/>
      <c r="C480" s="1"/>
      <c r="D480" s="2"/>
      <c r="E480" s="14"/>
      <c r="F480" s="1"/>
      <c r="G480" s="14"/>
      <c r="H480" s="1"/>
      <c r="I480" s="1"/>
      <c r="J480" s="67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0.25" customHeight="1" x14ac:dyDescent="0.8">
      <c r="A481" s="1"/>
      <c r="B481" s="1"/>
      <c r="C481" s="1"/>
      <c r="D481" s="2"/>
      <c r="E481" s="14"/>
      <c r="F481" s="1"/>
      <c r="G481" s="14"/>
      <c r="H481" s="1"/>
      <c r="I481" s="1"/>
      <c r="J481" s="67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0.25" customHeight="1" x14ac:dyDescent="0.8">
      <c r="A482" s="1"/>
      <c r="B482" s="1"/>
      <c r="C482" s="1"/>
      <c r="D482" s="2"/>
      <c r="E482" s="14"/>
      <c r="F482" s="1"/>
      <c r="G482" s="14"/>
      <c r="H482" s="1"/>
      <c r="I482" s="1"/>
      <c r="J482" s="67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0.25" customHeight="1" x14ac:dyDescent="0.8">
      <c r="A483" s="1"/>
      <c r="B483" s="1"/>
      <c r="C483" s="1"/>
      <c r="D483" s="2"/>
      <c r="E483" s="14"/>
      <c r="F483" s="1"/>
      <c r="G483" s="14"/>
      <c r="H483" s="1"/>
      <c r="I483" s="1"/>
      <c r="J483" s="67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0.25" customHeight="1" x14ac:dyDescent="0.8">
      <c r="A484" s="1"/>
      <c r="B484" s="1"/>
      <c r="C484" s="1"/>
      <c r="D484" s="2"/>
      <c r="E484" s="14"/>
      <c r="F484" s="1"/>
      <c r="G484" s="14"/>
      <c r="H484" s="1"/>
      <c r="I484" s="1"/>
      <c r="J484" s="67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0.25" customHeight="1" x14ac:dyDescent="0.8">
      <c r="A485" s="1"/>
      <c r="B485" s="1"/>
      <c r="C485" s="1"/>
      <c r="D485" s="2"/>
      <c r="E485" s="14"/>
      <c r="F485" s="1"/>
      <c r="G485" s="14"/>
      <c r="H485" s="1"/>
      <c r="I485" s="1"/>
      <c r="J485" s="67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0.25" customHeight="1" x14ac:dyDescent="0.8">
      <c r="A486" s="1"/>
      <c r="B486" s="1"/>
      <c r="C486" s="1"/>
      <c r="D486" s="2"/>
      <c r="E486" s="14"/>
      <c r="F486" s="1"/>
      <c r="G486" s="14"/>
      <c r="H486" s="1"/>
      <c r="I486" s="1"/>
      <c r="J486" s="67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0.25" customHeight="1" x14ac:dyDescent="0.8">
      <c r="A487" s="1"/>
      <c r="B487" s="1"/>
      <c r="C487" s="1"/>
      <c r="D487" s="2"/>
      <c r="E487" s="14"/>
      <c r="F487" s="1"/>
      <c r="G487" s="14"/>
      <c r="H487" s="1"/>
      <c r="I487" s="1"/>
      <c r="J487" s="67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0.25" customHeight="1" x14ac:dyDescent="0.8">
      <c r="A488" s="1"/>
      <c r="B488" s="1"/>
      <c r="C488" s="1"/>
      <c r="D488" s="2"/>
      <c r="E488" s="14"/>
      <c r="F488" s="1"/>
      <c r="G488" s="14"/>
      <c r="H488" s="1"/>
      <c r="I488" s="1"/>
      <c r="J488" s="67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0.25" customHeight="1" x14ac:dyDescent="0.8">
      <c r="A489" s="1"/>
      <c r="B489" s="1"/>
      <c r="C489" s="1"/>
      <c r="D489" s="2"/>
      <c r="E489" s="14"/>
      <c r="F489" s="1"/>
      <c r="G489" s="14"/>
      <c r="H489" s="1"/>
      <c r="I489" s="1"/>
      <c r="J489" s="67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0.25" customHeight="1" x14ac:dyDescent="0.8">
      <c r="A490" s="1"/>
      <c r="B490" s="1"/>
      <c r="C490" s="1"/>
      <c r="D490" s="2"/>
      <c r="E490" s="14"/>
      <c r="F490" s="1"/>
      <c r="G490" s="14"/>
      <c r="H490" s="1"/>
      <c r="I490" s="1"/>
      <c r="J490" s="67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0.25" customHeight="1" x14ac:dyDescent="0.8">
      <c r="A491" s="1"/>
      <c r="B491" s="1"/>
      <c r="C491" s="1"/>
      <c r="D491" s="2"/>
      <c r="E491" s="14"/>
      <c r="F491" s="1"/>
      <c r="G491" s="14"/>
      <c r="H491" s="1"/>
      <c r="I491" s="1"/>
      <c r="J491" s="67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0.25" customHeight="1" x14ac:dyDescent="0.8">
      <c r="A492" s="1"/>
      <c r="B492" s="1"/>
      <c r="C492" s="1"/>
      <c r="D492" s="2"/>
      <c r="E492" s="14"/>
      <c r="F492" s="1"/>
      <c r="G492" s="14"/>
      <c r="H492" s="1"/>
      <c r="I492" s="1"/>
      <c r="J492" s="67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0.25" customHeight="1" x14ac:dyDescent="0.8">
      <c r="A493" s="1"/>
      <c r="B493" s="1"/>
      <c r="C493" s="1"/>
      <c r="D493" s="2"/>
      <c r="E493" s="14"/>
      <c r="F493" s="1"/>
      <c r="G493" s="14"/>
      <c r="H493" s="1"/>
      <c r="I493" s="1"/>
      <c r="J493" s="67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0.25" customHeight="1" x14ac:dyDescent="0.8">
      <c r="A494" s="1"/>
      <c r="B494" s="1"/>
      <c r="C494" s="1"/>
      <c r="D494" s="2"/>
      <c r="E494" s="14"/>
      <c r="F494" s="1"/>
      <c r="G494" s="14"/>
      <c r="H494" s="1"/>
      <c r="I494" s="1"/>
      <c r="J494" s="67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0.25" customHeight="1" x14ac:dyDescent="0.8">
      <c r="A495" s="1"/>
      <c r="B495" s="1"/>
      <c r="C495" s="1"/>
      <c r="D495" s="2"/>
      <c r="E495" s="14"/>
      <c r="F495" s="1"/>
      <c r="G495" s="14"/>
      <c r="H495" s="1"/>
      <c r="I495" s="1"/>
      <c r="J495" s="67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0.25" customHeight="1" x14ac:dyDescent="0.8">
      <c r="A496" s="1"/>
      <c r="B496" s="1"/>
      <c r="C496" s="1"/>
      <c r="D496" s="2"/>
      <c r="E496" s="14"/>
      <c r="F496" s="1"/>
      <c r="G496" s="14"/>
      <c r="H496" s="1"/>
      <c r="I496" s="1"/>
      <c r="J496" s="67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0.25" customHeight="1" x14ac:dyDescent="0.8">
      <c r="A497" s="1"/>
      <c r="B497" s="1"/>
      <c r="C497" s="1"/>
      <c r="D497" s="2"/>
      <c r="E497" s="14"/>
      <c r="F497" s="1"/>
      <c r="G497" s="14"/>
      <c r="H497" s="1"/>
      <c r="I497" s="1"/>
      <c r="J497" s="67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0.25" customHeight="1" x14ac:dyDescent="0.8">
      <c r="A498" s="1"/>
      <c r="B498" s="1"/>
      <c r="C498" s="1"/>
      <c r="D498" s="2"/>
      <c r="E498" s="14"/>
      <c r="F498" s="1"/>
      <c r="G498" s="14"/>
      <c r="H498" s="1"/>
      <c r="I498" s="1"/>
      <c r="J498" s="67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0.25" customHeight="1" x14ac:dyDescent="0.8">
      <c r="A499" s="1"/>
      <c r="B499" s="1"/>
      <c r="C499" s="1"/>
      <c r="D499" s="2"/>
      <c r="E499" s="14"/>
      <c r="F499" s="1"/>
      <c r="G499" s="14"/>
      <c r="H499" s="1"/>
      <c r="I499" s="1"/>
      <c r="J499" s="67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0.25" customHeight="1" x14ac:dyDescent="0.8">
      <c r="A500" s="1"/>
      <c r="B500" s="1"/>
      <c r="C500" s="1"/>
      <c r="D500" s="2"/>
      <c r="E500" s="14"/>
      <c r="F500" s="1"/>
      <c r="G500" s="14"/>
      <c r="H500" s="1"/>
      <c r="I500" s="1"/>
      <c r="J500" s="67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0.25" customHeight="1" x14ac:dyDescent="0.8">
      <c r="A501" s="1"/>
      <c r="B501" s="1"/>
      <c r="C501" s="1"/>
      <c r="D501" s="2"/>
      <c r="E501" s="14"/>
      <c r="F501" s="1"/>
      <c r="G501" s="14"/>
      <c r="H501" s="1"/>
      <c r="I501" s="1"/>
      <c r="J501" s="67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0.25" customHeight="1" x14ac:dyDescent="0.8">
      <c r="A502" s="1"/>
      <c r="B502" s="1"/>
      <c r="C502" s="1"/>
      <c r="D502" s="2"/>
      <c r="E502" s="14"/>
      <c r="F502" s="1"/>
      <c r="G502" s="14"/>
      <c r="H502" s="1"/>
      <c r="I502" s="1"/>
      <c r="J502" s="67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0.25" customHeight="1" x14ac:dyDescent="0.8">
      <c r="A503" s="1"/>
      <c r="B503" s="1"/>
      <c r="C503" s="1"/>
      <c r="D503" s="2"/>
      <c r="E503" s="14"/>
      <c r="F503" s="1"/>
      <c r="G503" s="14"/>
      <c r="H503" s="1"/>
      <c r="I503" s="1"/>
      <c r="J503" s="67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0.25" customHeight="1" x14ac:dyDescent="0.8">
      <c r="A504" s="1"/>
      <c r="B504" s="1"/>
      <c r="C504" s="1"/>
      <c r="D504" s="2"/>
      <c r="E504" s="14"/>
      <c r="F504" s="1"/>
      <c r="G504" s="14"/>
      <c r="H504" s="1"/>
      <c r="I504" s="1"/>
      <c r="J504" s="67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0.25" customHeight="1" x14ac:dyDescent="0.8">
      <c r="A505" s="1"/>
      <c r="B505" s="1"/>
      <c r="C505" s="1"/>
      <c r="D505" s="2"/>
      <c r="E505" s="14"/>
      <c r="F505" s="1"/>
      <c r="G505" s="14"/>
      <c r="H505" s="1"/>
      <c r="I505" s="1"/>
      <c r="J505" s="67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0.25" customHeight="1" x14ac:dyDescent="0.8">
      <c r="A506" s="1"/>
      <c r="B506" s="1"/>
      <c r="C506" s="1"/>
      <c r="D506" s="2"/>
      <c r="E506" s="14"/>
      <c r="F506" s="1"/>
      <c r="G506" s="14"/>
      <c r="H506" s="1"/>
      <c r="I506" s="1"/>
      <c r="J506" s="67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0.25" customHeight="1" x14ac:dyDescent="0.8">
      <c r="A507" s="1"/>
      <c r="B507" s="1"/>
      <c r="C507" s="1"/>
      <c r="D507" s="2"/>
      <c r="E507" s="14"/>
      <c r="F507" s="1"/>
      <c r="G507" s="14"/>
      <c r="H507" s="1"/>
      <c r="I507" s="1"/>
      <c r="J507" s="67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0.25" customHeight="1" x14ac:dyDescent="0.8">
      <c r="A508" s="1"/>
      <c r="B508" s="1"/>
      <c r="C508" s="1"/>
      <c r="D508" s="2"/>
      <c r="E508" s="14"/>
      <c r="F508" s="1"/>
      <c r="G508" s="14"/>
      <c r="H508" s="1"/>
      <c r="I508" s="1"/>
      <c r="J508" s="67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0.25" customHeight="1" x14ac:dyDescent="0.8">
      <c r="A509" s="1"/>
      <c r="B509" s="1"/>
      <c r="C509" s="1"/>
      <c r="D509" s="2"/>
      <c r="E509" s="14"/>
      <c r="F509" s="1"/>
      <c r="G509" s="14"/>
      <c r="H509" s="1"/>
      <c r="I509" s="1"/>
      <c r="J509" s="67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0.25" customHeight="1" x14ac:dyDescent="0.8">
      <c r="A510" s="1"/>
      <c r="B510" s="1"/>
      <c r="C510" s="1"/>
      <c r="D510" s="2"/>
      <c r="E510" s="14"/>
      <c r="F510" s="1"/>
      <c r="G510" s="14"/>
      <c r="H510" s="1"/>
      <c r="I510" s="1"/>
      <c r="J510" s="67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0.25" customHeight="1" x14ac:dyDescent="0.8">
      <c r="A511" s="1"/>
      <c r="B511" s="1"/>
      <c r="C511" s="1"/>
      <c r="D511" s="2"/>
      <c r="E511" s="14"/>
      <c r="F511" s="1"/>
      <c r="G511" s="14"/>
      <c r="H511" s="1"/>
      <c r="I511" s="1"/>
      <c r="J511" s="67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0.25" customHeight="1" x14ac:dyDescent="0.8">
      <c r="A512" s="1"/>
      <c r="B512" s="1"/>
      <c r="C512" s="1"/>
      <c r="D512" s="2"/>
      <c r="E512" s="14"/>
      <c r="F512" s="1"/>
      <c r="G512" s="14"/>
      <c r="H512" s="1"/>
      <c r="I512" s="1"/>
      <c r="J512" s="67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0.25" customHeight="1" x14ac:dyDescent="0.8">
      <c r="A513" s="1"/>
      <c r="B513" s="1"/>
      <c r="C513" s="1"/>
      <c r="D513" s="2"/>
      <c r="E513" s="14"/>
      <c r="F513" s="1"/>
      <c r="G513" s="14"/>
      <c r="H513" s="1"/>
      <c r="I513" s="1"/>
      <c r="J513" s="67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0.25" customHeight="1" x14ac:dyDescent="0.8">
      <c r="A514" s="1"/>
      <c r="B514" s="1"/>
      <c r="C514" s="1"/>
      <c r="D514" s="2"/>
      <c r="E514" s="14"/>
      <c r="F514" s="1"/>
      <c r="G514" s="14"/>
      <c r="H514" s="1"/>
      <c r="I514" s="1"/>
      <c r="J514" s="67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0.25" customHeight="1" x14ac:dyDescent="0.8">
      <c r="A515" s="1"/>
      <c r="B515" s="1"/>
      <c r="C515" s="1"/>
      <c r="D515" s="2"/>
      <c r="E515" s="14"/>
      <c r="F515" s="1"/>
      <c r="G515" s="14"/>
      <c r="H515" s="1"/>
      <c r="I515" s="1"/>
      <c r="J515" s="67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0.25" customHeight="1" x14ac:dyDescent="0.8">
      <c r="A516" s="1"/>
      <c r="B516" s="1"/>
      <c r="C516" s="1"/>
      <c r="D516" s="2"/>
      <c r="E516" s="14"/>
      <c r="F516" s="1"/>
      <c r="G516" s="14"/>
      <c r="H516" s="1"/>
      <c r="I516" s="1"/>
      <c r="J516" s="67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0.25" customHeight="1" x14ac:dyDescent="0.8">
      <c r="A517" s="1"/>
      <c r="B517" s="1"/>
      <c r="C517" s="1"/>
      <c r="D517" s="2"/>
      <c r="E517" s="14"/>
      <c r="F517" s="1"/>
      <c r="G517" s="14"/>
      <c r="H517" s="1"/>
      <c r="I517" s="1"/>
      <c r="J517" s="67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0.25" customHeight="1" x14ac:dyDescent="0.8">
      <c r="A518" s="1"/>
      <c r="B518" s="1"/>
      <c r="C518" s="1"/>
      <c r="D518" s="2"/>
      <c r="E518" s="14"/>
      <c r="F518" s="1"/>
      <c r="G518" s="14"/>
      <c r="H518" s="1"/>
      <c r="I518" s="1"/>
      <c r="J518" s="67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0.25" customHeight="1" x14ac:dyDescent="0.8">
      <c r="A519" s="1"/>
      <c r="B519" s="1"/>
      <c r="C519" s="1"/>
      <c r="D519" s="2"/>
      <c r="E519" s="14"/>
      <c r="F519" s="1"/>
      <c r="G519" s="14"/>
      <c r="H519" s="1"/>
      <c r="I519" s="1"/>
      <c r="J519" s="67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0.25" customHeight="1" x14ac:dyDescent="0.8">
      <c r="A520" s="1"/>
      <c r="B520" s="1"/>
      <c r="C520" s="1"/>
      <c r="D520" s="2"/>
      <c r="E520" s="14"/>
      <c r="F520" s="1"/>
      <c r="G520" s="14"/>
      <c r="H520" s="1"/>
      <c r="I520" s="1"/>
      <c r="J520" s="67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0.25" customHeight="1" x14ac:dyDescent="0.8">
      <c r="A521" s="1"/>
      <c r="B521" s="1"/>
      <c r="C521" s="1"/>
      <c r="D521" s="2"/>
      <c r="E521" s="14"/>
      <c r="F521" s="1"/>
      <c r="G521" s="14"/>
      <c r="H521" s="1"/>
      <c r="I521" s="1"/>
      <c r="J521" s="67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0.25" customHeight="1" x14ac:dyDescent="0.8">
      <c r="A522" s="1"/>
      <c r="B522" s="1"/>
      <c r="C522" s="1"/>
      <c r="D522" s="2"/>
      <c r="E522" s="14"/>
      <c r="F522" s="1"/>
      <c r="G522" s="14"/>
      <c r="H522" s="1"/>
      <c r="I522" s="1"/>
      <c r="J522" s="67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0.25" customHeight="1" x14ac:dyDescent="0.8">
      <c r="A523" s="1"/>
      <c r="B523" s="1"/>
      <c r="C523" s="1"/>
      <c r="D523" s="2"/>
      <c r="E523" s="14"/>
      <c r="F523" s="1"/>
      <c r="G523" s="14"/>
      <c r="H523" s="1"/>
      <c r="I523" s="1"/>
      <c r="J523" s="67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0.25" customHeight="1" x14ac:dyDescent="0.8">
      <c r="A524" s="1"/>
      <c r="B524" s="1"/>
      <c r="C524" s="1"/>
      <c r="D524" s="2"/>
      <c r="E524" s="14"/>
      <c r="F524" s="1"/>
      <c r="G524" s="14"/>
      <c r="H524" s="1"/>
      <c r="I524" s="1"/>
      <c r="J524" s="67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0.25" customHeight="1" x14ac:dyDescent="0.8">
      <c r="A525" s="1"/>
      <c r="B525" s="1"/>
      <c r="C525" s="1"/>
      <c r="D525" s="2"/>
      <c r="E525" s="14"/>
      <c r="F525" s="1"/>
      <c r="G525" s="14"/>
      <c r="H525" s="1"/>
      <c r="I525" s="1"/>
      <c r="J525" s="67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0.25" customHeight="1" x14ac:dyDescent="0.8">
      <c r="A526" s="1"/>
      <c r="B526" s="1"/>
      <c r="C526" s="1"/>
      <c r="D526" s="2"/>
      <c r="E526" s="14"/>
      <c r="F526" s="1"/>
      <c r="G526" s="14"/>
      <c r="H526" s="1"/>
      <c r="I526" s="1"/>
      <c r="J526" s="67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0.25" customHeight="1" x14ac:dyDescent="0.8">
      <c r="A527" s="1"/>
      <c r="B527" s="1"/>
      <c r="C527" s="1"/>
      <c r="D527" s="2"/>
      <c r="E527" s="14"/>
      <c r="F527" s="1"/>
      <c r="G527" s="14"/>
      <c r="H527" s="1"/>
      <c r="I527" s="1"/>
      <c r="J527" s="67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0.25" customHeight="1" x14ac:dyDescent="0.8">
      <c r="A528" s="1"/>
      <c r="B528" s="1"/>
      <c r="C528" s="1"/>
      <c r="D528" s="2"/>
      <c r="E528" s="14"/>
      <c r="F528" s="1"/>
      <c r="G528" s="14"/>
      <c r="H528" s="1"/>
      <c r="I528" s="1"/>
      <c r="J528" s="67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0.25" customHeight="1" x14ac:dyDescent="0.8">
      <c r="A529" s="1"/>
      <c r="B529" s="1"/>
      <c r="C529" s="1"/>
      <c r="D529" s="2"/>
      <c r="E529" s="14"/>
      <c r="F529" s="1"/>
      <c r="G529" s="14"/>
      <c r="H529" s="1"/>
      <c r="I529" s="1"/>
      <c r="J529" s="67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0.25" customHeight="1" x14ac:dyDescent="0.8">
      <c r="A530" s="1"/>
      <c r="B530" s="1"/>
      <c r="C530" s="1"/>
      <c r="D530" s="2"/>
      <c r="E530" s="14"/>
      <c r="F530" s="1"/>
      <c r="G530" s="14"/>
      <c r="H530" s="1"/>
      <c r="I530" s="1"/>
      <c r="J530" s="67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0.25" customHeight="1" x14ac:dyDescent="0.8">
      <c r="A531" s="1"/>
      <c r="B531" s="1"/>
      <c r="C531" s="1"/>
      <c r="D531" s="2"/>
      <c r="E531" s="14"/>
      <c r="F531" s="1"/>
      <c r="G531" s="14"/>
      <c r="H531" s="1"/>
      <c r="I531" s="1"/>
      <c r="J531" s="67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0.25" customHeight="1" x14ac:dyDescent="0.8">
      <c r="A532" s="1"/>
      <c r="B532" s="1"/>
      <c r="C532" s="1"/>
      <c r="D532" s="2"/>
      <c r="E532" s="14"/>
      <c r="F532" s="1"/>
      <c r="G532" s="14"/>
      <c r="H532" s="1"/>
      <c r="I532" s="1"/>
      <c r="J532" s="67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0.25" customHeight="1" x14ac:dyDescent="0.8">
      <c r="A533" s="1"/>
      <c r="B533" s="1"/>
      <c r="C533" s="1"/>
      <c r="D533" s="2"/>
      <c r="E533" s="14"/>
      <c r="F533" s="1"/>
      <c r="G533" s="14"/>
      <c r="H533" s="1"/>
      <c r="I533" s="1"/>
      <c r="J533" s="67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0.25" customHeight="1" x14ac:dyDescent="0.8">
      <c r="A534" s="1"/>
      <c r="B534" s="1"/>
      <c r="C534" s="1"/>
      <c r="D534" s="2"/>
      <c r="E534" s="14"/>
      <c r="F534" s="1"/>
      <c r="G534" s="14"/>
      <c r="H534" s="1"/>
      <c r="I534" s="1"/>
      <c r="J534" s="67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0.25" customHeight="1" x14ac:dyDescent="0.8">
      <c r="A535" s="1"/>
      <c r="B535" s="1"/>
      <c r="C535" s="1"/>
      <c r="D535" s="2"/>
      <c r="E535" s="14"/>
      <c r="F535" s="1"/>
      <c r="G535" s="14"/>
      <c r="H535" s="1"/>
      <c r="I535" s="1"/>
      <c r="J535" s="67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0.25" customHeight="1" x14ac:dyDescent="0.8">
      <c r="A536" s="1"/>
      <c r="B536" s="1"/>
      <c r="C536" s="1"/>
      <c r="D536" s="2"/>
      <c r="E536" s="14"/>
      <c r="F536" s="1"/>
      <c r="G536" s="14"/>
      <c r="H536" s="1"/>
      <c r="I536" s="1"/>
      <c r="J536" s="67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0.25" customHeight="1" x14ac:dyDescent="0.8">
      <c r="A537" s="1"/>
      <c r="B537" s="1"/>
      <c r="C537" s="1"/>
      <c r="D537" s="2"/>
      <c r="E537" s="14"/>
      <c r="F537" s="1"/>
      <c r="G537" s="14"/>
      <c r="H537" s="1"/>
      <c r="I537" s="1"/>
      <c r="J537" s="67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0.25" customHeight="1" x14ac:dyDescent="0.8">
      <c r="A538" s="1"/>
      <c r="B538" s="1"/>
      <c r="C538" s="1"/>
      <c r="D538" s="2"/>
      <c r="E538" s="14"/>
      <c r="F538" s="1"/>
      <c r="G538" s="14"/>
      <c r="H538" s="1"/>
      <c r="I538" s="1"/>
      <c r="J538" s="67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0.25" customHeight="1" x14ac:dyDescent="0.8">
      <c r="A539" s="1"/>
      <c r="B539" s="1"/>
      <c r="C539" s="1"/>
      <c r="D539" s="2"/>
      <c r="E539" s="14"/>
      <c r="F539" s="1"/>
      <c r="G539" s="14"/>
      <c r="H539" s="1"/>
      <c r="I539" s="1"/>
      <c r="J539" s="67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0.25" customHeight="1" x14ac:dyDescent="0.8">
      <c r="A540" s="1"/>
      <c r="B540" s="1"/>
      <c r="C540" s="1"/>
      <c r="D540" s="2"/>
      <c r="E540" s="14"/>
      <c r="F540" s="1"/>
      <c r="G540" s="14"/>
      <c r="H540" s="1"/>
      <c r="I540" s="1"/>
      <c r="J540" s="67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0.25" customHeight="1" x14ac:dyDescent="0.8">
      <c r="A541" s="1"/>
      <c r="B541" s="1"/>
      <c r="C541" s="1"/>
      <c r="D541" s="2"/>
      <c r="E541" s="14"/>
      <c r="F541" s="1"/>
      <c r="G541" s="14"/>
      <c r="H541" s="1"/>
      <c r="I541" s="1"/>
      <c r="J541" s="67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0.25" customHeight="1" x14ac:dyDescent="0.8">
      <c r="A542" s="1"/>
      <c r="B542" s="1"/>
      <c r="C542" s="1"/>
      <c r="D542" s="2"/>
      <c r="E542" s="14"/>
      <c r="F542" s="1"/>
      <c r="G542" s="14"/>
      <c r="H542" s="1"/>
      <c r="I542" s="1"/>
      <c r="J542" s="67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0.25" customHeight="1" x14ac:dyDescent="0.8">
      <c r="A543" s="1"/>
      <c r="B543" s="1"/>
      <c r="C543" s="1"/>
      <c r="D543" s="2"/>
      <c r="E543" s="14"/>
      <c r="F543" s="1"/>
      <c r="G543" s="14"/>
      <c r="H543" s="1"/>
      <c r="I543" s="1"/>
      <c r="J543" s="67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0.25" customHeight="1" x14ac:dyDescent="0.8">
      <c r="A544" s="1"/>
      <c r="B544" s="1"/>
      <c r="C544" s="1"/>
      <c r="D544" s="2"/>
      <c r="E544" s="14"/>
      <c r="F544" s="1"/>
      <c r="G544" s="14"/>
      <c r="H544" s="1"/>
      <c r="I544" s="1"/>
      <c r="J544" s="67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0.25" customHeight="1" x14ac:dyDescent="0.8">
      <c r="A545" s="1"/>
      <c r="B545" s="1"/>
      <c r="C545" s="1"/>
      <c r="D545" s="2"/>
      <c r="E545" s="14"/>
      <c r="F545" s="1"/>
      <c r="G545" s="14"/>
      <c r="H545" s="1"/>
      <c r="I545" s="1"/>
      <c r="J545" s="67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0.25" customHeight="1" x14ac:dyDescent="0.8">
      <c r="A546" s="1"/>
      <c r="B546" s="1"/>
      <c r="C546" s="1"/>
      <c r="D546" s="2"/>
      <c r="E546" s="14"/>
      <c r="F546" s="1"/>
      <c r="G546" s="14"/>
      <c r="H546" s="1"/>
      <c r="I546" s="1"/>
      <c r="J546" s="67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0.25" customHeight="1" x14ac:dyDescent="0.8">
      <c r="A547" s="1"/>
      <c r="B547" s="1"/>
      <c r="C547" s="1"/>
      <c r="D547" s="2"/>
      <c r="E547" s="14"/>
      <c r="F547" s="1"/>
      <c r="G547" s="14"/>
      <c r="H547" s="1"/>
      <c r="I547" s="1"/>
      <c r="J547" s="67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0.25" customHeight="1" x14ac:dyDescent="0.8">
      <c r="A548" s="1"/>
      <c r="B548" s="1"/>
      <c r="C548" s="1"/>
      <c r="D548" s="2"/>
      <c r="E548" s="14"/>
      <c r="F548" s="1"/>
      <c r="G548" s="14"/>
      <c r="H548" s="1"/>
      <c r="I548" s="1"/>
      <c r="J548" s="67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0.25" customHeight="1" x14ac:dyDescent="0.8">
      <c r="A549" s="1"/>
      <c r="B549" s="1"/>
      <c r="C549" s="1"/>
      <c r="D549" s="2"/>
      <c r="E549" s="14"/>
      <c r="F549" s="1"/>
      <c r="G549" s="14"/>
      <c r="H549" s="1"/>
      <c r="I549" s="1"/>
      <c r="J549" s="67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0.25" customHeight="1" x14ac:dyDescent="0.8">
      <c r="A550" s="1"/>
      <c r="B550" s="1"/>
      <c r="C550" s="1"/>
      <c r="D550" s="2"/>
      <c r="E550" s="14"/>
      <c r="F550" s="1"/>
      <c r="G550" s="14"/>
      <c r="H550" s="1"/>
      <c r="I550" s="1"/>
      <c r="J550" s="67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0.25" customHeight="1" x14ac:dyDescent="0.8">
      <c r="A551" s="1"/>
      <c r="B551" s="1"/>
      <c r="C551" s="1"/>
      <c r="D551" s="2"/>
      <c r="E551" s="14"/>
      <c r="F551" s="1"/>
      <c r="G551" s="14"/>
      <c r="H551" s="1"/>
      <c r="I551" s="1"/>
      <c r="J551" s="67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0.25" customHeight="1" x14ac:dyDescent="0.8">
      <c r="A552" s="1"/>
      <c r="B552" s="1"/>
      <c r="C552" s="1"/>
      <c r="D552" s="2"/>
      <c r="E552" s="14"/>
      <c r="F552" s="1"/>
      <c r="G552" s="14"/>
      <c r="H552" s="1"/>
      <c r="I552" s="1"/>
      <c r="J552" s="67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0.25" customHeight="1" x14ac:dyDescent="0.8">
      <c r="A553" s="1"/>
      <c r="B553" s="1"/>
      <c r="C553" s="1"/>
      <c r="D553" s="2"/>
      <c r="E553" s="14"/>
      <c r="F553" s="1"/>
      <c r="G553" s="14"/>
      <c r="H553" s="1"/>
      <c r="I553" s="1"/>
      <c r="J553" s="67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0.25" customHeight="1" x14ac:dyDescent="0.8">
      <c r="A554" s="1"/>
      <c r="B554" s="1"/>
      <c r="C554" s="1"/>
      <c r="D554" s="2"/>
      <c r="E554" s="14"/>
      <c r="F554" s="1"/>
      <c r="G554" s="14"/>
      <c r="H554" s="1"/>
      <c r="I554" s="1"/>
      <c r="J554" s="67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0.25" customHeight="1" x14ac:dyDescent="0.8">
      <c r="A555" s="1"/>
      <c r="B555" s="1"/>
      <c r="C555" s="1"/>
      <c r="D555" s="2"/>
      <c r="E555" s="14"/>
      <c r="F555" s="1"/>
      <c r="G555" s="14"/>
      <c r="H555" s="1"/>
      <c r="I555" s="1"/>
      <c r="J555" s="67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0.25" customHeight="1" x14ac:dyDescent="0.8">
      <c r="A556" s="1"/>
      <c r="B556" s="1"/>
      <c r="C556" s="1"/>
      <c r="D556" s="2"/>
      <c r="E556" s="14"/>
      <c r="F556" s="1"/>
      <c r="G556" s="14"/>
      <c r="H556" s="1"/>
      <c r="I556" s="1"/>
      <c r="J556" s="67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0.25" customHeight="1" x14ac:dyDescent="0.8">
      <c r="A557" s="1"/>
      <c r="B557" s="1"/>
      <c r="C557" s="1"/>
      <c r="D557" s="2"/>
      <c r="E557" s="14"/>
      <c r="F557" s="1"/>
      <c r="G557" s="14"/>
      <c r="H557" s="1"/>
      <c r="I557" s="1"/>
      <c r="J557" s="67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0.25" customHeight="1" x14ac:dyDescent="0.8">
      <c r="A558" s="1"/>
      <c r="B558" s="1"/>
      <c r="C558" s="1"/>
      <c r="D558" s="2"/>
      <c r="E558" s="14"/>
      <c r="F558" s="1"/>
      <c r="G558" s="14"/>
      <c r="H558" s="1"/>
      <c r="I558" s="1"/>
      <c r="J558" s="67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0.25" customHeight="1" x14ac:dyDescent="0.8">
      <c r="A559" s="1"/>
      <c r="B559" s="1"/>
      <c r="C559" s="1"/>
      <c r="D559" s="2"/>
      <c r="E559" s="14"/>
      <c r="F559" s="1"/>
      <c r="G559" s="14"/>
      <c r="H559" s="1"/>
      <c r="I559" s="1"/>
      <c r="J559" s="67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0.25" customHeight="1" x14ac:dyDescent="0.8">
      <c r="A560" s="1"/>
      <c r="B560" s="1"/>
      <c r="C560" s="1"/>
      <c r="D560" s="2"/>
      <c r="E560" s="14"/>
      <c r="F560" s="1"/>
      <c r="G560" s="14"/>
      <c r="H560" s="1"/>
      <c r="I560" s="1"/>
      <c r="J560" s="67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0.25" customHeight="1" x14ac:dyDescent="0.8">
      <c r="A561" s="1"/>
      <c r="B561" s="1"/>
      <c r="C561" s="1"/>
      <c r="D561" s="2"/>
      <c r="E561" s="14"/>
      <c r="F561" s="1"/>
      <c r="G561" s="14"/>
      <c r="H561" s="1"/>
      <c r="I561" s="1"/>
      <c r="J561" s="67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0.25" customHeight="1" x14ac:dyDescent="0.8">
      <c r="A562" s="1"/>
      <c r="B562" s="1"/>
      <c r="C562" s="1"/>
      <c r="D562" s="2"/>
      <c r="E562" s="14"/>
      <c r="F562" s="1"/>
      <c r="G562" s="14"/>
      <c r="H562" s="1"/>
      <c r="I562" s="1"/>
      <c r="J562" s="67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0.25" customHeight="1" x14ac:dyDescent="0.8">
      <c r="A563" s="1"/>
      <c r="B563" s="1"/>
      <c r="C563" s="1"/>
      <c r="D563" s="2"/>
      <c r="E563" s="14"/>
      <c r="F563" s="1"/>
      <c r="G563" s="14"/>
      <c r="H563" s="1"/>
      <c r="I563" s="1"/>
      <c r="J563" s="67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0.25" customHeight="1" x14ac:dyDescent="0.8">
      <c r="A564" s="1"/>
      <c r="B564" s="1"/>
      <c r="C564" s="1"/>
      <c r="D564" s="2"/>
      <c r="E564" s="14"/>
      <c r="F564" s="1"/>
      <c r="G564" s="14"/>
      <c r="H564" s="1"/>
      <c r="I564" s="1"/>
      <c r="J564" s="67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0.25" customHeight="1" x14ac:dyDescent="0.8">
      <c r="A565" s="1"/>
      <c r="B565" s="1"/>
      <c r="C565" s="1"/>
      <c r="D565" s="2"/>
      <c r="E565" s="14"/>
      <c r="F565" s="1"/>
      <c r="G565" s="14"/>
      <c r="H565" s="1"/>
      <c r="I565" s="1"/>
      <c r="J565" s="67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0.25" customHeight="1" x14ac:dyDescent="0.8">
      <c r="A566" s="1"/>
      <c r="B566" s="1"/>
      <c r="C566" s="1"/>
      <c r="D566" s="2"/>
      <c r="E566" s="14"/>
      <c r="F566" s="1"/>
      <c r="G566" s="14"/>
      <c r="H566" s="1"/>
      <c r="I566" s="1"/>
      <c r="J566" s="67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0.25" customHeight="1" x14ac:dyDescent="0.8">
      <c r="A567" s="1"/>
      <c r="B567" s="1"/>
      <c r="C567" s="1"/>
      <c r="D567" s="2"/>
      <c r="E567" s="14"/>
      <c r="F567" s="1"/>
      <c r="G567" s="14"/>
      <c r="H567" s="1"/>
      <c r="I567" s="1"/>
      <c r="J567" s="67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0.25" customHeight="1" x14ac:dyDescent="0.8">
      <c r="A568" s="1"/>
      <c r="B568" s="1"/>
      <c r="C568" s="1"/>
      <c r="D568" s="2"/>
      <c r="E568" s="14"/>
      <c r="F568" s="1"/>
      <c r="G568" s="14"/>
      <c r="H568" s="1"/>
      <c r="I568" s="1"/>
      <c r="J568" s="67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0.25" customHeight="1" x14ac:dyDescent="0.8">
      <c r="A569" s="1"/>
      <c r="B569" s="1"/>
      <c r="C569" s="1"/>
      <c r="D569" s="2"/>
      <c r="E569" s="14"/>
      <c r="F569" s="1"/>
      <c r="G569" s="14"/>
      <c r="H569" s="1"/>
      <c r="I569" s="1"/>
      <c r="J569" s="67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0.25" customHeight="1" x14ac:dyDescent="0.8">
      <c r="A570" s="1"/>
      <c r="B570" s="1"/>
      <c r="C570" s="1"/>
      <c r="D570" s="2"/>
      <c r="E570" s="14"/>
      <c r="F570" s="1"/>
      <c r="G570" s="14"/>
      <c r="H570" s="1"/>
      <c r="I570" s="1"/>
      <c r="J570" s="67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0.25" customHeight="1" x14ac:dyDescent="0.8">
      <c r="A571" s="1"/>
      <c r="B571" s="1"/>
      <c r="C571" s="1"/>
      <c r="D571" s="2"/>
      <c r="E571" s="14"/>
      <c r="F571" s="1"/>
      <c r="G571" s="14"/>
      <c r="H571" s="1"/>
      <c r="I571" s="1"/>
      <c r="J571" s="67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0.25" customHeight="1" x14ac:dyDescent="0.8">
      <c r="A572" s="1"/>
      <c r="B572" s="1"/>
      <c r="C572" s="1"/>
      <c r="D572" s="2"/>
      <c r="E572" s="14"/>
      <c r="F572" s="1"/>
      <c r="G572" s="14"/>
      <c r="H572" s="1"/>
      <c r="I572" s="1"/>
      <c r="J572" s="67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0.25" customHeight="1" x14ac:dyDescent="0.8">
      <c r="A573" s="1"/>
      <c r="B573" s="1"/>
      <c r="C573" s="1"/>
      <c r="D573" s="2"/>
      <c r="E573" s="14"/>
      <c r="F573" s="1"/>
      <c r="G573" s="14"/>
      <c r="H573" s="1"/>
      <c r="I573" s="1"/>
      <c r="J573" s="67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0.25" customHeight="1" x14ac:dyDescent="0.8">
      <c r="A574" s="1"/>
      <c r="B574" s="1"/>
      <c r="C574" s="1"/>
      <c r="D574" s="2"/>
      <c r="E574" s="14"/>
      <c r="F574" s="1"/>
      <c r="G574" s="14"/>
      <c r="H574" s="1"/>
      <c r="I574" s="1"/>
      <c r="J574" s="67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0.25" customHeight="1" x14ac:dyDescent="0.8">
      <c r="A575" s="1"/>
      <c r="B575" s="1"/>
      <c r="C575" s="1"/>
      <c r="D575" s="2"/>
      <c r="E575" s="14"/>
      <c r="F575" s="1"/>
      <c r="G575" s="14"/>
      <c r="H575" s="1"/>
      <c r="I575" s="1"/>
      <c r="J575" s="67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0.25" customHeight="1" x14ac:dyDescent="0.8">
      <c r="A576" s="1"/>
      <c r="B576" s="1"/>
      <c r="C576" s="1"/>
      <c r="D576" s="2"/>
      <c r="E576" s="14"/>
      <c r="F576" s="1"/>
      <c r="G576" s="14"/>
      <c r="H576" s="1"/>
      <c r="I576" s="1"/>
      <c r="J576" s="67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0.25" customHeight="1" x14ac:dyDescent="0.8">
      <c r="A577" s="1"/>
      <c r="B577" s="1"/>
      <c r="C577" s="1"/>
      <c r="D577" s="2"/>
      <c r="E577" s="14"/>
      <c r="F577" s="1"/>
      <c r="G577" s="14"/>
      <c r="H577" s="1"/>
      <c r="I577" s="1"/>
      <c r="J577" s="67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0.25" customHeight="1" x14ac:dyDescent="0.8">
      <c r="A578" s="1"/>
      <c r="B578" s="1"/>
      <c r="C578" s="1"/>
      <c r="D578" s="2"/>
      <c r="E578" s="14"/>
      <c r="F578" s="1"/>
      <c r="G578" s="14"/>
      <c r="H578" s="1"/>
      <c r="I578" s="1"/>
      <c r="J578" s="67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0.25" customHeight="1" x14ac:dyDescent="0.8">
      <c r="A579" s="1"/>
      <c r="B579" s="1"/>
      <c r="C579" s="1"/>
      <c r="D579" s="2"/>
      <c r="E579" s="14"/>
      <c r="F579" s="1"/>
      <c r="G579" s="14"/>
      <c r="H579" s="1"/>
      <c r="I579" s="1"/>
      <c r="J579" s="67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0.25" customHeight="1" x14ac:dyDescent="0.8">
      <c r="A580" s="1"/>
      <c r="B580" s="1"/>
      <c r="C580" s="1"/>
      <c r="D580" s="2"/>
      <c r="E580" s="14"/>
      <c r="F580" s="1"/>
      <c r="G580" s="14"/>
      <c r="H580" s="1"/>
      <c r="I580" s="1"/>
      <c r="J580" s="67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0.25" customHeight="1" x14ac:dyDescent="0.8">
      <c r="A581" s="1"/>
      <c r="B581" s="1"/>
      <c r="C581" s="1"/>
      <c r="D581" s="2"/>
      <c r="E581" s="14"/>
      <c r="F581" s="1"/>
      <c r="G581" s="14"/>
      <c r="H581" s="1"/>
      <c r="I581" s="1"/>
      <c r="J581" s="67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0.25" customHeight="1" x14ac:dyDescent="0.8">
      <c r="A582" s="1"/>
      <c r="B582" s="1"/>
      <c r="C582" s="1"/>
      <c r="D582" s="2"/>
      <c r="E582" s="14"/>
      <c r="F582" s="1"/>
      <c r="G582" s="14"/>
      <c r="H582" s="1"/>
      <c r="I582" s="1"/>
      <c r="J582" s="67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0.25" customHeight="1" x14ac:dyDescent="0.8">
      <c r="A583" s="1"/>
      <c r="B583" s="1"/>
      <c r="C583" s="1"/>
      <c r="D583" s="2"/>
      <c r="E583" s="14"/>
      <c r="F583" s="1"/>
      <c r="G583" s="14"/>
      <c r="H583" s="1"/>
      <c r="I583" s="1"/>
      <c r="J583" s="67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0.25" customHeight="1" x14ac:dyDescent="0.8">
      <c r="A584" s="1"/>
      <c r="B584" s="1"/>
      <c r="C584" s="1"/>
      <c r="D584" s="2"/>
      <c r="E584" s="14"/>
      <c r="F584" s="1"/>
      <c r="G584" s="14"/>
      <c r="H584" s="1"/>
      <c r="I584" s="1"/>
      <c r="J584" s="67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0.25" customHeight="1" x14ac:dyDescent="0.8">
      <c r="A585" s="1"/>
      <c r="B585" s="1"/>
      <c r="C585" s="1"/>
      <c r="D585" s="2"/>
      <c r="E585" s="14"/>
      <c r="F585" s="1"/>
      <c r="G585" s="14"/>
      <c r="H585" s="1"/>
      <c r="I585" s="1"/>
      <c r="J585" s="67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0.25" customHeight="1" x14ac:dyDescent="0.8">
      <c r="A586" s="1"/>
      <c r="B586" s="1"/>
      <c r="C586" s="1"/>
      <c r="D586" s="2"/>
      <c r="E586" s="14"/>
      <c r="F586" s="1"/>
      <c r="G586" s="14"/>
      <c r="H586" s="1"/>
      <c r="I586" s="1"/>
      <c r="J586" s="67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0.25" customHeight="1" x14ac:dyDescent="0.8">
      <c r="A587" s="1"/>
      <c r="B587" s="1"/>
      <c r="C587" s="1"/>
      <c r="D587" s="2"/>
      <c r="E587" s="14"/>
      <c r="F587" s="1"/>
      <c r="G587" s="14"/>
      <c r="H587" s="1"/>
      <c r="I587" s="1"/>
      <c r="J587" s="67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0.25" customHeight="1" x14ac:dyDescent="0.8">
      <c r="A588" s="1"/>
      <c r="B588" s="1"/>
      <c r="C588" s="1"/>
      <c r="D588" s="2"/>
      <c r="E588" s="14"/>
      <c r="F588" s="1"/>
      <c r="G588" s="14"/>
      <c r="H588" s="1"/>
      <c r="I588" s="1"/>
      <c r="J588" s="67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0.25" customHeight="1" x14ac:dyDescent="0.8">
      <c r="A589" s="1"/>
      <c r="B589" s="1"/>
      <c r="C589" s="1"/>
      <c r="D589" s="2"/>
      <c r="E589" s="14"/>
      <c r="F589" s="1"/>
      <c r="G589" s="14"/>
      <c r="H589" s="1"/>
      <c r="I589" s="1"/>
      <c r="J589" s="67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0.25" customHeight="1" x14ac:dyDescent="0.8">
      <c r="A590" s="1"/>
      <c r="B590" s="1"/>
      <c r="C590" s="1"/>
      <c r="D590" s="2"/>
      <c r="E590" s="14"/>
      <c r="F590" s="1"/>
      <c r="G590" s="14"/>
      <c r="H590" s="1"/>
      <c r="I590" s="1"/>
      <c r="J590" s="67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0.25" customHeight="1" x14ac:dyDescent="0.8">
      <c r="A591" s="1"/>
      <c r="B591" s="1"/>
      <c r="C591" s="1"/>
      <c r="D591" s="2"/>
      <c r="E591" s="14"/>
      <c r="F591" s="1"/>
      <c r="G591" s="14"/>
      <c r="H591" s="1"/>
      <c r="I591" s="1"/>
      <c r="J591" s="67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0.25" customHeight="1" x14ac:dyDescent="0.8">
      <c r="A592" s="1"/>
      <c r="B592" s="1"/>
      <c r="C592" s="1"/>
      <c r="D592" s="2"/>
      <c r="E592" s="14"/>
      <c r="F592" s="1"/>
      <c r="G592" s="14"/>
      <c r="H592" s="1"/>
      <c r="I592" s="1"/>
      <c r="J592" s="67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0.25" customHeight="1" x14ac:dyDescent="0.8">
      <c r="A593" s="1"/>
      <c r="B593" s="1"/>
      <c r="C593" s="1"/>
      <c r="D593" s="2"/>
      <c r="E593" s="14"/>
      <c r="F593" s="1"/>
      <c r="G593" s="14"/>
      <c r="H593" s="1"/>
      <c r="I593" s="1"/>
      <c r="J593" s="67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0.25" customHeight="1" x14ac:dyDescent="0.8">
      <c r="A594" s="1"/>
      <c r="B594" s="1"/>
      <c r="C594" s="1"/>
      <c r="D594" s="2"/>
      <c r="E594" s="14"/>
      <c r="F594" s="1"/>
      <c r="G594" s="14"/>
      <c r="H594" s="1"/>
      <c r="I594" s="1"/>
      <c r="J594" s="67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0.25" customHeight="1" x14ac:dyDescent="0.8">
      <c r="A595" s="1"/>
      <c r="B595" s="1"/>
      <c r="C595" s="1"/>
      <c r="D595" s="2"/>
      <c r="E595" s="14"/>
      <c r="F595" s="1"/>
      <c r="G595" s="14"/>
      <c r="H595" s="1"/>
      <c r="I595" s="1"/>
      <c r="J595" s="67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0.25" customHeight="1" x14ac:dyDescent="0.8">
      <c r="A596" s="1"/>
      <c r="B596" s="1"/>
      <c r="C596" s="1"/>
      <c r="D596" s="2"/>
      <c r="E596" s="14"/>
      <c r="F596" s="1"/>
      <c r="G596" s="14"/>
      <c r="H596" s="1"/>
      <c r="I596" s="1"/>
      <c r="J596" s="67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0.25" customHeight="1" x14ac:dyDescent="0.8">
      <c r="A597" s="1"/>
      <c r="B597" s="1"/>
      <c r="C597" s="1"/>
      <c r="D597" s="2"/>
      <c r="E597" s="14"/>
      <c r="F597" s="1"/>
      <c r="G597" s="14"/>
      <c r="H597" s="1"/>
      <c r="I597" s="1"/>
      <c r="J597" s="67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0.25" customHeight="1" x14ac:dyDescent="0.8">
      <c r="A598" s="1"/>
      <c r="B598" s="1"/>
      <c r="C598" s="1"/>
      <c r="D598" s="2"/>
      <c r="E598" s="14"/>
      <c r="F598" s="1"/>
      <c r="G598" s="14"/>
      <c r="H598" s="1"/>
      <c r="I598" s="1"/>
      <c r="J598" s="67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0.25" customHeight="1" x14ac:dyDescent="0.8">
      <c r="A599" s="1"/>
      <c r="B599" s="1"/>
      <c r="C599" s="1"/>
      <c r="D599" s="2"/>
      <c r="E599" s="14"/>
      <c r="F599" s="1"/>
      <c r="G599" s="14"/>
      <c r="H599" s="1"/>
      <c r="I599" s="1"/>
      <c r="J599" s="67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0.25" customHeight="1" x14ac:dyDescent="0.8">
      <c r="A600" s="1"/>
      <c r="B600" s="1"/>
      <c r="C600" s="1"/>
      <c r="D600" s="2"/>
      <c r="E600" s="14"/>
      <c r="F600" s="1"/>
      <c r="G600" s="14"/>
      <c r="H600" s="1"/>
      <c r="I600" s="1"/>
      <c r="J600" s="67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0.25" customHeight="1" x14ac:dyDescent="0.8">
      <c r="A601" s="1"/>
      <c r="B601" s="1"/>
      <c r="C601" s="1"/>
      <c r="D601" s="2"/>
      <c r="E601" s="14"/>
      <c r="F601" s="1"/>
      <c r="G601" s="14"/>
      <c r="H601" s="1"/>
      <c r="I601" s="1"/>
      <c r="J601" s="67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0.25" customHeight="1" x14ac:dyDescent="0.8">
      <c r="A602" s="1"/>
      <c r="B602" s="1"/>
      <c r="C602" s="1"/>
      <c r="D602" s="2"/>
      <c r="E602" s="14"/>
      <c r="F602" s="1"/>
      <c r="G602" s="14"/>
      <c r="H602" s="1"/>
      <c r="I602" s="1"/>
      <c r="J602" s="67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0.25" customHeight="1" x14ac:dyDescent="0.8">
      <c r="A603" s="1"/>
      <c r="B603" s="1"/>
      <c r="C603" s="1"/>
      <c r="D603" s="2"/>
      <c r="E603" s="14"/>
      <c r="F603" s="1"/>
      <c r="G603" s="14"/>
      <c r="H603" s="1"/>
      <c r="I603" s="1"/>
      <c r="J603" s="67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0.25" customHeight="1" x14ac:dyDescent="0.8">
      <c r="A604" s="1"/>
      <c r="B604" s="1"/>
      <c r="C604" s="1"/>
      <c r="D604" s="2"/>
      <c r="E604" s="14"/>
      <c r="F604" s="1"/>
      <c r="G604" s="14"/>
      <c r="H604" s="1"/>
      <c r="I604" s="1"/>
      <c r="J604" s="67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0.25" customHeight="1" x14ac:dyDescent="0.8">
      <c r="A605" s="1"/>
      <c r="B605" s="1"/>
      <c r="C605" s="1"/>
      <c r="D605" s="2"/>
      <c r="E605" s="14"/>
      <c r="F605" s="1"/>
      <c r="G605" s="14"/>
      <c r="H605" s="1"/>
      <c r="I605" s="1"/>
      <c r="J605" s="67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0.25" customHeight="1" x14ac:dyDescent="0.8">
      <c r="A606" s="1"/>
      <c r="B606" s="1"/>
      <c r="C606" s="1"/>
      <c r="D606" s="2"/>
      <c r="E606" s="14"/>
      <c r="F606" s="1"/>
      <c r="G606" s="14"/>
      <c r="H606" s="1"/>
      <c r="I606" s="1"/>
      <c r="J606" s="67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0.25" customHeight="1" x14ac:dyDescent="0.8">
      <c r="A607" s="1"/>
      <c r="B607" s="1"/>
      <c r="C607" s="1"/>
      <c r="D607" s="2"/>
      <c r="E607" s="14"/>
      <c r="F607" s="1"/>
      <c r="G607" s="14"/>
      <c r="H607" s="1"/>
      <c r="I607" s="1"/>
      <c r="J607" s="67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0.25" customHeight="1" x14ac:dyDescent="0.8">
      <c r="A608" s="1"/>
      <c r="B608" s="1"/>
      <c r="C608" s="1"/>
      <c r="D608" s="2"/>
      <c r="E608" s="14"/>
      <c r="F608" s="1"/>
      <c r="G608" s="14"/>
      <c r="H608" s="1"/>
      <c r="I608" s="1"/>
      <c r="J608" s="67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0.25" customHeight="1" x14ac:dyDescent="0.8">
      <c r="A609" s="1"/>
      <c r="B609" s="1"/>
      <c r="C609" s="1"/>
      <c r="D609" s="2"/>
      <c r="E609" s="14"/>
      <c r="F609" s="1"/>
      <c r="G609" s="14"/>
      <c r="H609" s="1"/>
      <c r="I609" s="1"/>
      <c r="J609" s="67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0.25" customHeight="1" x14ac:dyDescent="0.8">
      <c r="A610" s="1"/>
      <c r="B610" s="1"/>
      <c r="C610" s="1"/>
      <c r="D610" s="2"/>
      <c r="E610" s="14"/>
      <c r="F610" s="1"/>
      <c r="G610" s="14"/>
      <c r="H610" s="1"/>
      <c r="I610" s="1"/>
      <c r="J610" s="67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0.25" customHeight="1" x14ac:dyDescent="0.8">
      <c r="A611" s="1"/>
      <c r="B611" s="1"/>
      <c r="C611" s="1"/>
      <c r="D611" s="2"/>
      <c r="E611" s="14"/>
      <c r="F611" s="1"/>
      <c r="G611" s="14"/>
      <c r="H611" s="1"/>
      <c r="I611" s="1"/>
      <c r="J611" s="67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0.25" customHeight="1" x14ac:dyDescent="0.8">
      <c r="A612" s="1"/>
      <c r="B612" s="1"/>
      <c r="C612" s="1"/>
      <c r="D612" s="2"/>
      <c r="E612" s="14"/>
      <c r="F612" s="1"/>
      <c r="G612" s="14"/>
      <c r="H612" s="1"/>
      <c r="I612" s="1"/>
      <c r="J612" s="67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0.25" customHeight="1" x14ac:dyDescent="0.8">
      <c r="A613" s="1"/>
      <c r="B613" s="1"/>
      <c r="C613" s="1"/>
      <c r="D613" s="2"/>
      <c r="E613" s="14"/>
      <c r="F613" s="1"/>
      <c r="G613" s="14"/>
      <c r="H613" s="1"/>
      <c r="I613" s="1"/>
      <c r="J613" s="67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0.25" customHeight="1" x14ac:dyDescent="0.8">
      <c r="A614" s="1"/>
      <c r="B614" s="1"/>
      <c r="C614" s="1"/>
      <c r="D614" s="2"/>
      <c r="E614" s="14"/>
      <c r="F614" s="1"/>
      <c r="G614" s="14"/>
      <c r="H614" s="1"/>
      <c r="I614" s="1"/>
      <c r="J614" s="67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0.25" customHeight="1" x14ac:dyDescent="0.8">
      <c r="A615" s="1"/>
      <c r="B615" s="1"/>
      <c r="C615" s="1"/>
      <c r="D615" s="2"/>
      <c r="E615" s="14"/>
      <c r="F615" s="1"/>
      <c r="G615" s="14"/>
      <c r="H615" s="1"/>
      <c r="I615" s="1"/>
      <c r="J615" s="67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0.25" customHeight="1" x14ac:dyDescent="0.8">
      <c r="A616" s="1"/>
      <c r="B616" s="1"/>
      <c r="C616" s="1"/>
      <c r="D616" s="2"/>
      <c r="E616" s="14"/>
      <c r="F616" s="1"/>
      <c r="G616" s="14"/>
      <c r="H616" s="1"/>
      <c r="I616" s="1"/>
      <c r="J616" s="67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0.25" customHeight="1" x14ac:dyDescent="0.8">
      <c r="A617" s="1"/>
      <c r="B617" s="1"/>
      <c r="C617" s="1"/>
      <c r="D617" s="2"/>
      <c r="E617" s="14"/>
      <c r="F617" s="1"/>
      <c r="G617" s="14"/>
      <c r="H617" s="1"/>
      <c r="I617" s="1"/>
      <c r="J617" s="67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0.25" customHeight="1" x14ac:dyDescent="0.8">
      <c r="A618" s="1"/>
      <c r="B618" s="1"/>
      <c r="C618" s="1"/>
      <c r="D618" s="2"/>
      <c r="E618" s="14"/>
      <c r="F618" s="1"/>
      <c r="G618" s="14"/>
      <c r="H618" s="1"/>
      <c r="I618" s="1"/>
      <c r="J618" s="67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0.25" customHeight="1" x14ac:dyDescent="0.8">
      <c r="A619" s="1"/>
      <c r="B619" s="1"/>
      <c r="C619" s="1"/>
      <c r="D619" s="2"/>
      <c r="E619" s="14"/>
      <c r="F619" s="1"/>
      <c r="G619" s="14"/>
      <c r="H619" s="1"/>
      <c r="I619" s="1"/>
      <c r="J619" s="67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0.25" customHeight="1" x14ac:dyDescent="0.8">
      <c r="A620" s="1"/>
      <c r="B620" s="1"/>
      <c r="C620" s="1"/>
      <c r="D620" s="2"/>
      <c r="E620" s="14"/>
      <c r="F620" s="1"/>
      <c r="G620" s="14"/>
      <c r="H620" s="1"/>
      <c r="I620" s="1"/>
      <c r="J620" s="67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0.25" customHeight="1" x14ac:dyDescent="0.8">
      <c r="A621" s="1"/>
      <c r="B621" s="1"/>
      <c r="C621" s="1"/>
      <c r="D621" s="2"/>
      <c r="E621" s="14"/>
      <c r="F621" s="1"/>
      <c r="G621" s="14"/>
      <c r="H621" s="1"/>
      <c r="I621" s="1"/>
      <c r="J621" s="67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0.25" customHeight="1" x14ac:dyDescent="0.8">
      <c r="A622" s="1"/>
      <c r="B622" s="1"/>
      <c r="C622" s="1"/>
      <c r="D622" s="2"/>
      <c r="E622" s="14"/>
      <c r="F622" s="1"/>
      <c r="G622" s="14"/>
      <c r="H622" s="1"/>
      <c r="I622" s="1"/>
      <c r="J622" s="67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0.25" customHeight="1" x14ac:dyDescent="0.8">
      <c r="A623" s="1"/>
      <c r="B623" s="1"/>
      <c r="C623" s="1"/>
      <c r="D623" s="2"/>
      <c r="E623" s="14"/>
      <c r="F623" s="1"/>
      <c r="G623" s="14"/>
      <c r="H623" s="1"/>
      <c r="I623" s="1"/>
      <c r="J623" s="67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0.25" customHeight="1" x14ac:dyDescent="0.8">
      <c r="A624" s="1"/>
      <c r="B624" s="1"/>
      <c r="C624" s="1"/>
      <c r="D624" s="2"/>
      <c r="E624" s="14"/>
      <c r="F624" s="1"/>
      <c r="G624" s="14"/>
      <c r="H624" s="1"/>
      <c r="I624" s="1"/>
      <c r="J624" s="67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0.25" customHeight="1" x14ac:dyDescent="0.8">
      <c r="A625" s="1"/>
      <c r="B625" s="1"/>
      <c r="C625" s="1"/>
      <c r="D625" s="2"/>
      <c r="E625" s="14"/>
      <c r="F625" s="1"/>
      <c r="G625" s="14"/>
      <c r="H625" s="1"/>
      <c r="I625" s="1"/>
      <c r="J625" s="67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0.25" customHeight="1" x14ac:dyDescent="0.8">
      <c r="A626" s="1"/>
      <c r="B626" s="1"/>
      <c r="C626" s="1"/>
      <c r="D626" s="2"/>
      <c r="E626" s="14"/>
      <c r="F626" s="1"/>
      <c r="G626" s="14"/>
      <c r="H626" s="1"/>
      <c r="I626" s="1"/>
      <c r="J626" s="67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0.25" customHeight="1" x14ac:dyDescent="0.8">
      <c r="A627" s="1"/>
      <c r="B627" s="1"/>
      <c r="C627" s="1"/>
      <c r="D627" s="2"/>
      <c r="E627" s="14"/>
      <c r="F627" s="1"/>
      <c r="G627" s="14"/>
      <c r="H627" s="1"/>
      <c r="I627" s="1"/>
      <c r="J627" s="67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0.25" customHeight="1" x14ac:dyDescent="0.8">
      <c r="A628" s="1"/>
      <c r="B628" s="1"/>
      <c r="C628" s="1"/>
      <c r="D628" s="2"/>
      <c r="E628" s="14"/>
      <c r="F628" s="1"/>
      <c r="G628" s="14"/>
      <c r="H628" s="1"/>
      <c r="I628" s="1"/>
      <c r="J628" s="67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0.25" customHeight="1" x14ac:dyDescent="0.8">
      <c r="A629" s="1"/>
      <c r="B629" s="1"/>
      <c r="C629" s="1"/>
      <c r="D629" s="2"/>
      <c r="E629" s="14"/>
      <c r="F629" s="1"/>
      <c r="G629" s="14"/>
      <c r="H629" s="1"/>
      <c r="I629" s="1"/>
      <c r="J629" s="67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0.25" customHeight="1" x14ac:dyDescent="0.8">
      <c r="A630" s="1"/>
      <c r="B630" s="1"/>
      <c r="C630" s="1"/>
      <c r="D630" s="2"/>
      <c r="E630" s="14"/>
      <c r="F630" s="1"/>
      <c r="G630" s="14"/>
      <c r="H630" s="1"/>
      <c r="I630" s="1"/>
      <c r="J630" s="67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0.25" customHeight="1" x14ac:dyDescent="0.8">
      <c r="A631" s="1"/>
      <c r="B631" s="1"/>
      <c r="C631" s="1"/>
      <c r="D631" s="2"/>
      <c r="E631" s="14"/>
      <c r="F631" s="1"/>
      <c r="G631" s="14"/>
      <c r="H631" s="1"/>
      <c r="I631" s="1"/>
      <c r="J631" s="67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0.25" customHeight="1" x14ac:dyDescent="0.8">
      <c r="A632" s="1"/>
      <c r="B632" s="1"/>
      <c r="C632" s="1"/>
      <c r="D632" s="2"/>
      <c r="E632" s="14"/>
      <c r="F632" s="1"/>
      <c r="G632" s="14"/>
      <c r="H632" s="1"/>
      <c r="I632" s="1"/>
      <c r="J632" s="67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0.25" customHeight="1" x14ac:dyDescent="0.8">
      <c r="A633" s="1"/>
      <c r="B633" s="1"/>
      <c r="C633" s="1"/>
      <c r="D633" s="2"/>
      <c r="E633" s="14"/>
      <c r="F633" s="1"/>
      <c r="G633" s="14"/>
      <c r="H633" s="1"/>
      <c r="I633" s="1"/>
      <c r="J633" s="67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0.25" customHeight="1" x14ac:dyDescent="0.8">
      <c r="A634" s="1"/>
      <c r="B634" s="1"/>
      <c r="C634" s="1"/>
      <c r="D634" s="2"/>
      <c r="E634" s="14"/>
      <c r="F634" s="1"/>
      <c r="G634" s="14"/>
      <c r="H634" s="1"/>
      <c r="I634" s="1"/>
      <c r="J634" s="67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0.25" customHeight="1" x14ac:dyDescent="0.8">
      <c r="A635" s="1"/>
      <c r="B635" s="1"/>
      <c r="C635" s="1"/>
      <c r="D635" s="2"/>
      <c r="E635" s="14"/>
      <c r="F635" s="1"/>
      <c r="G635" s="14"/>
      <c r="H635" s="1"/>
      <c r="I635" s="1"/>
      <c r="J635" s="67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0.25" customHeight="1" x14ac:dyDescent="0.8">
      <c r="A636" s="1"/>
      <c r="B636" s="1"/>
      <c r="C636" s="1"/>
      <c r="D636" s="2"/>
      <c r="E636" s="14"/>
      <c r="F636" s="1"/>
      <c r="G636" s="14"/>
      <c r="H636" s="1"/>
      <c r="I636" s="1"/>
      <c r="J636" s="67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0.25" customHeight="1" x14ac:dyDescent="0.8">
      <c r="A637" s="1"/>
      <c r="B637" s="1"/>
      <c r="C637" s="1"/>
      <c r="D637" s="2"/>
      <c r="E637" s="14"/>
      <c r="F637" s="1"/>
      <c r="G637" s="14"/>
      <c r="H637" s="1"/>
      <c r="I637" s="1"/>
      <c r="J637" s="67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0.25" customHeight="1" x14ac:dyDescent="0.8">
      <c r="A638" s="1"/>
      <c r="B638" s="1"/>
      <c r="C638" s="1"/>
      <c r="D638" s="2"/>
      <c r="E638" s="14"/>
      <c r="F638" s="1"/>
      <c r="G638" s="14"/>
      <c r="H638" s="1"/>
      <c r="I638" s="1"/>
      <c r="J638" s="67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0.25" customHeight="1" x14ac:dyDescent="0.8">
      <c r="A639" s="1"/>
      <c r="B639" s="1"/>
      <c r="C639" s="1"/>
      <c r="D639" s="2"/>
      <c r="E639" s="14"/>
      <c r="F639" s="1"/>
      <c r="G639" s="14"/>
      <c r="H639" s="1"/>
      <c r="I639" s="1"/>
      <c r="J639" s="67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0.25" customHeight="1" x14ac:dyDescent="0.8">
      <c r="A640" s="1"/>
      <c r="B640" s="1"/>
      <c r="C640" s="1"/>
      <c r="D640" s="2"/>
      <c r="E640" s="14"/>
      <c r="F640" s="1"/>
      <c r="G640" s="14"/>
      <c r="H640" s="1"/>
      <c r="I640" s="1"/>
      <c r="J640" s="67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0.25" customHeight="1" x14ac:dyDescent="0.8">
      <c r="A641" s="1"/>
      <c r="B641" s="1"/>
      <c r="C641" s="1"/>
      <c r="D641" s="2"/>
      <c r="E641" s="14"/>
      <c r="F641" s="1"/>
      <c r="G641" s="14"/>
      <c r="H641" s="1"/>
      <c r="I641" s="1"/>
      <c r="J641" s="67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0.25" customHeight="1" x14ac:dyDescent="0.8">
      <c r="A642" s="1"/>
      <c r="B642" s="1"/>
      <c r="C642" s="1"/>
      <c r="D642" s="2"/>
      <c r="E642" s="14"/>
      <c r="F642" s="1"/>
      <c r="G642" s="14"/>
      <c r="H642" s="1"/>
      <c r="I642" s="1"/>
      <c r="J642" s="67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0.25" customHeight="1" x14ac:dyDescent="0.8">
      <c r="A643" s="1"/>
      <c r="B643" s="1"/>
      <c r="C643" s="1"/>
      <c r="D643" s="2"/>
      <c r="E643" s="14"/>
      <c r="F643" s="1"/>
      <c r="G643" s="14"/>
      <c r="H643" s="1"/>
      <c r="I643" s="1"/>
      <c r="J643" s="67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0.25" customHeight="1" x14ac:dyDescent="0.8">
      <c r="A644" s="1"/>
      <c r="B644" s="1"/>
      <c r="C644" s="1"/>
      <c r="D644" s="2"/>
      <c r="E644" s="14"/>
      <c r="F644" s="1"/>
      <c r="G644" s="14"/>
      <c r="H644" s="1"/>
      <c r="I644" s="1"/>
      <c r="J644" s="67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0.25" customHeight="1" x14ac:dyDescent="0.8">
      <c r="A645" s="1"/>
      <c r="B645" s="1"/>
      <c r="C645" s="1"/>
      <c r="D645" s="2"/>
      <c r="E645" s="14"/>
      <c r="F645" s="1"/>
      <c r="G645" s="14"/>
      <c r="H645" s="1"/>
      <c r="I645" s="1"/>
      <c r="J645" s="67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0.25" customHeight="1" x14ac:dyDescent="0.8">
      <c r="A646" s="1"/>
      <c r="B646" s="1"/>
      <c r="C646" s="1"/>
      <c r="D646" s="2"/>
      <c r="E646" s="14"/>
      <c r="F646" s="1"/>
      <c r="G646" s="14"/>
      <c r="H646" s="1"/>
      <c r="I646" s="1"/>
      <c r="J646" s="67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0.25" customHeight="1" x14ac:dyDescent="0.8">
      <c r="A647" s="1"/>
      <c r="B647" s="1"/>
      <c r="C647" s="1"/>
      <c r="D647" s="2"/>
      <c r="E647" s="14"/>
      <c r="F647" s="1"/>
      <c r="G647" s="14"/>
      <c r="H647" s="1"/>
      <c r="I647" s="1"/>
      <c r="J647" s="67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0.25" customHeight="1" x14ac:dyDescent="0.8">
      <c r="A648" s="1"/>
      <c r="B648" s="1"/>
      <c r="C648" s="1"/>
      <c r="D648" s="2"/>
      <c r="E648" s="14"/>
      <c r="F648" s="1"/>
      <c r="G648" s="14"/>
      <c r="H648" s="1"/>
      <c r="I648" s="1"/>
      <c r="J648" s="67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0.25" customHeight="1" x14ac:dyDescent="0.8">
      <c r="A649" s="1"/>
      <c r="B649" s="1"/>
      <c r="C649" s="1"/>
      <c r="D649" s="2"/>
      <c r="E649" s="14"/>
      <c r="F649" s="1"/>
      <c r="G649" s="14"/>
      <c r="H649" s="1"/>
      <c r="I649" s="1"/>
      <c r="J649" s="67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0.25" customHeight="1" x14ac:dyDescent="0.8">
      <c r="A650" s="1"/>
      <c r="B650" s="1"/>
      <c r="C650" s="1"/>
      <c r="D650" s="2"/>
      <c r="E650" s="14"/>
      <c r="F650" s="1"/>
      <c r="G650" s="14"/>
      <c r="H650" s="1"/>
      <c r="I650" s="1"/>
      <c r="J650" s="67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0.25" customHeight="1" x14ac:dyDescent="0.8">
      <c r="A651" s="1"/>
      <c r="B651" s="1"/>
      <c r="C651" s="1"/>
      <c r="D651" s="2"/>
      <c r="E651" s="14"/>
      <c r="F651" s="1"/>
      <c r="G651" s="14"/>
      <c r="H651" s="1"/>
      <c r="I651" s="1"/>
      <c r="J651" s="67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0.25" customHeight="1" x14ac:dyDescent="0.8">
      <c r="A652" s="1"/>
      <c r="B652" s="1"/>
      <c r="C652" s="1"/>
      <c r="D652" s="2"/>
      <c r="E652" s="14"/>
      <c r="F652" s="1"/>
      <c r="G652" s="14"/>
      <c r="H652" s="1"/>
      <c r="I652" s="1"/>
      <c r="J652" s="67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0.25" customHeight="1" x14ac:dyDescent="0.8">
      <c r="A653" s="1"/>
      <c r="B653" s="1"/>
      <c r="C653" s="1"/>
      <c r="D653" s="2"/>
      <c r="E653" s="14"/>
      <c r="F653" s="1"/>
      <c r="G653" s="14"/>
      <c r="H653" s="1"/>
      <c r="I653" s="1"/>
      <c r="J653" s="67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0.25" customHeight="1" x14ac:dyDescent="0.8">
      <c r="A654" s="1"/>
      <c r="B654" s="1"/>
      <c r="C654" s="1"/>
      <c r="D654" s="2"/>
      <c r="E654" s="14"/>
      <c r="F654" s="1"/>
      <c r="G654" s="14"/>
      <c r="H654" s="1"/>
      <c r="I654" s="1"/>
      <c r="J654" s="67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0.25" customHeight="1" x14ac:dyDescent="0.8">
      <c r="A655" s="1"/>
      <c r="B655" s="1"/>
      <c r="C655" s="1"/>
      <c r="D655" s="2"/>
      <c r="E655" s="14"/>
      <c r="F655" s="1"/>
      <c r="G655" s="14"/>
      <c r="H655" s="1"/>
      <c r="I655" s="1"/>
      <c r="J655" s="67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0.25" customHeight="1" x14ac:dyDescent="0.8">
      <c r="A656" s="1"/>
      <c r="B656" s="1"/>
      <c r="C656" s="1"/>
      <c r="D656" s="2"/>
      <c r="E656" s="14"/>
      <c r="F656" s="1"/>
      <c r="G656" s="14"/>
      <c r="H656" s="1"/>
      <c r="I656" s="1"/>
      <c r="J656" s="67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0.25" customHeight="1" x14ac:dyDescent="0.8">
      <c r="A657" s="1"/>
      <c r="B657" s="1"/>
      <c r="C657" s="1"/>
      <c r="D657" s="2"/>
      <c r="E657" s="14"/>
      <c r="F657" s="1"/>
      <c r="G657" s="14"/>
      <c r="H657" s="1"/>
      <c r="I657" s="1"/>
      <c r="J657" s="67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0.25" customHeight="1" x14ac:dyDescent="0.8">
      <c r="A658" s="1"/>
      <c r="B658" s="1"/>
      <c r="C658" s="1"/>
      <c r="D658" s="2"/>
      <c r="E658" s="14"/>
      <c r="F658" s="1"/>
      <c r="G658" s="14"/>
      <c r="H658" s="1"/>
      <c r="I658" s="1"/>
      <c r="J658" s="67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0.25" customHeight="1" x14ac:dyDescent="0.8">
      <c r="A659" s="1"/>
      <c r="B659" s="1"/>
      <c r="C659" s="1"/>
      <c r="D659" s="2"/>
      <c r="E659" s="14"/>
      <c r="F659" s="1"/>
      <c r="G659" s="14"/>
      <c r="H659" s="1"/>
      <c r="I659" s="1"/>
      <c r="J659" s="67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0.25" customHeight="1" x14ac:dyDescent="0.8">
      <c r="A660" s="1"/>
      <c r="B660" s="1"/>
      <c r="C660" s="1"/>
      <c r="D660" s="2"/>
      <c r="E660" s="14"/>
      <c r="F660" s="1"/>
      <c r="G660" s="14"/>
      <c r="H660" s="1"/>
      <c r="I660" s="1"/>
      <c r="J660" s="67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0.25" customHeight="1" x14ac:dyDescent="0.8">
      <c r="A661" s="1"/>
      <c r="B661" s="1"/>
      <c r="C661" s="1"/>
      <c r="D661" s="2"/>
      <c r="E661" s="14"/>
      <c r="F661" s="1"/>
      <c r="G661" s="14"/>
      <c r="H661" s="1"/>
      <c r="I661" s="1"/>
      <c r="J661" s="67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0.25" customHeight="1" x14ac:dyDescent="0.8">
      <c r="A662" s="1"/>
      <c r="B662" s="1"/>
      <c r="C662" s="1"/>
      <c r="D662" s="2"/>
      <c r="E662" s="14"/>
      <c r="F662" s="1"/>
      <c r="G662" s="14"/>
      <c r="H662" s="1"/>
      <c r="I662" s="1"/>
      <c r="J662" s="67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0.25" customHeight="1" x14ac:dyDescent="0.8">
      <c r="A663" s="1"/>
      <c r="B663" s="1"/>
      <c r="C663" s="1"/>
      <c r="D663" s="2"/>
      <c r="E663" s="14"/>
      <c r="F663" s="1"/>
      <c r="G663" s="14"/>
      <c r="H663" s="1"/>
      <c r="I663" s="1"/>
      <c r="J663" s="67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0.25" customHeight="1" x14ac:dyDescent="0.8">
      <c r="A664" s="1"/>
      <c r="B664" s="1"/>
      <c r="C664" s="1"/>
      <c r="D664" s="2"/>
      <c r="E664" s="14"/>
      <c r="F664" s="1"/>
      <c r="G664" s="14"/>
      <c r="H664" s="1"/>
      <c r="I664" s="1"/>
      <c r="J664" s="67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0.25" customHeight="1" x14ac:dyDescent="0.8">
      <c r="A665" s="1"/>
      <c r="B665" s="1"/>
      <c r="C665" s="1"/>
      <c r="D665" s="2"/>
      <c r="E665" s="14"/>
      <c r="F665" s="1"/>
      <c r="G665" s="14"/>
      <c r="H665" s="1"/>
      <c r="I665" s="1"/>
      <c r="J665" s="67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0.25" customHeight="1" x14ac:dyDescent="0.8">
      <c r="A666" s="1"/>
      <c r="B666" s="1"/>
      <c r="C666" s="1"/>
      <c r="D666" s="2"/>
      <c r="E666" s="14"/>
      <c r="F666" s="1"/>
      <c r="G666" s="14"/>
      <c r="H666" s="1"/>
      <c r="I666" s="1"/>
      <c r="J666" s="67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0.25" customHeight="1" x14ac:dyDescent="0.8">
      <c r="A667" s="1"/>
      <c r="B667" s="1"/>
      <c r="C667" s="1"/>
      <c r="D667" s="2"/>
      <c r="E667" s="14"/>
      <c r="F667" s="1"/>
      <c r="G667" s="14"/>
      <c r="H667" s="1"/>
      <c r="I667" s="1"/>
      <c r="J667" s="67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0.25" customHeight="1" x14ac:dyDescent="0.8">
      <c r="A668" s="1"/>
      <c r="B668" s="1"/>
      <c r="C668" s="1"/>
      <c r="D668" s="2"/>
      <c r="E668" s="14"/>
      <c r="F668" s="1"/>
      <c r="G668" s="14"/>
      <c r="H668" s="1"/>
      <c r="I668" s="1"/>
      <c r="J668" s="67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0.25" customHeight="1" x14ac:dyDescent="0.8">
      <c r="A669" s="1"/>
      <c r="B669" s="1"/>
      <c r="C669" s="1"/>
      <c r="D669" s="2"/>
      <c r="E669" s="14"/>
      <c r="F669" s="1"/>
      <c r="G669" s="14"/>
      <c r="H669" s="1"/>
      <c r="I669" s="1"/>
      <c r="J669" s="67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0.25" customHeight="1" x14ac:dyDescent="0.8">
      <c r="A670" s="1"/>
      <c r="B670" s="1"/>
      <c r="C670" s="1"/>
      <c r="D670" s="2"/>
      <c r="E670" s="14"/>
      <c r="F670" s="1"/>
      <c r="G670" s="14"/>
      <c r="H670" s="1"/>
      <c r="I670" s="1"/>
      <c r="J670" s="67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0.25" customHeight="1" x14ac:dyDescent="0.8">
      <c r="A671" s="1"/>
      <c r="B671" s="1"/>
      <c r="C671" s="1"/>
      <c r="D671" s="2"/>
      <c r="E671" s="14"/>
      <c r="F671" s="1"/>
      <c r="G671" s="14"/>
      <c r="H671" s="1"/>
      <c r="I671" s="1"/>
      <c r="J671" s="67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0.25" customHeight="1" x14ac:dyDescent="0.8">
      <c r="A672" s="1"/>
      <c r="B672" s="1"/>
      <c r="C672" s="1"/>
      <c r="D672" s="2"/>
      <c r="E672" s="14"/>
      <c r="F672" s="1"/>
      <c r="G672" s="14"/>
      <c r="H672" s="1"/>
      <c r="I672" s="1"/>
      <c r="J672" s="67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0.25" customHeight="1" x14ac:dyDescent="0.8">
      <c r="A673" s="1"/>
      <c r="B673" s="1"/>
      <c r="C673" s="1"/>
      <c r="D673" s="2"/>
      <c r="E673" s="14"/>
      <c r="F673" s="1"/>
      <c r="G673" s="14"/>
      <c r="H673" s="1"/>
      <c r="I673" s="1"/>
      <c r="J673" s="67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0.25" customHeight="1" x14ac:dyDescent="0.8">
      <c r="A674" s="1"/>
      <c r="B674" s="1"/>
      <c r="C674" s="1"/>
      <c r="D674" s="2"/>
      <c r="E674" s="14"/>
      <c r="F674" s="1"/>
      <c r="G674" s="14"/>
      <c r="H674" s="1"/>
      <c r="I674" s="1"/>
      <c r="J674" s="67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0.25" customHeight="1" x14ac:dyDescent="0.8">
      <c r="A675" s="1"/>
      <c r="B675" s="1"/>
      <c r="C675" s="1"/>
      <c r="D675" s="2"/>
      <c r="E675" s="14"/>
      <c r="F675" s="1"/>
      <c r="G675" s="14"/>
      <c r="H675" s="1"/>
      <c r="I675" s="1"/>
      <c r="J675" s="67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0.25" customHeight="1" x14ac:dyDescent="0.8">
      <c r="A676" s="1"/>
      <c r="B676" s="1"/>
      <c r="C676" s="1"/>
      <c r="D676" s="2"/>
      <c r="E676" s="14"/>
      <c r="F676" s="1"/>
      <c r="G676" s="14"/>
      <c r="H676" s="1"/>
      <c r="I676" s="1"/>
      <c r="J676" s="67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0.25" customHeight="1" x14ac:dyDescent="0.8">
      <c r="A677" s="1"/>
      <c r="B677" s="1"/>
      <c r="C677" s="1"/>
      <c r="D677" s="2"/>
      <c r="E677" s="14"/>
      <c r="F677" s="1"/>
      <c r="G677" s="14"/>
      <c r="H677" s="1"/>
      <c r="I677" s="1"/>
      <c r="J677" s="67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0.25" customHeight="1" x14ac:dyDescent="0.8">
      <c r="A678" s="1"/>
      <c r="B678" s="1"/>
      <c r="C678" s="1"/>
      <c r="D678" s="2"/>
      <c r="E678" s="14"/>
      <c r="F678" s="1"/>
      <c r="G678" s="14"/>
      <c r="H678" s="1"/>
      <c r="I678" s="1"/>
      <c r="J678" s="67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0.25" customHeight="1" x14ac:dyDescent="0.8">
      <c r="A679" s="1"/>
      <c r="B679" s="1"/>
      <c r="C679" s="1"/>
      <c r="D679" s="2"/>
      <c r="E679" s="14"/>
      <c r="F679" s="1"/>
      <c r="G679" s="14"/>
      <c r="H679" s="1"/>
      <c r="I679" s="1"/>
      <c r="J679" s="67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0.25" customHeight="1" x14ac:dyDescent="0.8">
      <c r="A680" s="1"/>
      <c r="B680" s="1"/>
      <c r="C680" s="1"/>
      <c r="D680" s="2"/>
      <c r="E680" s="14"/>
      <c r="F680" s="1"/>
      <c r="G680" s="14"/>
      <c r="H680" s="1"/>
      <c r="I680" s="1"/>
      <c r="J680" s="67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0.25" customHeight="1" x14ac:dyDescent="0.8">
      <c r="A681" s="1"/>
      <c r="B681" s="1"/>
      <c r="C681" s="1"/>
      <c r="D681" s="2"/>
      <c r="E681" s="14"/>
      <c r="F681" s="1"/>
      <c r="G681" s="14"/>
      <c r="H681" s="1"/>
      <c r="I681" s="1"/>
      <c r="J681" s="67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0.25" customHeight="1" x14ac:dyDescent="0.8">
      <c r="A682" s="1"/>
      <c r="B682" s="1"/>
      <c r="C682" s="1"/>
      <c r="D682" s="2"/>
      <c r="E682" s="14"/>
      <c r="F682" s="1"/>
      <c r="G682" s="14"/>
      <c r="H682" s="1"/>
      <c r="I682" s="1"/>
      <c r="J682" s="67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0.25" customHeight="1" x14ac:dyDescent="0.8">
      <c r="A683" s="1"/>
      <c r="B683" s="1"/>
      <c r="C683" s="1"/>
      <c r="D683" s="2"/>
      <c r="E683" s="14"/>
      <c r="F683" s="1"/>
      <c r="G683" s="14"/>
      <c r="H683" s="1"/>
      <c r="I683" s="1"/>
      <c r="J683" s="67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0.25" customHeight="1" x14ac:dyDescent="0.8">
      <c r="A684" s="1"/>
      <c r="B684" s="1"/>
      <c r="C684" s="1"/>
      <c r="D684" s="2"/>
      <c r="E684" s="14"/>
      <c r="F684" s="1"/>
      <c r="G684" s="14"/>
      <c r="H684" s="1"/>
      <c r="I684" s="1"/>
      <c r="J684" s="67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0.25" customHeight="1" x14ac:dyDescent="0.8">
      <c r="A685" s="1"/>
      <c r="B685" s="1"/>
      <c r="C685" s="1"/>
      <c r="D685" s="2"/>
      <c r="E685" s="14"/>
      <c r="F685" s="1"/>
      <c r="G685" s="14"/>
      <c r="H685" s="1"/>
      <c r="I685" s="1"/>
      <c r="J685" s="67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0.25" customHeight="1" x14ac:dyDescent="0.8">
      <c r="A686" s="1"/>
      <c r="B686" s="1"/>
      <c r="C686" s="1"/>
      <c r="D686" s="2"/>
      <c r="E686" s="14"/>
      <c r="F686" s="1"/>
      <c r="G686" s="14"/>
      <c r="H686" s="1"/>
      <c r="I686" s="1"/>
      <c r="J686" s="67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0.25" customHeight="1" x14ac:dyDescent="0.8">
      <c r="A687" s="1"/>
      <c r="B687" s="1"/>
      <c r="C687" s="1"/>
      <c r="D687" s="2"/>
      <c r="E687" s="14"/>
      <c r="F687" s="1"/>
      <c r="G687" s="14"/>
      <c r="H687" s="1"/>
      <c r="I687" s="1"/>
      <c r="J687" s="67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0.25" customHeight="1" x14ac:dyDescent="0.8">
      <c r="A688" s="1"/>
      <c r="B688" s="1"/>
      <c r="C688" s="1"/>
      <c r="D688" s="2"/>
      <c r="E688" s="14"/>
      <c r="F688" s="1"/>
      <c r="G688" s="14"/>
      <c r="H688" s="1"/>
      <c r="I688" s="1"/>
      <c r="J688" s="67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0.25" customHeight="1" x14ac:dyDescent="0.8">
      <c r="A689" s="1"/>
      <c r="B689" s="1"/>
      <c r="C689" s="1"/>
      <c r="D689" s="2"/>
      <c r="E689" s="14"/>
      <c r="F689" s="1"/>
      <c r="G689" s="14"/>
      <c r="H689" s="1"/>
      <c r="I689" s="1"/>
      <c r="J689" s="67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0.25" customHeight="1" x14ac:dyDescent="0.8">
      <c r="A690" s="1"/>
      <c r="B690" s="1"/>
      <c r="C690" s="1"/>
      <c r="D690" s="2"/>
      <c r="E690" s="14"/>
      <c r="F690" s="1"/>
      <c r="G690" s="14"/>
      <c r="H690" s="1"/>
      <c r="I690" s="1"/>
      <c r="J690" s="67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0.25" customHeight="1" x14ac:dyDescent="0.8">
      <c r="A691" s="1"/>
      <c r="B691" s="1"/>
      <c r="C691" s="1"/>
      <c r="D691" s="2"/>
      <c r="E691" s="14"/>
      <c r="F691" s="1"/>
      <c r="G691" s="14"/>
      <c r="H691" s="1"/>
      <c r="I691" s="1"/>
      <c r="J691" s="67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0.25" customHeight="1" x14ac:dyDescent="0.8">
      <c r="A692" s="1"/>
      <c r="B692" s="1"/>
      <c r="C692" s="1"/>
      <c r="D692" s="2"/>
      <c r="E692" s="14"/>
      <c r="F692" s="1"/>
      <c r="G692" s="14"/>
      <c r="H692" s="1"/>
      <c r="I692" s="1"/>
      <c r="J692" s="67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0.25" customHeight="1" x14ac:dyDescent="0.8">
      <c r="A693" s="1"/>
      <c r="B693" s="1"/>
      <c r="C693" s="1"/>
      <c r="D693" s="2"/>
      <c r="E693" s="14"/>
      <c r="F693" s="1"/>
      <c r="G693" s="14"/>
      <c r="H693" s="1"/>
      <c r="I693" s="1"/>
      <c r="J693" s="67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0.25" customHeight="1" x14ac:dyDescent="0.8">
      <c r="A694" s="1"/>
      <c r="B694" s="1"/>
      <c r="C694" s="1"/>
      <c r="D694" s="2"/>
      <c r="E694" s="14"/>
      <c r="F694" s="1"/>
      <c r="G694" s="14"/>
      <c r="H694" s="1"/>
      <c r="I694" s="1"/>
      <c r="J694" s="67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0.25" customHeight="1" x14ac:dyDescent="0.8">
      <c r="A695" s="1"/>
      <c r="B695" s="1"/>
      <c r="C695" s="1"/>
      <c r="D695" s="2"/>
      <c r="E695" s="14"/>
      <c r="F695" s="1"/>
      <c r="G695" s="14"/>
      <c r="H695" s="1"/>
      <c r="I695" s="1"/>
      <c r="J695" s="67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0.25" customHeight="1" x14ac:dyDescent="0.8">
      <c r="A696" s="1"/>
      <c r="B696" s="1"/>
      <c r="C696" s="1"/>
      <c r="D696" s="2"/>
      <c r="E696" s="14"/>
      <c r="F696" s="1"/>
      <c r="G696" s="14"/>
      <c r="H696" s="1"/>
      <c r="I696" s="1"/>
      <c r="J696" s="67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0.25" customHeight="1" x14ac:dyDescent="0.8">
      <c r="A697" s="1"/>
      <c r="B697" s="1"/>
      <c r="C697" s="1"/>
      <c r="D697" s="2"/>
      <c r="E697" s="14"/>
      <c r="F697" s="1"/>
      <c r="G697" s="14"/>
      <c r="H697" s="1"/>
      <c r="I697" s="1"/>
      <c r="J697" s="67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0.25" customHeight="1" x14ac:dyDescent="0.8">
      <c r="A698" s="1"/>
      <c r="B698" s="1"/>
      <c r="C698" s="1"/>
      <c r="D698" s="2"/>
      <c r="E698" s="14"/>
      <c r="F698" s="1"/>
      <c r="G698" s="14"/>
      <c r="H698" s="1"/>
      <c r="I698" s="1"/>
      <c r="J698" s="67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0.25" customHeight="1" x14ac:dyDescent="0.8">
      <c r="A699" s="1"/>
      <c r="B699" s="1"/>
      <c r="C699" s="1"/>
      <c r="D699" s="2"/>
      <c r="E699" s="14"/>
      <c r="F699" s="1"/>
      <c r="G699" s="14"/>
      <c r="H699" s="1"/>
      <c r="I699" s="1"/>
      <c r="J699" s="67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0.25" customHeight="1" x14ac:dyDescent="0.8">
      <c r="A700" s="1"/>
      <c r="B700" s="1"/>
      <c r="C700" s="1"/>
      <c r="D700" s="2"/>
      <c r="E700" s="14"/>
      <c r="F700" s="1"/>
      <c r="G700" s="14"/>
      <c r="H700" s="1"/>
      <c r="I700" s="1"/>
      <c r="J700" s="67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0.25" customHeight="1" x14ac:dyDescent="0.8">
      <c r="A701" s="1"/>
      <c r="B701" s="1"/>
      <c r="C701" s="1"/>
      <c r="D701" s="2"/>
      <c r="E701" s="14"/>
      <c r="F701" s="1"/>
      <c r="G701" s="14"/>
      <c r="H701" s="1"/>
      <c r="I701" s="1"/>
      <c r="J701" s="67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0.25" customHeight="1" x14ac:dyDescent="0.8">
      <c r="A702" s="1"/>
      <c r="B702" s="1"/>
      <c r="C702" s="1"/>
      <c r="D702" s="2"/>
      <c r="E702" s="14"/>
      <c r="F702" s="1"/>
      <c r="G702" s="14"/>
      <c r="H702" s="1"/>
      <c r="I702" s="1"/>
      <c r="J702" s="67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0.25" customHeight="1" x14ac:dyDescent="0.8">
      <c r="A703" s="1"/>
      <c r="B703" s="1"/>
      <c r="C703" s="1"/>
      <c r="D703" s="2"/>
      <c r="E703" s="14"/>
      <c r="F703" s="1"/>
      <c r="G703" s="14"/>
      <c r="H703" s="1"/>
      <c r="I703" s="1"/>
      <c r="J703" s="67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0.25" customHeight="1" x14ac:dyDescent="0.8">
      <c r="A704" s="1"/>
      <c r="B704" s="1"/>
      <c r="C704" s="1"/>
      <c r="D704" s="2"/>
      <c r="E704" s="14"/>
      <c r="F704" s="1"/>
      <c r="G704" s="14"/>
      <c r="H704" s="1"/>
      <c r="I704" s="1"/>
      <c r="J704" s="67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0.25" customHeight="1" x14ac:dyDescent="0.8">
      <c r="A705" s="1"/>
      <c r="B705" s="1"/>
      <c r="C705" s="1"/>
      <c r="D705" s="2"/>
      <c r="E705" s="14"/>
      <c r="F705" s="1"/>
      <c r="G705" s="14"/>
      <c r="H705" s="1"/>
      <c r="I705" s="1"/>
      <c r="J705" s="67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0.25" customHeight="1" x14ac:dyDescent="0.8">
      <c r="A706" s="1"/>
      <c r="B706" s="1"/>
      <c r="C706" s="1"/>
      <c r="D706" s="2"/>
      <c r="E706" s="14"/>
      <c r="F706" s="1"/>
      <c r="G706" s="14"/>
      <c r="H706" s="1"/>
      <c r="I706" s="1"/>
      <c r="J706" s="67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0.25" customHeight="1" x14ac:dyDescent="0.8">
      <c r="A707" s="1"/>
      <c r="B707" s="1"/>
      <c r="C707" s="1"/>
      <c r="D707" s="2"/>
      <c r="E707" s="14"/>
      <c r="F707" s="1"/>
      <c r="G707" s="14"/>
      <c r="H707" s="1"/>
      <c r="I707" s="1"/>
      <c r="J707" s="67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0.25" customHeight="1" x14ac:dyDescent="0.8">
      <c r="A708" s="1"/>
      <c r="B708" s="1"/>
      <c r="C708" s="1"/>
      <c r="D708" s="2"/>
      <c r="E708" s="14"/>
      <c r="F708" s="1"/>
      <c r="G708" s="14"/>
      <c r="H708" s="1"/>
      <c r="I708" s="1"/>
      <c r="J708" s="67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0.25" customHeight="1" x14ac:dyDescent="0.8">
      <c r="A709" s="1"/>
      <c r="B709" s="1"/>
      <c r="C709" s="1"/>
      <c r="D709" s="2"/>
      <c r="E709" s="14"/>
      <c r="F709" s="1"/>
      <c r="G709" s="14"/>
      <c r="H709" s="1"/>
      <c r="I709" s="1"/>
      <c r="J709" s="67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0.25" customHeight="1" x14ac:dyDescent="0.8">
      <c r="A710" s="1"/>
      <c r="B710" s="1"/>
      <c r="C710" s="1"/>
      <c r="D710" s="2"/>
      <c r="E710" s="14"/>
      <c r="F710" s="1"/>
      <c r="G710" s="14"/>
      <c r="H710" s="1"/>
      <c r="I710" s="1"/>
      <c r="J710" s="67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0.25" customHeight="1" x14ac:dyDescent="0.8">
      <c r="A711" s="1"/>
      <c r="B711" s="1"/>
      <c r="C711" s="1"/>
      <c r="D711" s="2"/>
      <c r="E711" s="14"/>
      <c r="F711" s="1"/>
      <c r="G711" s="14"/>
      <c r="H711" s="1"/>
      <c r="I711" s="1"/>
      <c r="J711" s="67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0.25" customHeight="1" x14ac:dyDescent="0.8">
      <c r="A712" s="1"/>
      <c r="B712" s="1"/>
      <c r="C712" s="1"/>
      <c r="D712" s="2"/>
      <c r="E712" s="14"/>
      <c r="F712" s="1"/>
      <c r="G712" s="14"/>
      <c r="H712" s="1"/>
      <c r="I712" s="1"/>
      <c r="J712" s="67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0.25" customHeight="1" x14ac:dyDescent="0.8">
      <c r="A713" s="1"/>
      <c r="B713" s="1"/>
      <c r="C713" s="1"/>
      <c r="D713" s="2"/>
      <c r="E713" s="14"/>
      <c r="F713" s="1"/>
      <c r="G713" s="14"/>
      <c r="H713" s="1"/>
      <c r="I713" s="1"/>
      <c r="J713" s="67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0.25" customHeight="1" x14ac:dyDescent="0.8">
      <c r="A714" s="1"/>
      <c r="B714" s="1"/>
      <c r="C714" s="1"/>
      <c r="D714" s="2"/>
      <c r="E714" s="14"/>
      <c r="F714" s="1"/>
      <c r="G714" s="14"/>
      <c r="H714" s="1"/>
      <c r="I714" s="1"/>
      <c r="J714" s="67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0.25" customHeight="1" x14ac:dyDescent="0.8">
      <c r="A715" s="1"/>
      <c r="B715" s="1"/>
      <c r="C715" s="1"/>
      <c r="D715" s="2"/>
      <c r="E715" s="14"/>
      <c r="F715" s="1"/>
      <c r="G715" s="14"/>
      <c r="H715" s="1"/>
      <c r="I715" s="1"/>
      <c r="J715" s="67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0.25" customHeight="1" x14ac:dyDescent="0.8">
      <c r="A716" s="1"/>
      <c r="B716" s="1"/>
      <c r="C716" s="1"/>
      <c r="D716" s="2"/>
      <c r="E716" s="14"/>
      <c r="F716" s="1"/>
      <c r="G716" s="14"/>
      <c r="H716" s="1"/>
      <c r="I716" s="1"/>
      <c r="J716" s="67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0.25" customHeight="1" x14ac:dyDescent="0.8">
      <c r="A717" s="1"/>
      <c r="B717" s="1"/>
      <c r="C717" s="1"/>
      <c r="D717" s="2"/>
      <c r="E717" s="14"/>
      <c r="F717" s="1"/>
      <c r="G717" s="14"/>
      <c r="H717" s="1"/>
      <c r="I717" s="1"/>
      <c r="J717" s="67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0.25" customHeight="1" x14ac:dyDescent="0.8">
      <c r="A718" s="1"/>
      <c r="B718" s="1"/>
      <c r="C718" s="1"/>
      <c r="D718" s="2"/>
      <c r="E718" s="14"/>
      <c r="F718" s="1"/>
      <c r="G718" s="14"/>
      <c r="H718" s="1"/>
      <c r="I718" s="1"/>
      <c r="J718" s="67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0.25" customHeight="1" x14ac:dyDescent="0.8">
      <c r="A719" s="1"/>
      <c r="B719" s="1"/>
      <c r="C719" s="1"/>
      <c r="D719" s="2"/>
      <c r="E719" s="14"/>
      <c r="F719" s="1"/>
      <c r="G719" s="14"/>
      <c r="H719" s="1"/>
      <c r="I719" s="1"/>
      <c r="J719" s="67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0.25" customHeight="1" x14ac:dyDescent="0.8">
      <c r="A720" s="1"/>
      <c r="B720" s="1"/>
      <c r="C720" s="1"/>
      <c r="D720" s="2"/>
      <c r="E720" s="14"/>
      <c r="F720" s="1"/>
      <c r="G720" s="14"/>
      <c r="H720" s="1"/>
      <c r="I720" s="1"/>
      <c r="J720" s="67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0.25" customHeight="1" x14ac:dyDescent="0.8">
      <c r="A721" s="1"/>
      <c r="B721" s="1"/>
      <c r="C721" s="1"/>
      <c r="D721" s="2"/>
      <c r="E721" s="14"/>
      <c r="F721" s="1"/>
      <c r="G721" s="14"/>
      <c r="H721" s="1"/>
      <c r="I721" s="1"/>
      <c r="J721" s="67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0.25" customHeight="1" x14ac:dyDescent="0.8">
      <c r="A722" s="1"/>
      <c r="B722" s="1"/>
      <c r="C722" s="1"/>
      <c r="D722" s="2"/>
      <c r="E722" s="14"/>
      <c r="F722" s="1"/>
      <c r="G722" s="14"/>
      <c r="H722" s="1"/>
      <c r="I722" s="1"/>
      <c r="J722" s="67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0.25" customHeight="1" x14ac:dyDescent="0.8">
      <c r="A723" s="1"/>
      <c r="B723" s="1"/>
      <c r="C723" s="1"/>
      <c r="D723" s="2"/>
      <c r="E723" s="14"/>
      <c r="F723" s="1"/>
      <c r="G723" s="14"/>
      <c r="H723" s="1"/>
      <c r="I723" s="1"/>
      <c r="J723" s="67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0.25" customHeight="1" x14ac:dyDescent="0.8">
      <c r="A724" s="1"/>
      <c r="B724" s="1"/>
      <c r="C724" s="1"/>
      <c r="D724" s="2"/>
      <c r="E724" s="14"/>
      <c r="F724" s="1"/>
      <c r="G724" s="14"/>
      <c r="H724" s="1"/>
      <c r="I724" s="1"/>
      <c r="J724" s="67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0.25" customHeight="1" x14ac:dyDescent="0.8">
      <c r="A725" s="1"/>
      <c r="B725" s="1"/>
      <c r="C725" s="1"/>
      <c r="D725" s="2"/>
      <c r="E725" s="14"/>
      <c r="F725" s="1"/>
      <c r="G725" s="14"/>
      <c r="H725" s="1"/>
      <c r="I725" s="1"/>
      <c r="J725" s="67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0.25" customHeight="1" x14ac:dyDescent="0.8">
      <c r="A726" s="1"/>
      <c r="B726" s="1"/>
      <c r="C726" s="1"/>
      <c r="D726" s="2"/>
      <c r="E726" s="14"/>
      <c r="F726" s="1"/>
      <c r="G726" s="14"/>
      <c r="H726" s="1"/>
      <c r="I726" s="1"/>
      <c r="J726" s="67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0.25" customHeight="1" x14ac:dyDescent="0.8">
      <c r="A727" s="1"/>
      <c r="B727" s="1"/>
      <c r="C727" s="1"/>
      <c r="D727" s="2"/>
      <c r="E727" s="14"/>
      <c r="F727" s="1"/>
      <c r="G727" s="14"/>
      <c r="H727" s="1"/>
      <c r="I727" s="1"/>
      <c r="J727" s="67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0.25" customHeight="1" x14ac:dyDescent="0.8">
      <c r="A728" s="1"/>
      <c r="B728" s="1"/>
      <c r="C728" s="1"/>
      <c r="D728" s="2"/>
      <c r="E728" s="14"/>
      <c r="F728" s="1"/>
      <c r="G728" s="14"/>
      <c r="H728" s="1"/>
      <c r="I728" s="1"/>
      <c r="J728" s="67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0.25" customHeight="1" x14ac:dyDescent="0.8">
      <c r="A729" s="1"/>
      <c r="B729" s="1"/>
      <c r="C729" s="1"/>
      <c r="D729" s="2"/>
      <c r="E729" s="14"/>
      <c r="F729" s="1"/>
      <c r="G729" s="14"/>
      <c r="H729" s="1"/>
      <c r="I729" s="1"/>
      <c r="J729" s="67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0.25" customHeight="1" x14ac:dyDescent="0.8">
      <c r="A730" s="1"/>
      <c r="B730" s="1"/>
      <c r="C730" s="1"/>
      <c r="D730" s="2"/>
      <c r="E730" s="14"/>
      <c r="F730" s="1"/>
      <c r="G730" s="14"/>
      <c r="H730" s="1"/>
      <c r="I730" s="1"/>
      <c r="J730" s="67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0.25" customHeight="1" x14ac:dyDescent="0.8">
      <c r="A731" s="1"/>
      <c r="B731" s="1"/>
      <c r="C731" s="1"/>
      <c r="D731" s="2"/>
      <c r="E731" s="14"/>
      <c r="F731" s="1"/>
      <c r="G731" s="14"/>
      <c r="H731" s="1"/>
      <c r="I731" s="1"/>
      <c r="J731" s="67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0.25" customHeight="1" x14ac:dyDescent="0.8">
      <c r="A732" s="1"/>
      <c r="B732" s="1"/>
      <c r="C732" s="1"/>
      <c r="D732" s="2"/>
      <c r="E732" s="14"/>
      <c r="F732" s="1"/>
      <c r="G732" s="14"/>
      <c r="H732" s="1"/>
      <c r="I732" s="1"/>
      <c r="J732" s="67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0.25" customHeight="1" x14ac:dyDescent="0.8">
      <c r="A733" s="1"/>
      <c r="B733" s="1"/>
      <c r="C733" s="1"/>
      <c r="D733" s="2"/>
      <c r="E733" s="14"/>
      <c r="F733" s="1"/>
      <c r="G733" s="14"/>
      <c r="H733" s="1"/>
      <c r="I733" s="1"/>
      <c r="J733" s="67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0.25" customHeight="1" x14ac:dyDescent="0.8">
      <c r="A734" s="1"/>
      <c r="B734" s="1"/>
      <c r="C734" s="1"/>
      <c r="D734" s="2"/>
      <c r="E734" s="14"/>
      <c r="F734" s="1"/>
      <c r="G734" s="14"/>
      <c r="H734" s="1"/>
      <c r="I734" s="1"/>
      <c r="J734" s="67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0.25" customHeight="1" x14ac:dyDescent="0.8">
      <c r="A735" s="1"/>
      <c r="B735" s="1"/>
      <c r="C735" s="1"/>
      <c r="D735" s="2"/>
      <c r="E735" s="14"/>
      <c r="F735" s="1"/>
      <c r="G735" s="14"/>
      <c r="H735" s="1"/>
      <c r="I735" s="1"/>
      <c r="J735" s="67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0.25" customHeight="1" x14ac:dyDescent="0.8">
      <c r="A736" s="1"/>
      <c r="B736" s="1"/>
      <c r="C736" s="1"/>
      <c r="D736" s="2"/>
      <c r="E736" s="14"/>
      <c r="F736" s="1"/>
      <c r="G736" s="14"/>
      <c r="H736" s="1"/>
      <c r="I736" s="1"/>
      <c r="J736" s="67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0.25" customHeight="1" x14ac:dyDescent="0.8">
      <c r="A737" s="1"/>
      <c r="B737" s="1"/>
      <c r="C737" s="1"/>
      <c r="D737" s="2"/>
      <c r="E737" s="14"/>
      <c r="F737" s="1"/>
      <c r="G737" s="14"/>
      <c r="H737" s="1"/>
      <c r="I737" s="1"/>
      <c r="J737" s="67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0.25" customHeight="1" x14ac:dyDescent="0.8">
      <c r="A738" s="1"/>
      <c r="B738" s="1"/>
      <c r="C738" s="1"/>
      <c r="D738" s="2"/>
      <c r="E738" s="14"/>
      <c r="F738" s="1"/>
      <c r="G738" s="14"/>
      <c r="H738" s="1"/>
      <c r="I738" s="1"/>
      <c r="J738" s="67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0.25" customHeight="1" x14ac:dyDescent="0.8">
      <c r="A739" s="1"/>
      <c r="B739" s="1"/>
      <c r="C739" s="1"/>
      <c r="D739" s="2"/>
      <c r="E739" s="14"/>
      <c r="F739" s="1"/>
      <c r="G739" s="14"/>
      <c r="H739" s="1"/>
      <c r="I739" s="1"/>
      <c r="J739" s="67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0.25" customHeight="1" x14ac:dyDescent="0.8">
      <c r="A740" s="1"/>
      <c r="B740" s="1"/>
      <c r="C740" s="1"/>
      <c r="D740" s="2"/>
      <c r="E740" s="14"/>
      <c r="F740" s="1"/>
      <c r="G740" s="14"/>
      <c r="H740" s="1"/>
      <c r="I740" s="1"/>
      <c r="J740" s="67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0.25" customHeight="1" x14ac:dyDescent="0.8">
      <c r="A741" s="1"/>
      <c r="B741" s="1"/>
      <c r="C741" s="1"/>
      <c r="D741" s="2"/>
      <c r="E741" s="14"/>
      <c r="F741" s="1"/>
      <c r="G741" s="14"/>
      <c r="H741" s="1"/>
      <c r="I741" s="1"/>
      <c r="J741" s="67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0.25" customHeight="1" x14ac:dyDescent="0.8">
      <c r="A742" s="1"/>
      <c r="B742" s="1"/>
      <c r="C742" s="1"/>
      <c r="D742" s="2"/>
      <c r="E742" s="14"/>
      <c r="F742" s="1"/>
      <c r="G742" s="14"/>
      <c r="H742" s="1"/>
      <c r="I742" s="1"/>
      <c r="J742" s="67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0.25" customHeight="1" x14ac:dyDescent="0.8">
      <c r="A743" s="1"/>
      <c r="B743" s="1"/>
      <c r="C743" s="1"/>
      <c r="D743" s="2"/>
      <c r="E743" s="14"/>
      <c r="F743" s="1"/>
      <c r="G743" s="14"/>
      <c r="H743" s="1"/>
      <c r="I743" s="1"/>
      <c r="J743" s="67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0.25" customHeight="1" x14ac:dyDescent="0.8">
      <c r="A744" s="1"/>
      <c r="B744" s="1"/>
      <c r="C744" s="1"/>
      <c r="D744" s="2"/>
      <c r="E744" s="14"/>
      <c r="F744" s="1"/>
      <c r="G744" s="14"/>
      <c r="H744" s="1"/>
      <c r="I744" s="1"/>
      <c r="J744" s="67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0.25" customHeight="1" x14ac:dyDescent="0.8">
      <c r="A745" s="1"/>
      <c r="B745" s="1"/>
      <c r="C745" s="1"/>
      <c r="D745" s="2"/>
      <c r="E745" s="14"/>
      <c r="F745" s="1"/>
      <c r="G745" s="14"/>
      <c r="H745" s="1"/>
      <c r="I745" s="1"/>
      <c r="J745" s="67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0.25" customHeight="1" x14ac:dyDescent="0.8">
      <c r="A746" s="1"/>
      <c r="B746" s="1"/>
      <c r="C746" s="1"/>
      <c r="D746" s="2"/>
      <c r="E746" s="14"/>
      <c r="F746" s="1"/>
      <c r="G746" s="14"/>
      <c r="H746" s="1"/>
      <c r="I746" s="1"/>
      <c r="J746" s="67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0.25" customHeight="1" x14ac:dyDescent="0.8">
      <c r="A747" s="1"/>
      <c r="B747" s="1"/>
      <c r="C747" s="1"/>
      <c r="D747" s="2"/>
      <c r="E747" s="14"/>
      <c r="F747" s="1"/>
      <c r="G747" s="14"/>
      <c r="H747" s="1"/>
      <c r="I747" s="1"/>
      <c r="J747" s="67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0.25" customHeight="1" x14ac:dyDescent="0.8">
      <c r="A748" s="1"/>
      <c r="B748" s="1"/>
      <c r="C748" s="1"/>
      <c r="D748" s="2"/>
      <c r="E748" s="14"/>
      <c r="F748" s="1"/>
      <c r="G748" s="14"/>
      <c r="H748" s="1"/>
      <c r="I748" s="1"/>
      <c r="J748" s="67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0.25" customHeight="1" x14ac:dyDescent="0.8">
      <c r="A749" s="1"/>
      <c r="B749" s="1"/>
      <c r="C749" s="1"/>
      <c r="D749" s="2"/>
      <c r="E749" s="14"/>
      <c r="F749" s="1"/>
      <c r="G749" s="14"/>
      <c r="H749" s="1"/>
      <c r="I749" s="1"/>
      <c r="J749" s="67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0.25" customHeight="1" x14ac:dyDescent="0.8">
      <c r="A750" s="1"/>
      <c r="B750" s="1"/>
      <c r="C750" s="1"/>
      <c r="D750" s="2"/>
      <c r="E750" s="14"/>
      <c r="F750" s="1"/>
      <c r="G750" s="14"/>
      <c r="H750" s="1"/>
      <c r="I750" s="1"/>
      <c r="J750" s="67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0.25" customHeight="1" x14ac:dyDescent="0.8">
      <c r="A751" s="1"/>
      <c r="B751" s="1"/>
      <c r="C751" s="1"/>
      <c r="D751" s="2"/>
      <c r="E751" s="14"/>
      <c r="F751" s="1"/>
      <c r="G751" s="14"/>
      <c r="H751" s="1"/>
      <c r="I751" s="1"/>
      <c r="J751" s="67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0.25" customHeight="1" x14ac:dyDescent="0.8">
      <c r="A752" s="1"/>
      <c r="B752" s="1"/>
      <c r="C752" s="1"/>
      <c r="D752" s="2"/>
      <c r="E752" s="14"/>
      <c r="F752" s="1"/>
      <c r="G752" s="14"/>
      <c r="H752" s="1"/>
      <c r="I752" s="1"/>
      <c r="J752" s="67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0.25" customHeight="1" x14ac:dyDescent="0.8">
      <c r="A753" s="1"/>
      <c r="B753" s="1"/>
      <c r="C753" s="1"/>
      <c r="D753" s="2"/>
      <c r="E753" s="14"/>
      <c r="F753" s="1"/>
      <c r="G753" s="14"/>
      <c r="H753" s="1"/>
      <c r="I753" s="1"/>
      <c r="J753" s="67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0.25" customHeight="1" x14ac:dyDescent="0.8">
      <c r="A754" s="1"/>
      <c r="B754" s="1"/>
      <c r="C754" s="1"/>
      <c r="D754" s="2"/>
      <c r="E754" s="14"/>
      <c r="F754" s="1"/>
      <c r="G754" s="14"/>
      <c r="H754" s="1"/>
      <c r="I754" s="1"/>
      <c r="J754" s="67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0.25" customHeight="1" x14ac:dyDescent="0.8">
      <c r="A755" s="1"/>
      <c r="B755" s="1"/>
      <c r="C755" s="1"/>
      <c r="D755" s="2"/>
      <c r="E755" s="14"/>
      <c r="F755" s="1"/>
      <c r="G755" s="14"/>
      <c r="H755" s="1"/>
      <c r="I755" s="1"/>
      <c r="J755" s="67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0.25" customHeight="1" x14ac:dyDescent="0.8">
      <c r="A756" s="1"/>
      <c r="B756" s="1"/>
      <c r="C756" s="1"/>
      <c r="D756" s="2"/>
      <c r="E756" s="14"/>
      <c r="F756" s="1"/>
      <c r="G756" s="14"/>
      <c r="H756" s="1"/>
      <c r="I756" s="1"/>
      <c r="J756" s="67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0.25" customHeight="1" x14ac:dyDescent="0.8">
      <c r="A757" s="1"/>
      <c r="B757" s="1"/>
      <c r="C757" s="1"/>
      <c r="D757" s="2"/>
      <c r="E757" s="14"/>
      <c r="F757" s="1"/>
      <c r="G757" s="14"/>
      <c r="H757" s="1"/>
      <c r="I757" s="1"/>
      <c r="J757" s="67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0.25" customHeight="1" x14ac:dyDescent="0.8">
      <c r="A758" s="1"/>
      <c r="B758" s="1"/>
      <c r="C758" s="1"/>
      <c r="D758" s="2"/>
      <c r="E758" s="14"/>
      <c r="F758" s="1"/>
      <c r="G758" s="14"/>
      <c r="H758" s="1"/>
      <c r="I758" s="1"/>
      <c r="J758" s="67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0.25" customHeight="1" x14ac:dyDescent="0.8">
      <c r="A759" s="1"/>
      <c r="B759" s="1"/>
      <c r="C759" s="1"/>
      <c r="D759" s="2"/>
      <c r="E759" s="14"/>
      <c r="F759" s="1"/>
      <c r="G759" s="14"/>
      <c r="H759" s="1"/>
      <c r="I759" s="1"/>
      <c r="J759" s="67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0.25" customHeight="1" x14ac:dyDescent="0.8">
      <c r="A760" s="1"/>
      <c r="B760" s="1"/>
      <c r="C760" s="1"/>
      <c r="D760" s="2"/>
      <c r="E760" s="14"/>
      <c r="F760" s="1"/>
      <c r="G760" s="14"/>
      <c r="H760" s="1"/>
      <c r="I760" s="1"/>
      <c r="J760" s="67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0.25" customHeight="1" x14ac:dyDescent="0.8">
      <c r="A761" s="1"/>
      <c r="B761" s="1"/>
      <c r="C761" s="1"/>
      <c r="D761" s="2"/>
      <c r="E761" s="14"/>
      <c r="F761" s="1"/>
      <c r="G761" s="14"/>
      <c r="H761" s="1"/>
      <c r="I761" s="1"/>
      <c r="J761" s="67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0.25" customHeight="1" x14ac:dyDescent="0.8">
      <c r="A762" s="1"/>
      <c r="B762" s="1"/>
      <c r="C762" s="1"/>
      <c r="D762" s="2"/>
      <c r="E762" s="14"/>
      <c r="F762" s="1"/>
      <c r="G762" s="14"/>
      <c r="H762" s="1"/>
      <c r="I762" s="1"/>
      <c r="J762" s="67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0.25" customHeight="1" x14ac:dyDescent="0.8">
      <c r="A763" s="1"/>
      <c r="B763" s="1"/>
      <c r="C763" s="1"/>
      <c r="D763" s="2"/>
      <c r="E763" s="14"/>
      <c r="F763" s="1"/>
      <c r="G763" s="14"/>
      <c r="H763" s="1"/>
      <c r="I763" s="1"/>
      <c r="J763" s="67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0.25" customHeight="1" x14ac:dyDescent="0.8">
      <c r="A764" s="1"/>
      <c r="B764" s="1"/>
      <c r="C764" s="1"/>
      <c r="D764" s="2"/>
      <c r="E764" s="14"/>
      <c r="F764" s="1"/>
      <c r="G764" s="14"/>
      <c r="H764" s="1"/>
      <c r="I764" s="1"/>
      <c r="J764" s="67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0.25" customHeight="1" x14ac:dyDescent="0.8">
      <c r="A765" s="1"/>
      <c r="B765" s="1"/>
      <c r="C765" s="1"/>
      <c r="D765" s="2"/>
      <c r="E765" s="14"/>
      <c r="F765" s="1"/>
      <c r="G765" s="14"/>
      <c r="H765" s="1"/>
      <c r="I765" s="1"/>
      <c r="J765" s="67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0.25" customHeight="1" x14ac:dyDescent="0.8">
      <c r="A766" s="1"/>
      <c r="B766" s="1"/>
      <c r="C766" s="1"/>
      <c r="D766" s="2"/>
      <c r="E766" s="14"/>
      <c r="F766" s="1"/>
      <c r="G766" s="14"/>
      <c r="H766" s="1"/>
      <c r="I766" s="1"/>
      <c r="J766" s="67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0.25" customHeight="1" x14ac:dyDescent="0.8">
      <c r="A767" s="1"/>
      <c r="B767" s="1"/>
      <c r="C767" s="1"/>
      <c r="D767" s="2"/>
      <c r="E767" s="14"/>
      <c r="F767" s="1"/>
      <c r="G767" s="14"/>
      <c r="H767" s="1"/>
      <c r="I767" s="1"/>
      <c r="J767" s="67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0.25" customHeight="1" x14ac:dyDescent="0.8">
      <c r="A768" s="1"/>
      <c r="B768" s="1"/>
      <c r="C768" s="1"/>
      <c r="D768" s="2"/>
      <c r="E768" s="14"/>
      <c r="F768" s="1"/>
      <c r="G768" s="14"/>
      <c r="H768" s="1"/>
      <c r="I768" s="1"/>
      <c r="J768" s="67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0.25" customHeight="1" x14ac:dyDescent="0.8">
      <c r="A769" s="1"/>
      <c r="B769" s="1"/>
      <c r="C769" s="1"/>
      <c r="D769" s="2"/>
      <c r="E769" s="14"/>
      <c r="F769" s="1"/>
      <c r="G769" s="14"/>
      <c r="H769" s="1"/>
      <c r="I769" s="1"/>
      <c r="J769" s="67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0.25" customHeight="1" x14ac:dyDescent="0.8">
      <c r="A770" s="1"/>
      <c r="B770" s="1"/>
      <c r="C770" s="1"/>
      <c r="D770" s="2"/>
      <c r="E770" s="14"/>
      <c r="F770" s="1"/>
      <c r="G770" s="14"/>
      <c r="H770" s="1"/>
      <c r="I770" s="1"/>
      <c r="J770" s="67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0.25" customHeight="1" x14ac:dyDescent="0.8">
      <c r="A771" s="1"/>
      <c r="B771" s="1"/>
      <c r="C771" s="1"/>
      <c r="D771" s="2"/>
      <c r="E771" s="14"/>
      <c r="F771" s="1"/>
      <c r="G771" s="14"/>
      <c r="H771" s="1"/>
      <c r="I771" s="1"/>
      <c r="J771" s="67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0.25" customHeight="1" x14ac:dyDescent="0.8">
      <c r="A772" s="1"/>
      <c r="B772" s="1"/>
      <c r="C772" s="1"/>
      <c r="D772" s="2"/>
      <c r="E772" s="14"/>
      <c r="F772" s="1"/>
      <c r="G772" s="14"/>
      <c r="H772" s="1"/>
      <c r="I772" s="1"/>
      <c r="J772" s="67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0.25" customHeight="1" x14ac:dyDescent="0.8">
      <c r="A773" s="1"/>
      <c r="B773" s="1"/>
      <c r="C773" s="1"/>
      <c r="D773" s="2"/>
      <c r="E773" s="14"/>
      <c r="F773" s="1"/>
      <c r="G773" s="14"/>
      <c r="H773" s="1"/>
      <c r="I773" s="1"/>
      <c r="J773" s="67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0.25" customHeight="1" x14ac:dyDescent="0.8">
      <c r="A774" s="1"/>
      <c r="B774" s="1"/>
      <c r="C774" s="1"/>
      <c r="D774" s="2"/>
      <c r="E774" s="14"/>
      <c r="F774" s="1"/>
      <c r="G774" s="14"/>
      <c r="H774" s="1"/>
      <c r="I774" s="1"/>
      <c r="J774" s="67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0.25" customHeight="1" x14ac:dyDescent="0.8">
      <c r="A775" s="1"/>
      <c r="B775" s="1"/>
      <c r="C775" s="1"/>
      <c r="D775" s="2"/>
      <c r="E775" s="14"/>
      <c r="F775" s="1"/>
      <c r="G775" s="14"/>
      <c r="H775" s="1"/>
      <c r="I775" s="1"/>
      <c r="J775" s="67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0.25" customHeight="1" x14ac:dyDescent="0.8">
      <c r="A776" s="1"/>
      <c r="B776" s="1"/>
      <c r="C776" s="1"/>
      <c r="D776" s="2"/>
      <c r="E776" s="14"/>
      <c r="F776" s="1"/>
      <c r="G776" s="14"/>
      <c r="H776" s="1"/>
      <c r="I776" s="1"/>
      <c r="J776" s="67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0.25" customHeight="1" x14ac:dyDescent="0.8">
      <c r="A777" s="1"/>
      <c r="B777" s="1"/>
      <c r="C777" s="1"/>
      <c r="D777" s="2"/>
      <c r="E777" s="14"/>
      <c r="F777" s="1"/>
      <c r="G777" s="14"/>
      <c r="H777" s="1"/>
      <c r="I777" s="1"/>
      <c r="J777" s="67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0.25" customHeight="1" x14ac:dyDescent="0.8">
      <c r="A778" s="1"/>
      <c r="B778" s="1"/>
      <c r="C778" s="1"/>
      <c r="D778" s="2"/>
      <c r="E778" s="14"/>
      <c r="F778" s="1"/>
      <c r="G778" s="14"/>
      <c r="H778" s="1"/>
      <c r="I778" s="1"/>
      <c r="J778" s="67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0.25" customHeight="1" x14ac:dyDescent="0.8">
      <c r="A779" s="1"/>
      <c r="B779" s="1"/>
      <c r="C779" s="1"/>
      <c r="D779" s="2"/>
      <c r="E779" s="14"/>
      <c r="F779" s="1"/>
      <c r="G779" s="14"/>
      <c r="H779" s="1"/>
      <c r="I779" s="1"/>
      <c r="J779" s="67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0.25" customHeight="1" x14ac:dyDescent="0.8">
      <c r="A780" s="1"/>
      <c r="B780" s="1"/>
      <c r="C780" s="1"/>
      <c r="D780" s="2"/>
      <c r="E780" s="14"/>
      <c r="F780" s="1"/>
      <c r="G780" s="14"/>
      <c r="H780" s="1"/>
      <c r="I780" s="1"/>
      <c r="J780" s="67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0.25" customHeight="1" x14ac:dyDescent="0.8">
      <c r="A781" s="1"/>
      <c r="B781" s="1"/>
      <c r="C781" s="1"/>
      <c r="D781" s="2"/>
      <c r="E781" s="14"/>
      <c r="F781" s="1"/>
      <c r="G781" s="14"/>
      <c r="H781" s="1"/>
      <c r="I781" s="1"/>
      <c r="J781" s="67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0.25" customHeight="1" x14ac:dyDescent="0.8">
      <c r="A782" s="1"/>
      <c r="B782" s="1"/>
      <c r="C782" s="1"/>
      <c r="D782" s="2"/>
      <c r="E782" s="14"/>
      <c r="F782" s="1"/>
      <c r="G782" s="14"/>
      <c r="H782" s="1"/>
      <c r="I782" s="1"/>
      <c r="J782" s="67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0.25" customHeight="1" x14ac:dyDescent="0.8">
      <c r="A783" s="1"/>
      <c r="B783" s="1"/>
      <c r="C783" s="1"/>
      <c r="D783" s="2"/>
      <c r="E783" s="14"/>
      <c r="F783" s="1"/>
      <c r="G783" s="14"/>
      <c r="H783" s="1"/>
      <c r="I783" s="1"/>
      <c r="J783" s="67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0.25" customHeight="1" x14ac:dyDescent="0.8">
      <c r="A784" s="1"/>
      <c r="B784" s="1"/>
      <c r="C784" s="1"/>
      <c r="D784" s="2"/>
      <c r="E784" s="14"/>
      <c r="F784" s="1"/>
      <c r="G784" s="14"/>
      <c r="H784" s="1"/>
      <c r="I784" s="1"/>
      <c r="J784" s="67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0.25" customHeight="1" x14ac:dyDescent="0.8">
      <c r="A785" s="1"/>
      <c r="B785" s="1"/>
      <c r="C785" s="1"/>
      <c r="D785" s="2"/>
      <c r="E785" s="14"/>
      <c r="F785" s="1"/>
      <c r="G785" s="14"/>
      <c r="H785" s="1"/>
      <c r="I785" s="1"/>
      <c r="J785" s="67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0.25" customHeight="1" x14ac:dyDescent="0.8">
      <c r="A786" s="1"/>
      <c r="B786" s="1"/>
      <c r="C786" s="1"/>
      <c r="D786" s="2"/>
      <c r="E786" s="14"/>
      <c r="F786" s="1"/>
      <c r="G786" s="14"/>
      <c r="H786" s="1"/>
      <c r="I786" s="1"/>
      <c r="J786" s="67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0.25" customHeight="1" x14ac:dyDescent="0.8">
      <c r="A787" s="1"/>
      <c r="B787" s="1"/>
      <c r="C787" s="1"/>
      <c r="D787" s="2"/>
      <c r="E787" s="14"/>
      <c r="F787" s="1"/>
      <c r="G787" s="14"/>
      <c r="H787" s="1"/>
      <c r="I787" s="1"/>
      <c r="J787" s="67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0.25" customHeight="1" x14ac:dyDescent="0.8">
      <c r="A788" s="1"/>
      <c r="B788" s="1"/>
      <c r="C788" s="1"/>
      <c r="D788" s="2"/>
      <c r="E788" s="14"/>
      <c r="F788" s="1"/>
      <c r="G788" s="14"/>
      <c r="H788" s="1"/>
      <c r="I788" s="1"/>
      <c r="J788" s="67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0.25" customHeight="1" x14ac:dyDescent="0.8">
      <c r="A789" s="1"/>
      <c r="B789" s="1"/>
      <c r="C789" s="1"/>
      <c r="D789" s="2"/>
      <c r="E789" s="14"/>
      <c r="F789" s="1"/>
      <c r="G789" s="14"/>
      <c r="H789" s="1"/>
      <c r="I789" s="1"/>
      <c r="J789" s="67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0.25" customHeight="1" x14ac:dyDescent="0.8">
      <c r="A790" s="1"/>
      <c r="B790" s="1"/>
      <c r="C790" s="1"/>
      <c r="D790" s="2"/>
      <c r="E790" s="14"/>
      <c r="F790" s="1"/>
      <c r="G790" s="14"/>
      <c r="H790" s="1"/>
      <c r="I790" s="1"/>
      <c r="J790" s="67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0.25" customHeight="1" x14ac:dyDescent="0.8">
      <c r="A791" s="1"/>
      <c r="B791" s="1"/>
      <c r="C791" s="1"/>
      <c r="D791" s="2"/>
      <c r="E791" s="14"/>
      <c r="F791" s="1"/>
      <c r="G791" s="14"/>
      <c r="H791" s="1"/>
      <c r="I791" s="1"/>
      <c r="J791" s="67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0.25" customHeight="1" x14ac:dyDescent="0.8">
      <c r="A792" s="1"/>
      <c r="B792" s="1"/>
      <c r="C792" s="1"/>
      <c r="D792" s="2"/>
      <c r="E792" s="14"/>
      <c r="F792" s="1"/>
      <c r="G792" s="14"/>
      <c r="H792" s="1"/>
      <c r="I792" s="1"/>
      <c r="J792" s="67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0.25" customHeight="1" x14ac:dyDescent="0.8">
      <c r="A793" s="1"/>
      <c r="B793" s="1"/>
      <c r="C793" s="1"/>
      <c r="D793" s="2"/>
      <c r="E793" s="14"/>
      <c r="F793" s="1"/>
      <c r="G793" s="14"/>
      <c r="H793" s="1"/>
      <c r="I793" s="1"/>
      <c r="J793" s="67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0.25" customHeight="1" x14ac:dyDescent="0.8">
      <c r="A794" s="1"/>
      <c r="B794" s="1"/>
      <c r="C794" s="1"/>
      <c r="D794" s="2"/>
      <c r="E794" s="14"/>
      <c r="F794" s="1"/>
      <c r="G794" s="14"/>
      <c r="H794" s="1"/>
      <c r="I794" s="1"/>
      <c r="J794" s="67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0.25" customHeight="1" x14ac:dyDescent="0.8">
      <c r="A795" s="1"/>
      <c r="B795" s="1"/>
      <c r="C795" s="1"/>
      <c r="D795" s="2"/>
      <c r="E795" s="14"/>
      <c r="F795" s="1"/>
      <c r="G795" s="14"/>
      <c r="H795" s="1"/>
      <c r="I795" s="1"/>
      <c r="J795" s="67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0.25" customHeight="1" x14ac:dyDescent="0.8">
      <c r="A796" s="1"/>
      <c r="B796" s="1"/>
      <c r="C796" s="1"/>
      <c r="D796" s="2"/>
      <c r="E796" s="14"/>
      <c r="F796" s="1"/>
      <c r="G796" s="14"/>
      <c r="H796" s="1"/>
      <c r="I796" s="1"/>
      <c r="J796" s="67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0.25" customHeight="1" x14ac:dyDescent="0.8">
      <c r="A797" s="1"/>
      <c r="B797" s="1"/>
      <c r="C797" s="1"/>
      <c r="D797" s="2"/>
      <c r="E797" s="14"/>
      <c r="F797" s="1"/>
      <c r="G797" s="14"/>
      <c r="H797" s="1"/>
      <c r="I797" s="1"/>
      <c r="J797" s="67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0.25" customHeight="1" x14ac:dyDescent="0.8">
      <c r="A798" s="1"/>
      <c r="B798" s="1"/>
      <c r="C798" s="1"/>
      <c r="D798" s="2"/>
      <c r="E798" s="14"/>
      <c r="F798" s="1"/>
      <c r="G798" s="14"/>
      <c r="H798" s="1"/>
      <c r="I798" s="1"/>
      <c r="J798" s="67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0.25" customHeight="1" x14ac:dyDescent="0.8">
      <c r="A799" s="1"/>
      <c r="B799" s="1"/>
      <c r="C799" s="1"/>
      <c r="D799" s="2"/>
      <c r="E799" s="14"/>
      <c r="F799" s="1"/>
      <c r="G799" s="14"/>
      <c r="H799" s="1"/>
      <c r="I799" s="1"/>
      <c r="J799" s="67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0.25" customHeight="1" x14ac:dyDescent="0.8">
      <c r="A800" s="1"/>
      <c r="B800" s="1"/>
      <c r="C800" s="1"/>
      <c r="D800" s="2"/>
      <c r="E800" s="14"/>
      <c r="F800" s="1"/>
      <c r="G800" s="14"/>
      <c r="H800" s="1"/>
      <c r="I800" s="1"/>
      <c r="J800" s="67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0.25" customHeight="1" x14ac:dyDescent="0.8">
      <c r="A801" s="1"/>
      <c r="B801" s="1"/>
      <c r="C801" s="1"/>
      <c r="D801" s="2"/>
      <c r="E801" s="14"/>
      <c r="F801" s="1"/>
      <c r="G801" s="14"/>
      <c r="H801" s="1"/>
      <c r="I801" s="1"/>
      <c r="J801" s="67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0.25" customHeight="1" x14ac:dyDescent="0.8">
      <c r="A802" s="1"/>
      <c r="B802" s="1"/>
      <c r="C802" s="1"/>
      <c r="D802" s="2"/>
      <c r="E802" s="14"/>
      <c r="F802" s="1"/>
      <c r="G802" s="14"/>
      <c r="H802" s="1"/>
      <c r="I802" s="1"/>
      <c r="J802" s="67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0.25" customHeight="1" x14ac:dyDescent="0.8">
      <c r="A803" s="1"/>
      <c r="B803" s="1"/>
      <c r="C803" s="1"/>
      <c r="D803" s="2"/>
      <c r="E803" s="14"/>
      <c r="F803" s="1"/>
      <c r="G803" s="14"/>
      <c r="H803" s="1"/>
      <c r="I803" s="1"/>
      <c r="J803" s="67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0.25" customHeight="1" x14ac:dyDescent="0.8">
      <c r="A804" s="1"/>
      <c r="B804" s="1"/>
      <c r="C804" s="1"/>
      <c r="D804" s="2"/>
      <c r="E804" s="14"/>
      <c r="F804" s="1"/>
      <c r="G804" s="14"/>
      <c r="H804" s="1"/>
      <c r="I804" s="1"/>
      <c r="J804" s="67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0.25" customHeight="1" x14ac:dyDescent="0.8">
      <c r="A805" s="1"/>
      <c r="B805" s="1"/>
      <c r="C805" s="1"/>
      <c r="D805" s="2"/>
      <c r="E805" s="14"/>
      <c r="F805" s="1"/>
      <c r="G805" s="14"/>
      <c r="H805" s="1"/>
      <c r="I805" s="1"/>
      <c r="J805" s="67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0.25" customHeight="1" x14ac:dyDescent="0.8">
      <c r="A806" s="1"/>
      <c r="B806" s="1"/>
      <c r="C806" s="1"/>
      <c r="D806" s="2"/>
      <c r="E806" s="14"/>
      <c r="F806" s="1"/>
      <c r="G806" s="14"/>
      <c r="H806" s="1"/>
      <c r="I806" s="1"/>
      <c r="J806" s="67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0.25" customHeight="1" x14ac:dyDescent="0.8">
      <c r="A807" s="1"/>
      <c r="B807" s="1"/>
      <c r="C807" s="1"/>
      <c r="D807" s="2"/>
      <c r="E807" s="14"/>
      <c r="F807" s="1"/>
      <c r="G807" s="14"/>
      <c r="H807" s="1"/>
      <c r="I807" s="1"/>
      <c r="J807" s="67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0.25" customHeight="1" x14ac:dyDescent="0.8">
      <c r="A808" s="1"/>
      <c r="B808" s="1"/>
      <c r="C808" s="1"/>
      <c r="D808" s="2"/>
      <c r="E808" s="14"/>
      <c r="F808" s="1"/>
      <c r="G808" s="14"/>
      <c r="H808" s="1"/>
      <c r="I808" s="1"/>
      <c r="J808" s="67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0.25" customHeight="1" x14ac:dyDescent="0.8">
      <c r="A809" s="1"/>
      <c r="B809" s="1"/>
      <c r="C809" s="1"/>
      <c r="D809" s="2"/>
      <c r="E809" s="14"/>
      <c r="F809" s="1"/>
      <c r="G809" s="14"/>
      <c r="H809" s="1"/>
      <c r="I809" s="1"/>
      <c r="J809" s="67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0.25" customHeight="1" x14ac:dyDescent="0.8">
      <c r="A810" s="1"/>
      <c r="B810" s="1"/>
      <c r="C810" s="1"/>
      <c r="D810" s="2"/>
      <c r="E810" s="14"/>
      <c r="F810" s="1"/>
      <c r="G810" s="14"/>
      <c r="H810" s="1"/>
      <c r="I810" s="1"/>
      <c r="J810" s="67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0.25" customHeight="1" x14ac:dyDescent="0.8">
      <c r="A811" s="1"/>
      <c r="B811" s="1"/>
      <c r="C811" s="1"/>
      <c r="D811" s="2"/>
      <c r="E811" s="14"/>
      <c r="F811" s="1"/>
      <c r="G811" s="14"/>
      <c r="H811" s="1"/>
      <c r="I811" s="1"/>
      <c r="J811" s="67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0.25" customHeight="1" x14ac:dyDescent="0.8">
      <c r="A812" s="1"/>
      <c r="B812" s="1"/>
      <c r="C812" s="1"/>
      <c r="D812" s="2"/>
      <c r="E812" s="14"/>
      <c r="F812" s="1"/>
      <c r="G812" s="14"/>
      <c r="H812" s="1"/>
      <c r="I812" s="1"/>
      <c r="J812" s="67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0.25" customHeight="1" x14ac:dyDescent="0.8">
      <c r="A813" s="1"/>
      <c r="B813" s="1"/>
      <c r="C813" s="1"/>
      <c r="D813" s="2"/>
      <c r="E813" s="14"/>
      <c r="F813" s="1"/>
      <c r="G813" s="14"/>
      <c r="H813" s="1"/>
      <c r="I813" s="1"/>
      <c r="J813" s="67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0.25" customHeight="1" x14ac:dyDescent="0.8">
      <c r="A814" s="1"/>
      <c r="B814" s="1"/>
      <c r="C814" s="1"/>
      <c r="D814" s="2"/>
      <c r="E814" s="14"/>
      <c r="F814" s="1"/>
      <c r="G814" s="14"/>
      <c r="H814" s="1"/>
      <c r="I814" s="1"/>
      <c r="J814" s="67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0.25" customHeight="1" x14ac:dyDescent="0.8">
      <c r="A815" s="1"/>
      <c r="B815" s="1"/>
      <c r="C815" s="1"/>
      <c r="D815" s="2"/>
      <c r="E815" s="14"/>
      <c r="F815" s="1"/>
      <c r="G815" s="14"/>
      <c r="H815" s="1"/>
      <c r="I815" s="1"/>
      <c r="J815" s="67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0.25" customHeight="1" x14ac:dyDescent="0.8">
      <c r="A816" s="1"/>
      <c r="B816" s="1"/>
      <c r="C816" s="1"/>
      <c r="D816" s="2"/>
      <c r="E816" s="14"/>
      <c r="F816" s="1"/>
      <c r="G816" s="14"/>
      <c r="H816" s="1"/>
      <c r="I816" s="1"/>
      <c r="J816" s="67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0.25" customHeight="1" x14ac:dyDescent="0.8">
      <c r="A817" s="1"/>
      <c r="B817" s="1"/>
      <c r="C817" s="1"/>
      <c r="D817" s="2"/>
      <c r="E817" s="14"/>
      <c r="F817" s="1"/>
      <c r="G817" s="14"/>
      <c r="H817" s="1"/>
      <c r="I817" s="1"/>
      <c r="J817" s="67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0.25" customHeight="1" x14ac:dyDescent="0.8">
      <c r="A818" s="1"/>
      <c r="B818" s="1"/>
      <c r="C818" s="1"/>
      <c r="D818" s="2"/>
      <c r="E818" s="14"/>
      <c r="F818" s="1"/>
      <c r="G818" s="14"/>
      <c r="H818" s="1"/>
      <c r="I818" s="1"/>
      <c r="J818" s="67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0.25" customHeight="1" x14ac:dyDescent="0.8">
      <c r="A819" s="1"/>
      <c r="B819" s="1"/>
      <c r="C819" s="1"/>
      <c r="D819" s="2"/>
      <c r="E819" s="14"/>
      <c r="F819" s="1"/>
      <c r="G819" s="14"/>
      <c r="H819" s="1"/>
      <c r="I819" s="1"/>
      <c r="J819" s="67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0.25" customHeight="1" x14ac:dyDescent="0.8">
      <c r="A820" s="1"/>
      <c r="B820" s="1"/>
      <c r="C820" s="1"/>
      <c r="D820" s="2"/>
      <c r="E820" s="14"/>
      <c r="F820" s="1"/>
      <c r="G820" s="14"/>
      <c r="H820" s="1"/>
      <c r="I820" s="1"/>
      <c r="J820" s="67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0.25" customHeight="1" x14ac:dyDescent="0.8">
      <c r="A821" s="1"/>
      <c r="B821" s="1"/>
      <c r="C821" s="1"/>
      <c r="D821" s="2"/>
      <c r="E821" s="14"/>
      <c r="F821" s="1"/>
      <c r="G821" s="14"/>
      <c r="H821" s="1"/>
      <c r="I821" s="1"/>
      <c r="J821" s="67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0.25" customHeight="1" x14ac:dyDescent="0.8">
      <c r="A822" s="1"/>
      <c r="B822" s="1"/>
      <c r="C822" s="1"/>
      <c r="D822" s="2"/>
      <c r="E822" s="14"/>
      <c r="F822" s="1"/>
      <c r="G822" s="14"/>
      <c r="H822" s="1"/>
      <c r="I822" s="1"/>
      <c r="J822" s="67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0.25" customHeight="1" x14ac:dyDescent="0.8">
      <c r="A823" s="1"/>
      <c r="B823" s="1"/>
      <c r="C823" s="1"/>
      <c r="D823" s="2"/>
      <c r="E823" s="14"/>
      <c r="F823" s="1"/>
      <c r="G823" s="14"/>
      <c r="H823" s="1"/>
      <c r="I823" s="1"/>
      <c r="J823" s="67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0.25" customHeight="1" x14ac:dyDescent="0.8">
      <c r="A824" s="1"/>
      <c r="B824" s="1"/>
      <c r="C824" s="1"/>
      <c r="D824" s="2"/>
      <c r="E824" s="14"/>
      <c r="F824" s="1"/>
      <c r="G824" s="14"/>
      <c r="H824" s="1"/>
      <c r="I824" s="1"/>
      <c r="J824" s="67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0.25" customHeight="1" x14ac:dyDescent="0.8">
      <c r="A825" s="1"/>
      <c r="B825" s="1"/>
      <c r="C825" s="1"/>
      <c r="D825" s="2"/>
      <c r="E825" s="14"/>
      <c r="F825" s="1"/>
      <c r="G825" s="14"/>
      <c r="H825" s="1"/>
      <c r="I825" s="1"/>
      <c r="J825" s="67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0.25" customHeight="1" x14ac:dyDescent="0.8">
      <c r="A826" s="1"/>
      <c r="B826" s="1"/>
      <c r="C826" s="1"/>
      <c r="D826" s="2"/>
      <c r="E826" s="14"/>
      <c r="F826" s="1"/>
      <c r="G826" s="14"/>
      <c r="H826" s="1"/>
      <c r="I826" s="1"/>
      <c r="J826" s="67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0.25" customHeight="1" x14ac:dyDescent="0.8">
      <c r="A827" s="1"/>
      <c r="B827" s="1"/>
      <c r="C827" s="1"/>
      <c r="D827" s="2"/>
      <c r="E827" s="14"/>
      <c r="F827" s="1"/>
      <c r="G827" s="14"/>
      <c r="H827" s="1"/>
      <c r="I827" s="1"/>
      <c r="J827" s="67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0.25" customHeight="1" x14ac:dyDescent="0.8">
      <c r="A828" s="1"/>
      <c r="B828" s="1"/>
      <c r="C828" s="1"/>
      <c r="D828" s="2"/>
      <c r="E828" s="14"/>
      <c r="F828" s="1"/>
      <c r="G828" s="14"/>
      <c r="H828" s="1"/>
      <c r="I828" s="1"/>
      <c r="J828" s="67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0.25" customHeight="1" x14ac:dyDescent="0.8">
      <c r="A829" s="1"/>
      <c r="B829" s="1"/>
      <c r="C829" s="1"/>
      <c r="D829" s="2"/>
      <c r="E829" s="14"/>
      <c r="F829" s="1"/>
      <c r="G829" s="14"/>
      <c r="H829" s="1"/>
      <c r="I829" s="1"/>
      <c r="J829" s="67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0.25" customHeight="1" x14ac:dyDescent="0.8">
      <c r="A830" s="1"/>
      <c r="B830" s="1"/>
      <c r="C830" s="1"/>
      <c r="D830" s="2"/>
      <c r="E830" s="14"/>
      <c r="F830" s="1"/>
      <c r="G830" s="14"/>
      <c r="H830" s="1"/>
      <c r="I830" s="1"/>
      <c r="J830" s="67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0.25" customHeight="1" x14ac:dyDescent="0.8">
      <c r="A831" s="1"/>
      <c r="B831" s="1"/>
      <c r="C831" s="1"/>
      <c r="D831" s="2"/>
      <c r="E831" s="14"/>
      <c r="F831" s="1"/>
      <c r="G831" s="14"/>
      <c r="H831" s="1"/>
      <c r="I831" s="1"/>
      <c r="J831" s="67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0.25" customHeight="1" x14ac:dyDescent="0.8">
      <c r="A832" s="1"/>
      <c r="B832" s="1"/>
      <c r="C832" s="1"/>
      <c r="D832" s="2"/>
      <c r="E832" s="14"/>
      <c r="F832" s="1"/>
      <c r="G832" s="14"/>
      <c r="H832" s="1"/>
      <c r="I832" s="1"/>
      <c r="J832" s="67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0.25" customHeight="1" x14ac:dyDescent="0.8">
      <c r="A833" s="1"/>
      <c r="B833" s="1"/>
      <c r="C833" s="1"/>
      <c r="D833" s="2"/>
      <c r="E833" s="14"/>
      <c r="F833" s="1"/>
      <c r="G833" s="14"/>
      <c r="H833" s="1"/>
      <c r="I833" s="1"/>
      <c r="J833" s="67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0.25" customHeight="1" x14ac:dyDescent="0.8">
      <c r="A834" s="1"/>
      <c r="B834" s="1"/>
      <c r="C834" s="1"/>
      <c r="D834" s="2"/>
      <c r="E834" s="14"/>
      <c r="F834" s="1"/>
      <c r="G834" s="14"/>
      <c r="H834" s="1"/>
      <c r="I834" s="1"/>
      <c r="J834" s="67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0.25" customHeight="1" x14ac:dyDescent="0.8">
      <c r="A835" s="1"/>
      <c r="B835" s="1"/>
      <c r="C835" s="1"/>
      <c r="D835" s="2"/>
      <c r="E835" s="14"/>
      <c r="F835" s="1"/>
      <c r="G835" s="14"/>
      <c r="H835" s="1"/>
      <c r="I835" s="1"/>
      <c r="J835" s="67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0.25" customHeight="1" x14ac:dyDescent="0.8">
      <c r="A836" s="1"/>
      <c r="B836" s="1"/>
      <c r="C836" s="1"/>
      <c r="D836" s="2"/>
      <c r="E836" s="14"/>
      <c r="F836" s="1"/>
      <c r="G836" s="14"/>
      <c r="H836" s="1"/>
      <c r="I836" s="1"/>
      <c r="J836" s="67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0.25" customHeight="1" x14ac:dyDescent="0.8">
      <c r="A837" s="1"/>
      <c r="B837" s="1"/>
      <c r="C837" s="1"/>
      <c r="D837" s="2"/>
      <c r="E837" s="14"/>
      <c r="F837" s="1"/>
      <c r="G837" s="14"/>
      <c r="H837" s="1"/>
      <c r="I837" s="1"/>
      <c r="J837" s="67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0.25" customHeight="1" x14ac:dyDescent="0.8">
      <c r="A838" s="1"/>
      <c r="B838" s="1"/>
      <c r="C838" s="1"/>
      <c r="D838" s="2"/>
      <c r="E838" s="14"/>
      <c r="F838" s="1"/>
      <c r="G838" s="14"/>
      <c r="H838" s="1"/>
      <c r="I838" s="1"/>
      <c r="J838" s="67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0.25" customHeight="1" x14ac:dyDescent="0.8">
      <c r="A839" s="1"/>
      <c r="B839" s="1"/>
      <c r="C839" s="1"/>
      <c r="D839" s="2"/>
      <c r="E839" s="14"/>
      <c r="F839" s="1"/>
      <c r="G839" s="14"/>
      <c r="H839" s="1"/>
      <c r="I839" s="1"/>
      <c r="J839" s="67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0.25" customHeight="1" x14ac:dyDescent="0.8">
      <c r="A840" s="1"/>
      <c r="B840" s="1"/>
      <c r="C840" s="1"/>
      <c r="D840" s="2"/>
      <c r="E840" s="14"/>
      <c r="F840" s="1"/>
      <c r="G840" s="14"/>
      <c r="H840" s="1"/>
      <c r="I840" s="1"/>
      <c r="J840" s="67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0.25" customHeight="1" x14ac:dyDescent="0.8">
      <c r="A841" s="1"/>
      <c r="B841" s="1"/>
      <c r="C841" s="1"/>
      <c r="D841" s="2"/>
      <c r="E841" s="14"/>
      <c r="F841" s="1"/>
      <c r="G841" s="14"/>
      <c r="H841" s="1"/>
      <c r="I841" s="1"/>
      <c r="J841" s="67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0.25" customHeight="1" x14ac:dyDescent="0.8">
      <c r="A842" s="1"/>
      <c r="B842" s="1"/>
      <c r="C842" s="1"/>
      <c r="D842" s="2"/>
      <c r="E842" s="14"/>
      <c r="F842" s="1"/>
      <c r="G842" s="14"/>
      <c r="H842" s="1"/>
      <c r="I842" s="1"/>
      <c r="J842" s="67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0.25" customHeight="1" x14ac:dyDescent="0.8">
      <c r="A843" s="1"/>
      <c r="B843" s="1"/>
      <c r="C843" s="1"/>
      <c r="D843" s="2"/>
      <c r="E843" s="14"/>
      <c r="F843" s="1"/>
      <c r="G843" s="14"/>
      <c r="H843" s="1"/>
      <c r="I843" s="1"/>
      <c r="J843" s="67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0.25" customHeight="1" x14ac:dyDescent="0.8">
      <c r="A844" s="1"/>
      <c r="B844" s="1"/>
      <c r="C844" s="1"/>
      <c r="D844" s="2"/>
      <c r="E844" s="14"/>
      <c r="F844" s="1"/>
      <c r="G844" s="14"/>
      <c r="H844" s="1"/>
      <c r="I844" s="1"/>
      <c r="J844" s="67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0.25" customHeight="1" x14ac:dyDescent="0.8">
      <c r="A845" s="1"/>
      <c r="B845" s="1"/>
      <c r="C845" s="1"/>
      <c r="D845" s="2"/>
      <c r="E845" s="14"/>
      <c r="F845" s="1"/>
      <c r="G845" s="14"/>
      <c r="H845" s="1"/>
      <c r="I845" s="1"/>
      <c r="J845" s="67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0.25" customHeight="1" x14ac:dyDescent="0.8">
      <c r="A846" s="1"/>
      <c r="B846" s="1"/>
      <c r="C846" s="1"/>
      <c r="D846" s="2"/>
      <c r="E846" s="14"/>
      <c r="F846" s="1"/>
      <c r="G846" s="14"/>
      <c r="H846" s="1"/>
      <c r="I846" s="1"/>
      <c r="J846" s="67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0.25" customHeight="1" x14ac:dyDescent="0.8">
      <c r="A847" s="1"/>
      <c r="B847" s="1"/>
      <c r="C847" s="1"/>
      <c r="D847" s="2"/>
      <c r="E847" s="14"/>
      <c r="F847" s="1"/>
      <c r="G847" s="14"/>
      <c r="H847" s="1"/>
      <c r="I847" s="1"/>
      <c r="J847" s="67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0.25" customHeight="1" x14ac:dyDescent="0.8">
      <c r="A848" s="1"/>
      <c r="B848" s="1"/>
      <c r="C848" s="1"/>
      <c r="D848" s="2"/>
      <c r="E848" s="14"/>
      <c r="F848" s="1"/>
      <c r="G848" s="14"/>
      <c r="H848" s="1"/>
      <c r="I848" s="1"/>
      <c r="J848" s="67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0.25" customHeight="1" x14ac:dyDescent="0.8">
      <c r="A849" s="1"/>
      <c r="B849" s="1"/>
      <c r="C849" s="1"/>
      <c r="D849" s="2"/>
      <c r="E849" s="14"/>
      <c r="F849" s="1"/>
      <c r="G849" s="14"/>
      <c r="H849" s="1"/>
      <c r="I849" s="1"/>
      <c r="J849" s="67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0.25" customHeight="1" x14ac:dyDescent="0.8">
      <c r="A850" s="1"/>
      <c r="B850" s="1"/>
      <c r="C850" s="1"/>
      <c r="D850" s="2"/>
      <c r="E850" s="14"/>
      <c r="F850" s="1"/>
      <c r="G850" s="14"/>
      <c r="H850" s="1"/>
      <c r="I850" s="1"/>
      <c r="J850" s="67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0.25" customHeight="1" x14ac:dyDescent="0.8">
      <c r="A851" s="1"/>
      <c r="B851" s="1"/>
      <c r="C851" s="1"/>
      <c r="D851" s="2"/>
      <c r="E851" s="14"/>
      <c r="F851" s="1"/>
      <c r="G851" s="14"/>
      <c r="H851" s="1"/>
      <c r="I851" s="1"/>
      <c r="J851" s="67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0.25" customHeight="1" x14ac:dyDescent="0.8">
      <c r="A852" s="1"/>
      <c r="B852" s="1"/>
      <c r="C852" s="1"/>
      <c r="D852" s="2"/>
      <c r="E852" s="14"/>
      <c r="F852" s="1"/>
      <c r="G852" s="14"/>
      <c r="H852" s="1"/>
      <c r="I852" s="1"/>
      <c r="J852" s="67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0.25" customHeight="1" x14ac:dyDescent="0.8">
      <c r="A853" s="1"/>
      <c r="B853" s="1"/>
      <c r="C853" s="1"/>
      <c r="D853" s="2"/>
      <c r="E853" s="14"/>
      <c r="F853" s="1"/>
      <c r="G853" s="14"/>
      <c r="H853" s="1"/>
      <c r="I853" s="1"/>
      <c r="J853" s="67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0.25" customHeight="1" x14ac:dyDescent="0.8">
      <c r="A854" s="1"/>
      <c r="B854" s="1"/>
      <c r="C854" s="1"/>
      <c r="D854" s="2"/>
      <c r="E854" s="14"/>
      <c r="F854" s="1"/>
      <c r="G854" s="14"/>
      <c r="H854" s="1"/>
      <c r="I854" s="1"/>
      <c r="J854" s="67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0.25" customHeight="1" x14ac:dyDescent="0.8">
      <c r="A855" s="1"/>
      <c r="B855" s="1"/>
      <c r="C855" s="1"/>
      <c r="D855" s="2"/>
      <c r="E855" s="14"/>
      <c r="F855" s="1"/>
      <c r="G855" s="14"/>
      <c r="H855" s="1"/>
      <c r="I855" s="1"/>
      <c r="J855" s="67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0.25" customHeight="1" x14ac:dyDescent="0.8">
      <c r="A856" s="1"/>
      <c r="B856" s="1"/>
      <c r="C856" s="1"/>
      <c r="D856" s="2"/>
      <c r="E856" s="14"/>
      <c r="F856" s="1"/>
      <c r="G856" s="14"/>
      <c r="H856" s="1"/>
      <c r="I856" s="1"/>
      <c r="J856" s="67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0.25" customHeight="1" x14ac:dyDescent="0.8">
      <c r="A857" s="1"/>
      <c r="B857" s="1"/>
      <c r="C857" s="1"/>
      <c r="D857" s="2"/>
      <c r="E857" s="14"/>
      <c r="F857" s="1"/>
      <c r="G857" s="14"/>
      <c r="H857" s="1"/>
      <c r="I857" s="1"/>
      <c r="J857" s="67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0.25" customHeight="1" x14ac:dyDescent="0.8">
      <c r="A858" s="1"/>
      <c r="B858" s="1"/>
      <c r="C858" s="1"/>
      <c r="D858" s="2"/>
      <c r="E858" s="14"/>
      <c r="F858" s="1"/>
      <c r="G858" s="14"/>
      <c r="H858" s="1"/>
      <c r="I858" s="1"/>
      <c r="J858" s="67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0.25" customHeight="1" x14ac:dyDescent="0.8">
      <c r="A859" s="1"/>
      <c r="B859" s="1"/>
      <c r="C859" s="1"/>
      <c r="D859" s="2"/>
      <c r="E859" s="14"/>
      <c r="F859" s="1"/>
      <c r="G859" s="14"/>
      <c r="H859" s="1"/>
      <c r="I859" s="1"/>
      <c r="J859" s="67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0.25" customHeight="1" x14ac:dyDescent="0.8">
      <c r="A860" s="1"/>
      <c r="B860" s="1"/>
      <c r="C860" s="1"/>
      <c r="D860" s="2"/>
      <c r="E860" s="14"/>
      <c r="F860" s="1"/>
      <c r="G860" s="14"/>
      <c r="H860" s="1"/>
      <c r="I860" s="1"/>
      <c r="J860" s="67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0.25" customHeight="1" x14ac:dyDescent="0.8">
      <c r="A861" s="1"/>
      <c r="B861" s="1"/>
      <c r="C861" s="1"/>
      <c r="D861" s="2"/>
      <c r="E861" s="14"/>
      <c r="F861" s="1"/>
      <c r="G861" s="14"/>
      <c r="H861" s="1"/>
      <c r="I861" s="1"/>
      <c r="J861" s="67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0.25" customHeight="1" x14ac:dyDescent="0.8">
      <c r="A862" s="1"/>
      <c r="B862" s="1"/>
      <c r="C862" s="1"/>
      <c r="D862" s="2"/>
      <c r="E862" s="14"/>
      <c r="F862" s="1"/>
      <c r="G862" s="14"/>
      <c r="H862" s="1"/>
      <c r="I862" s="1"/>
      <c r="J862" s="67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0.25" customHeight="1" x14ac:dyDescent="0.8">
      <c r="A863" s="1"/>
      <c r="B863" s="1"/>
      <c r="C863" s="1"/>
      <c r="D863" s="2"/>
      <c r="E863" s="14"/>
      <c r="F863" s="1"/>
      <c r="G863" s="14"/>
      <c r="H863" s="1"/>
      <c r="I863" s="1"/>
      <c r="J863" s="67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0.25" customHeight="1" x14ac:dyDescent="0.8">
      <c r="A864" s="1"/>
      <c r="B864" s="1"/>
      <c r="C864" s="1"/>
      <c r="D864" s="2"/>
      <c r="E864" s="14"/>
      <c r="F864" s="1"/>
      <c r="G864" s="14"/>
      <c r="H864" s="1"/>
      <c r="I864" s="1"/>
      <c r="J864" s="67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0.25" customHeight="1" x14ac:dyDescent="0.8">
      <c r="A865" s="1"/>
      <c r="B865" s="1"/>
      <c r="C865" s="1"/>
      <c r="D865" s="2"/>
      <c r="E865" s="14"/>
      <c r="F865" s="1"/>
      <c r="G865" s="14"/>
      <c r="H865" s="1"/>
      <c r="I865" s="1"/>
      <c r="J865" s="67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0.25" customHeight="1" x14ac:dyDescent="0.8">
      <c r="A866" s="1"/>
      <c r="B866" s="1"/>
      <c r="C866" s="1"/>
      <c r="D866" s="2"/>
      <c r="E866" s="14"/>
      <c r="F866" s="1"/>
      <c r="G866" s="14"/>
      <c r="H866" s="1"/>
      <c r="I866" s="1"/>
      <c r="J866" s="67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0.25" customHeight="1" x14ac:dyDescent="0.8">
      <c r="A867" s="1"/>
      <c r="B867" s="1"/>
      <c r="C867" s="1"/>
      <c r="D867" s="2"/>
      <c r="E867" s="14"/>
      <c r="F867" s="1"/>
      <c r="G867" s="14"/>
      <c r="H867" s="1"/>
      <c r="I867" s="1"/>
      <c r="J867" s="67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0.25" customHeight="1" x14ac:dyDescent="0.8">
      <c r="A868" s="1"/>
      <c r="B868" s="1"/>
      <c r="C868" s="1"/>
      <c r="D868" s="2"/>
      <c r="E868" s="14"/>
      <c r="F868" s="1"/>
      <c r="G868" s="14"/>
      <c r="H868" s="1"/>
      <c r="I868" s="1"/>
      <c r="J868" s="67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0.25" customHeight="1" x14ac:dyDescent="0.8">
      <c r="A869" s="1"/>
      <c r="B869" s="1"/>
      <c r="C869" s="1"/>
      <c r="D869" s="2"/>
      <c r="E869" s="14"/>
      <c r="F869" s="1"/>
      <c r="G869" s="14"/>
      <c r="H869" s="1"/>
      <c r="I869" s="1"/>
      <c r="J869" s="67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0.25" customHeight="1" x14ac:dyDescent="0.8">
      <c r="A870" s="1"/>
      <c r="B870" s="1"/>
      <c r="C870" s="1"/>
      <c r="D870" s="2"/>
      <c r="E870" s="14"/>
      <c r="F870" s="1"/>
      <c r="G870" s="14"/>
      <c r="H870" s="1"/>
      <c r="I870" s="1"/>
      <c r="J870" s="67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0.25" customHeight="1" x14ac:dyDescent="0.8">
      <c r="A871" s="1"/>
      <c r="B871" s="1"/>
      <c r="C871" s="1"/>
      <c r="D871" s="2"/>
      <c r="E871" s="14"/>
      <c r="F871" s="1"/>
      <c r="G871" s="14"/>
      <c r="H871" s="1"/>
      <c r="I871" s="1"/>
      <c r="J871" s="67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0.25" customHeight="1" x14ac:dyDescent="0.8">
      <c r="A872" s="1"/>
      <c r="B872" s="1"/>
      <c r="C872" s="1"/>
      <c r="D872" s="2"/>
      <c r="E872" s="14"/>
      <c r="F872" s="1"/>
      <c r="G872" s="14"/>
      <c r="H872" s="1"/>
      <c r="I872" s="1"/>
      <c r="J872" s="67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0.25" customHeight="1" x14ac:dyDescent="0.8">
      <c r="A873" s="1"/>
      <c r="B873" s="1"/>
      <c r="C873" s="1"/>
      <c r="D873" s="2"/>
      <c r="E873" s="14"/>
      <c r="F873" s="1"/>
      <c r="G873" s="14"/>
      <c r="H873" s="1"/>
      <c r="I873" s="1"/>
      <c r="J873" s="67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0.25" customHeight="1" x14ac:dyDescent="0.8">
      <c r="A874" s="1"/>
      <c r="B874" s="1"/>
      <c r="C874" s="1"/>
      <c r="D874" s="2"/>
      <c r="E874" s="14"/>
      <c r="F874" s="1"/>
      <c r="G874" s="14"/>
      <c r="H874" s="1"/>
      <c r="I874" s="1"/>
      <c r="J874" s="67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0.25" customHeight="1" x14ac:dyDescent="0.8">
      <c r="A875" s="1"/>
      <c r="B875" s="1"/>
      <c r="C875" s="1"/>
      <c r="D875" s="2"/>
      <c r="E875" s="14"/>
      <c r="F875" s="1"/>
      <c r="G875" s="14"/>
      <c r="H875" s="1"/>
      <c r="I875" s="1"/>
      <c r="J875" s="67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0.25" customHeight="1" x14ac:dyDescent="0.8">
      <c r="A876" s="1"/>
      <c r="B876" s="1"/>
      <c r="C876" s="1"/>
      <c r="D876" s="2"/>
      <c r="E876" s="14"/>
      <c r="F876" s="1"/>
      <c r="G876" s="14"/>
      <c r="H876" s="1"/>
      <c r="I876" s="1"/>
      <c r="J876" s="67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0.25" customHeight="1" x14ac:dyDescent="0.8">
      <c r="A877" s="1"/>
      <c r="B877" s="1"/>
      <c r="C877" s="1"/>
      <c r="D877" s="2"/>
      <c r="E877" s="14"/>
      <c r="F877" s="1"/>
      <c r="G877" s="14"/>
      <c r="H877" s="1"/>
      <c r="I877" s="1"/>
      <c r="J877" s="67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0.25" customHeight="1" x14ac:dyDescent="0.8">
      <c r="A878" s="1"/>
      <c r="B878" s="1"/>
      <c r="C878" s="1"/>
      <c r="D878" s="2"/>
      <c r="E878" s="14"/>
      <c r="F878" s="1"/>
      <c r="G878" s="14"/>
      <c r="H878" s="1"/>
      <c r="I878" s="1"/>
      <c r="J878" s="67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0.25" customHeight="1" x14ac:dyDescent="0.8">
      <c r="A879" s="1"/>
      <c r="B879" s="1"/>
      <c r="C879" s="1"/>
      <c r="D879" s="2"/>
      <c r="E879" s="14"/>
      <c r="F879" s="1"/>
      <c r="G879" s="14"/>
      <c r="H879" s="1"/>
      <c r="I879" s="1"/>
      <c r="J879" s="67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0.25" customHeight="1" x14ac:dyDescent="0.8">
      <c r="A880" s="1"/>
      <c r="B880" s="1"/>
      <c r="C880" s="1"/>
      <c r="D880" s="2"/>
      <c r="E880" s="14"/>
      <c r="F880" s="1"/>
      <c r="G880" s="14"/>
      <c r="H880" s="1"/>
      <c r="I880" s="1"/>
      <c r="J880" s="67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0.25" customHeight="1" x14ac:dyDescent="0.8">
      <c r="A881" s="1"/>
      <c r="B881" s="1"/>
      <c r="C881" s="1"/>
      <c r="D881" s="2"/>
      <c r="E881" s="14"/>
      <c r="F881" s="1"/>
      <c r="G881" s="14"/>
      <c r="H881" s="1"/>
      <c r="I881" s="1"/>
      <c r="J881" s="67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0.25" customHeight="1" x14ac:dyDescent="0.8">
      <c r="A882" s="1"/>
      <c r="B882" s="1"/>
      <c r="C882" s="1"/>
      <c r="D882" s="2"/>
      <c r="E882" s="14"/>
      <c r="F882" s="1"/>
      <c r="G882" s="14"/>
      <c r="H882" s="1"/>
      <c r="I882" s="1"/>
      <c r="J882" s="67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0.25" customHeight="1" x14ac:dyDescent="0.8">
      <c r="A883" s="1"/>
      <c r="B883" s="1"/>
      <c r="C883" s="1"/>
      <c r="D883" s="2"/>
      <c r="E883" s="14"/>
      <c r="F883" s="1"/>
      <c r="G883" s="14"/>
      <c r="H883" s="1"/>
      <c r="I883" s="1"/>
      <c r="J883" s="67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0.25" customHeight="1" x14ac:dyDescent="0.8">
      <c r="A884" s="1"/>
      <c r="B884" s="1"/>
      <c r="C884" s="1"/>
      <c r="D884" s="2"/>
      <c r="E884" s="14"/>
      <c r="F884" s="1"/>
      <c r="G884" s="14"/>
      <c r="H884" s="1"/>
      <c r="I884" s="1"/>
      <c r="J884" s="67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0.25" customHeight="1" x14ac:dyDescent="0.8">
      <c r="A885" s="1"/>
      <c r="B885" s="1"/>
      <c r="C885" s="1"/>
      <c r="D885" s="2"/>
      <c r="E885" s="14"/>
      <c r="F885" s="1"/>
      <c r="G885" s="14"/>
      <c r="H885" s="1"/>
      <c r="I885" s="1"/>
      <c r="J885" s="67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0.25" customHeight="1" x14ac:dyDescent="0.8">
      <c r="A886" s="1"/>
      <c r="B886" s="1"/>
      <c r="C886" s="1"/>
      <c r="D886" s="2"/>
      <c r="E886" s="14"/>
      <c r="F886" s="1"/>
      <c r="G886" s="14"/>
      <c r="H886" s="1"/>
      <c r="I886" s="1"/>
      <c r="J886" s="67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0.25" customHeight="1" x14ac:dyDescent="0.8">
      <c r="A887" s="1"/>
      <c r="B887" s="1"/>
      <c r="C887" s="1"/>
      <c r="D887" s="2"/>
      <c r="E887" s="14"/>
      <c r="F887" s="1"/>
      <c r="G887" s="14"/>
      <c r="H887" s="1"/>
      <c r="I887" s="1"/>
      <c r="J887" s="67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0.25" customHeight="1" x14ac:dyDescent="0.8">
      <c r="A888" s="1"/>
      <c r="B888" s="1"/>
      <c r="C888" s="1"/>
      <c r="D888" s="2"/>
      <c r="E888" s="14"/>
      <c r="F888" s="1"/>
      <c r="G888" s="14"/>
      <c r="H888" s="1"/>
      <c r="I888" s="1"/>
      <c r="J888" s="67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0.25" customHeight="1" x14ac:dyDescent="0.8">
      <c r="A889" s="1"/>
      <c r="B889" s="1"/>
      <c r="C889" s="1"/>
      <c r="D889" s="2"/>
      <c r="E889" s="14"/>
      <c r="F889" s="1"/>
      <c r="G889" s="14"/>
      <c r="H889" s="1"/>
      <c r="I889" s="1"/>
      <c r="J889" s="67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0.25" customHeight="1" x14ac:dyDescent="0.8">
      <c r="A890" s="1"/>
      <c r="B890" s="1"/>
      <c r="C890" s="1"/>
      <c r="D890" s="2"/>
      <c r="E890" s="14"/>
      <c r="F890" s="1"/>
      <c r="G890" s="14"/>
      <c r="H890" s="1"/>
      <c r="I890" s="1"/>
      <c r="J890" s="67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0.25" customHeight="1" x14ac:dyDescent="0.8">
      <c r="A891" s="1"/>
      <c r="B891" s="1"/>
      <c r="C891" s="1"/>
      <c r="D891" s="2"/>
      <c r="E891" s="14"/>
      <c r="F891" s="1"/>
      <c r="G891" s="14"/>
      <c r="H891" s="1"/>
      <c r="I891" s="1"/>
      <c r="J891" s="67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0.25" customHeight="1" x14ac:dyDescent="0.8">
      <c r="A892" s="1"/>
      <c r="B892" s="1"/>
      <c r="C892" s="1"/>
      <c r="D892" s="2"/>
      <c r="E892" s="14"/>
      <c r="F892" s="1"/>
      <c r="G892" s="14"/>
      <c r="H892" s="1"/>
      <c r="I892" s="1"/>
      <c r="J892" s="67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0.25" customHeight="1" x14ac:dyDescent="0.8">
      <c r="A893" s="1"/>
      <c r="B893" s="1"/>
      <c r="C893" s="1"/>
      <c r="D893" s="2"/>
      <c r="E893" s="14"/>
      <c r="F893" s="1"/>
      <c r="G893" s="14"/>
      <c r="H893" s="1"/>
      <c r="I893" s="1"/>
      <c r="J893" s="67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0.25" customHeight="1" x14ac:dyDescent="0.8">
      <c r="A894" s="1"/>
      <c r="B894" s="1"/>
      <c r="C894" s="1"/>
      <c r="D894" s="2"/>
      <c r="E894" s="14"/>
      <c r="F894" s="1"/>
      <c r="G894" s="14"/>
      <c r="H894" s="1"/>
      <c r="I894" s="1"/>
      <c r="J894" s="67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0.25" customHeight="1" x14ac:dyDescent="0.8">
      <c r="A895" s="1"/>
      <c r="B895" s="1"/>
      <c r="C895" s="1"/>
      <c r="D895" s="2"/>
      <c r="E895" s="14"/>
      <c r="F895" s="1"/>
      <c r="G895" s="14"/>
      <c r="H895" s="1"/>
      <c r="I895" s="1"/>
      <c r="J895" s="67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0.25" customHeight="1" x14ac:dyDescent="0.8">
      <c r="A896" s="1"/>
      <c r="B896" s="1"/>
      <c r="C896" s="1"/>
      <c r="D896" s="2"/>
      <c r="E896" s="14"/>
      <c r="F896" s="1"/>
      <c r="G896" s="14"/>
      <c r="H896" s="1"/>
      <c r="I896" s="1"/>
      <c r="J896" s="67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0.25" customHeight="1" x14ac:dyDescent="0.8">
      <c r="A897" s="1"/>
      <c r="B897" s="1"/>
      <c r="C897" s="1"/>
      <c r="D897" s="2"/>
      <c r="E897" s="14"/>
      <c r="F897" s="1"/>
      <c r="G897" s="14"/>
      <c r="H897" s="1"/>
      <c r="I897" s="1"/>
      <c r="J897" s="67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0.25" customHeight="1" x14ac:dyDescent="0.8">
      <c r="A898" s="1"/>
      <c r="B898" s="1"/>
      <c r="C898" s="1"/>
      <c r="D898" s="2"/>
      <c r="E898" s="14"/>
      <c r="F898" s="1"/>
      <c r="G898" s="14"/>
      <c r="H898" s="1"/>
      <c r="I898" s="1"/>
      <c r="J898" s="67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0.25" customHeight="1" x14ac:dyDescent="0.8">
      <c r="A899" s="1"/>
      <c r="B899" s="1"/>
      <c r="C899" s="1"/>
      <c r="D899" s="2"/>
      <c r="E899" s="14"/>
      <c r="F899" s="1"/>
      <c r="G899" s="14"/>
      <c r="H899" s="1"/>
      <c r="I899" s="1"/>
      <c r="J899" s="67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0.25" customHeight="1" x14ac:dyDescent="0.8">
      <c r="A900" s="1"/>
      <c r="B900" s="1"/>
      <c r="C900" s="1"/>
      <c r="D900" s="2"/>
      <c r="E900" s="14"/>
      <c r="F900" s="1"/>
      <c r="G900" s="14"/>
      <c r="H900" s="1"/>
      <c r="I900" s="1"/>
      <c r="J900" s="67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0.25" customHeight="1" x14ac:dyDescent="0.8">
      <c r="A901" s="1"/>
      <c r="B901" s="1"/>
      <c r="C901" s="1"/>
      <c r="D901" s="2"/>
      <c r="E901" s="14"/>
      <c r="F901" s="1"/>
      <c r="G901" s="14"/>
      <c r="H901" s="1"/>
      <c r="I901" s="1"/>
      <c r="J901" s="67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0.25" customHeight="1" x14ac:dyDescent="0.8">
      <c r="A902" s="1"/>
      <c r="B902" s="1"/>
      <c r="C902" s="1"/>
      <c r="D902" s="2"/>
      <c r="E902" s="14"/>
      <c r="F902" s="1"/>
      <c r="G902" s="14"/>
      <c r="H902" s="1"/>
      <c r="I902" s="1"/>
      <c r="J902" s="67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0.25" customHeight="1" x14ac:dyDescent="0.8">
      <c r="A903" s="1"/>
      <c r="B903" s="1"/>
      <c r="C903" s="1"/>
      <c r="D903" s="2"/>
      <c r="E903" s="14"/>
      <c r="F903" s="1"/>
      <c r="G903" s="14"/>
      <c r="H903" s="1"/>
      <c r="I903" s="1"/>
      <c r="J903" s="67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0.25" customHeight="1" x14ac:dyDescent="0.8">
      <c r="A904" s="1"/>
      <c r="B904" s="1"/>
      <c r="C904" s="1"/>
      <c r="D904" s="2"/>
      <c r="E904" s="14"/>
      <c r="F904" s="1"/>
      <c r="G904" s="14"/>
      <c r="H904" s="1"/>
      <c r="I904" s="1"/>
      <c r="J904" s="67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0.25" customHeight="1" x14ac:dyDescent="0.8">
      <c r="A905" s="1"/>
      <c r="B905" s="1"/>
      <c r="C905" s="1"/>
      <c r="D905" s="2"/>
      <c r="E905" s="14"/>
      <c r="F905" s="1"/>
      <c r="G905" s="14"/>
      <c r="H905" s="1"/>
      <c r="I905" s="1"/>
      <c r="J905" s="67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0.25" customHeight="1" x14ac:dyDescent="0.8">
      <c r="A906" s="1"/>
      <c r="B906" s="1"/>
      <c r="C906" s="1"/>
      <c r="D906" s="2"/>
      <c r="E906" s="14"/>
      <c r="F906" s="1"/>
      <c r="G906" s="14"/>
      <c r="H906" s="1"/>
      <c r="I906" s="1"/>
      <c r="J906" s="67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0.25" customHeight="1" x14ac:dyDescent="0.8">
      <c r="A907" s="1"/>
      <c r="B907" s="1"/>
      <c r="C907" s="1"/>
      <c r="D907" s="2"/>
      <c r="E907" s="14"/>
      <c r="F907" s="1"/>
      <c r="G907" s="14"/>
      <c r="H907" s="1"/>
      <c r="I907" s="1"/>
      <c r="J907" s="67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0.25" customHeight="1" x14ac:dyDescent="0.8">
      <c r="A908" s="1"/>
      <c r="B908" s="1"/>
      <c r="C908" s="1"/>
      <c r="D908" s="2"/>
      <c r="E908" s="14"/>
      <c r="F908" s="1"/>
      <c r="G908" s="14"/>
      <c r="H908" s="1"/>
      <c r="I908" s="1"/>
      <c r="J908" s="67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0.25" customHeight="1" x14ac:dyDescent="0.8">
      <c r="A909" s="1"/>
      <c r="B909" s="1"/>
      <c r="C909" s="1"/>
      <c r="D909" s="2"/>
      <c r="E909" s="14"/>
      <c r="F909" s="1"/>
      <c r="G909" s="14"/>
      <c r="H909" s="1"/>
      <c r="I909" s="1"/>
      <c r="J909" s="67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0.25" customHeight="1" x14ac:dyDescent="0.8">
      <c r="A910" s="1"/>
      <c r="B910" s="1"/>
      <c r="C910" s="1"/>
      <c r="D910" s="2"/>
      <c r="E910" s="14"/>
      <c r="F910" s="1"/>
      <c r="G910" s="14"/>
      <c r="H910" s="1"/>
      <c r="I910" s="1"/>
      <c r="J910" s="67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0.25" customHeight="1" x14ac:dyDescent="0.8">
      <c r="A911" s="1"/>
      <c r="B911" s="1"/>
      <c r="C911" s="1"/>
      <c r="D911" s="2"/>
      <c r="E911" s="14"/>
      <c r="F911" s="1"/>
      <c r="G911" s="14"/>
      <c r="H911" s="1"/>
      <c r="I911" s="1"/>
      <c r="J911" s="67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0.25" customHeight="1" x14ac:dyDescent="0.8">
      <c r="A912" s="1"/>
      <c r="B912" s="1"/>
      <c r="C912" s="1"/>
      <c r="D912" s="2"/>
      <c r="E912" s="14"/>
      <c r="F912" s="1"/>
      <c r="G912" s="14"/>
      <c r="H912" s="1"/>
      <c r="I912" s="1"/>
      <c r="J912" s="67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0.25" customHeight="1" x14ac:dyDescent="0.8">
      <c r="A913" s="1"/>
      <c r="B913" s="1"/>
      <c r="C913" s="1"/>
      <c r="D913" s="2"/>
      <c r="E913" s="14"/>
      <c r="F913" s="1"/>
      <c r="G913" s="14"/>
      <c r="H913" s="1"/>
      <c r="I913" s="1"/>
      <c r="J913" s="67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0.25" customHeight="1" x14ac:dyDescent="0.8">
      <c r="A914" s="1"/>
      <c r="B914" s="1"/>
      <c r="C914" s="1"/>
      <c r="D914" s="2"/>
      <c r="E914" s="14"/>
      <c r="F914" s="1"/>
      <c r="G914" s="14"/>
      <c r="H914" s="1"/>
      <c r="I914" s="1"/>
      <c r="J914" s="67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0.25" customHeight="1" x14ac:dyDescent="0.8">
      <c r="A915" s="1"/>
      <c r="B915" s="1"/>
      <c r="C915" s="1"/>
      <c r="D915" s="2"/>
      <c r="E915" s="14"/>
      <c r="F915" s="1"/>
      <c r="G915" s="14"/>
      <c r="H915" s="1"/>
      <c r="I915" s="1"/>
      <c r="J915" s="67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0.25" customHeight="1" x14ac:dyDescent="0.8">
      <c r="A916" s="1"/>
      <c r="B916" s="1"/>
      <c r="C916" s="1"/>
      <c r="D916" s="2"/>
      <c r="E916" s="14"/>
      <c r="F916" s="1"/>
      <c r="G916" s="14"/>
      <c r="H916" s="1"/>
      <c r="I916" s="1"/>
      <c r="J916" s="67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0.25" customHeight="1" x14ac:dyDescent="0.8">
      <c r="A917" s="1"/>
      <c r="B917" s="1"/>
      <c r="C917" s="1"/>
      <c r="D917" s="2"/>
      <c r="E917" s="14"/>
      <c r="F917" s="1"/>
      <c r="G917" s="14"/>
      <c r="H917" s="1"/>
      <c r="I917" s="1"/>
      <c r="J917" s="67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0.25" customHeight="1" x14ac:dyDescent="0.8">
      <c r="A918" s="1"/>
      <c r="B918" s="1"/>
      <c r="C918" s="1"/>
      <c r="D918" s="2"/>
      <c r="E918" s="14"/>
      <c r="F918" s="1"/>
      <c r="G918" s="14"/>
      <c r="H918" s="1"/>
      <c r="I918" s="1"/>
      <c r="J918" s="67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0.25" customHeight="1" x14ac:dyDescent="0.8">
      <c r="A919" s="1"/>
      <c r="B919" s="1"/>
      <c r="C919" s="1"/>
      <c r="D919" s="2"/>
      <c r="E919" s="14"/>
      <c r="F919" s="1"/>
      <c r="G919" s="14"/>
      <c r="H919" s="1"/>
      <c r="I919" s="1"/>
      <c r="J919" s="67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0.25" customHeight="1" x14ac:dyDescent="0.8">
      <c r="A920" s="1"/>
      <c r="B920" s="1"/>
      <c r="C920" s="1"/>
      <c r="D920" s="2"/>
      <c r="E920" s="14"/>
      <c r="F920" s="1"/>
      <c r="G920" s="14"/>
      <c r="H920" s="1"/>
      <c r="I920" s="1"/>
      <c r="J920" s="67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0.25" customHeight="1" x14ac:dyDescent="0.8">
      <c r="A921" s="1"/>
      <c r="B921" s="1"/>
      <c r="C921" s="1"/>
      <c r="D921" s="2"/>
      <c r="E921" s="14"/>
      <c r="F921" s="1"/>
      <c r="G921" s="14"/>
      <c r="H921" s="1"/>
      <c r="I921" s="1"/>
      <c r="J921" s="67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0.25" customHeight="1" x14ac:dyDescent="0.8">
      <c r="A922" s="1"/>
      <c r="B922" s="1"/>
      <c r="C922" s="1"/>
      <c r="D922" s="2"/>
      <c r="E922" s="14"/>
      <c r="F922" s="1"/>
      <c r="G922" s="14"/>
      <c r="H922" s="1"/>
      <c r="I922" s="1"/>
      <c r="J922" s="67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0.25" customHeight="1" x14ac:dyDescent="0.8">
      <c r="A923" s="1"/>
      <c r="B923" s="1"/>
      <c r="C923" s="1"/>
      <c r="D923" s="2"/>
      <c r="E923" s="14"/>
      <c r="F923" s="1"/>
      <c r="G923" s="14"/>
      <c r="H923" s="1"/>
      <c r="I923" s="1"/>
      <c r="J923" s="67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0.25" customHeight="1" x14ac:dyDescent="0.8">
      <c r="A924" s="1"/>
      <c r="B924" s="1"/>
      <c r="C924" s="1"/>
      <c r="D924" s="2"/>
      <c r="E924" s="14"/>
      <c r="F924" s="1"/>
      <c r="G924" s="14"/>
      <c r="H924" s="1"/>
      <c r="I924" s="1"/>
      <c r="J924" s="67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0.25" customHeight="1" x14ac:dyDescent="0.8">
      <c r="A925" s="1"/>
      <c r="B925" s="1"/>
      <c r="C925" s="1"/>
      <c r="D925" s="2"/>
      <c r="E925" s="14"/>
      <c r="F925" s="1"/>
      <c r="G925" s="14"/>
      <c r="H925" s="1"/>
      <c r="I925" s="1"/>
      <c r="J925" s="67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0.25" customHeight="1" x14ac:dyDescent="0.8">
      <c r="A926" s="1"/>
      <c r="B926" s="1"/>
      <c r="C926" s="1"/>
      <c r="D926" s="2"/>
      <c r="E926" s="14"/>
      <c r="F926" s="1"/>
      <c r="G926" s="14"/>
      <c r="H926" s="1"/>
      <c r="I926" s="1"/>
      <c r="J926" s="67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0.25" customHeight="1" x14ac:dyDescent="0.8">
      <c r="A927" s="1"/>
      <c r="B927" s="1"/>
      <c r="C927" s="1"/>
      <c r="D927" s="2"/>
      <c r="E927" s="14"/>
      <c r="F927" s="1"/>
      <c r="G927" s="14"/>
      <c r="H927" s="1"/>
      <c r="I927" s="1"/>
      <c r="J927" s="67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0.25" customHeight="1" x14ac:dyDescent="0.8">
      <c r="A928" s="1"/>
      <c r="B928" s="1"/>
      <c r="C928" s="1"/>
      <c r="D928" s="2"/>
      <c r="E928" s="14"/>
      <c r="F928" s="1"/>
      <c r="G928" s="14"/>
      <c r="H928" s="1"/>
      <c r="I928" s="1"/>
      <c r="J928" s="67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0.25" customHeight="1" x14ac:dyDescent="0.8">
      <c r="A929" s="1"/>
      <c r="B929" s="1"/>
      <c r="C929" s="1"/>
      <c r="D929" s="2"/>
      <c r="E929" s="14"/>
      <c r="F929" s="1"/>
      <c r="G929" s="14"/>
      <c r="H929" s="1"/>
      <c r="I929" s="1"/>
      <c r="J929" s="67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0.25" customHeight="1" x14ac:dyDescent="0.8">
      <c r="A930" s="1"/>
      <c r="B930" s="1"/>
      <c r="C930" s="1"/>
      <c r="D930" s="2"/>
      <c r="E930" s="14"/>
      <c r="F930" s="1"/>
      <c r="G930" s="14"/>
      <c r="H930" s="1"/>
      <c r="I930" s="1"/>
      <c r="J930" s="67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0.25" customHeight="1" x14ac:dyDescent="0.8">
      <c r="A931" s="1"/>
      <c r="B931" s="1"/>
      <c r="C931" s="1"/>
      <c r="D931" s="2"/>
      <c r="E931" s="14"/>
      <c r="F931" s="1"/>
      <c r="G931" s="14"/>
      <c r="H931" s="1"/>
      <c r="I931" s="1"/>
      <c r="J931" s="67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0.25" customHeight="1" x14ac:dyDescent="0.8">
      <c r="A932" s="1"/>
      <c r="B932" s="1"/>
      <c r="C932" s="1"/>
      <c r="D932" s="2"/>
      <c r="E932" s="14"/>
      <c r="F932" s="1"/>
      <c r="G932" s="14"/>
      <c r="H932" s="1"/>
      <c r="I932" s="1"/>
      <c r="J932" s="67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0.25" customHeight="1" x14ac:dyDescent="0.8">
      <c r="A933" s="1"/>
      <c r="B933" s="1"/>
      <c r="C933" s="1"/>
      <c r="D933" s="2"/>
      <c r="E933" s="14"/>
      <c r="F933" s="1"/>
      <c r="G933" s="14"/>
      <c r="H933" s="1"/>
      <c r="I933" s="1"/>
      <c r="J933" s="67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0.25" customHeight="1" x14ac:dyDescent="0.8">
      <c r="A934" s="1"/>
      <c r="B934" s="1"/>
      <c r="C934" s="1"/>
      <c r="D934" s="2"/>
      <c r="E934" s="14"/>
      <c r="F934" s="1"/>
      <c r="G934" s="14"/>
      <c r="H934" s="1"/>
      <c r="I934" s="1"/>
      <c r="J934" s="67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0.25" customHeight="1" x14ac:dyDescent="0.8">
      <c r="A935" s="1"/>
      <c r="B935" s="1"/>
      <c r="C935" s="1"/>
      <c r="D935" s="2"/>
      <c r="E935" s="14"/>
      <c r="F935" s="1"/>
      <c r="G935" s="14"/>
      <c r="H935" s="1"/>
      <c r="I935" s="1"/>
      <c r="J935" s="67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0.25" customHeight="1" x14ac:dyDescent="0.8">
      <c r="A936" s="1"/>
      <c r="B936" s="1"/>
      <c r="C936" s="1"/>
      <c r="D936" s="2"/>
      <c r="E936" s="14"/>
      <c r="F936" s="1"/>
      <c r="G936" s="14"/>
      <c r="H936" s="1"/>
      <c r="I936" s="1"/>
      <c r="J936" s="67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0.25" customHeight="1" x14ac:dyDescent="0.8">
      <c r="A937" s="1"/>
      <c r="B937" s="1"/>
      <c r="C937" s="1"/>
      <c r="D937" s="2"/>
      <c r="E937" s="14"/>
      <c r="F937" s="1"/>
      <c r="G937" s="14"/>
      <c r="H937" s="1"/>
      <c r="I937" s="1"/>
      <c r="J937" s="67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0.25" customHeight="1" x14ac:dyDescent="0.8">
      <c r="A938" s="1"/>
      <c r="B938" s="1"/>
      <c r="C938" s="1"/>
      <c r="D938" s="2"/>
      <c r="E938" s="14"/>
      <c r="F938" s="1"/>
      <c r="G938" s="14"/>
      <c r="H938" s="1"/>
      <c r="I938" s="1"/>
      <c r="J938" s="67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0.25" customHeight="1" x14ac:dyDescent="0.8">
      <c r="A939" s="1"/>
      <c r="B939" s="1"/>
      <c r="C939" s="1"/>
      <c r="D939" s="2"/>
      <c r="E939" s="14"/>
      <c r="F939" s="1"/>
      <c r="G939" s="14"/>
      <c r="H939" s="1"/>
      <c r="I939" s="1"/>
      <c r="J939" s="67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0.25" customHeight="1" x14ac:dyDescent="0.8">
      <c r="A940" s="1"/>
      <c r="B940" s="1"/>
      <c r="C940" s="1"/>
      <c r="D940" s="2"/>
      <c r="E940" s="14"/>
      <c r="F940" s="1"/>
      <c r="G940" s="14"/>
      <c r="H940" s="1"/>
      <c r="I940" s="1"/>
      <c r="J940" s="67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0.25" customHeight="1" x14ac:dyDescent="0.8">
      <c r="A941" s="1"/>
      <c r="B941" s="1"/>
      <c r="C941" s="1"/>
      <c r="D941" s="2"/>
      <c r="E941" s="14"/>
      <c r="F941" s="1"/>
      <c r="G941" s="14"/>
      <c r="H941" s="1"/>
      <c r="I941" s="1"/>
      <c r="J941" s="67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0.25" customHeight="1" x14ac:dyDescent="0.8">
      <c r="A942" s="1"/>
      <c r="B942" s="1"/>
      <c r="C942" s="1"/>
      <c r="D942" s="2"/>
      <c r="E942" s="14"/>
      <c r="F942" s="1"/>
      <c r="G942" s="14"/>
      <c r="H942" s="1"/>
      <c r="I942" s="1"/>
      <c r="J942" s="67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0.25" customHeight="1" x14ac:dyDescent="0.8">
      <c r="A943" s="1"/>
      <c r="B943" s="1"/>
      <c r="C943" s="1"/>
      <c r="D943" s="2"/>
      <c r="E943" s="14"/>
      <c r="F943" s="1"/>
      <c r="G943" s="14"/>
      <c r="H943" s="1"/>
      <c r="I943" s="1"/>
      <c r="J943" s="67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0.25" customHeight="1" x14ac:dyDescent="0.8">
      <c r="A944" s="1"/>
      <c r="B944" s="1"/>
      <c r="C944" s="1"/>
      <c r="D944" s="2"/>
      <c r="E944" s="14"/>
      <c r="F944" s="1"/>
      <c r="G944" s="14"/>
      <c r="H944" s="1"/>
      <c r="I944" s="1"/>
      <c r="J944" s="67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0.25" customHeight="1" x14ac:dyDescent="0.8">
      <c r="A945" s="1"/>
      <c r="B945" s="1"/>
      <c r="C945" s="1"/>
      <c r="D945" s="2"/>
      <c r="E945" s="14"/>
      <c r="F945" s="1"/>
      <c r="G945" s="14"/>
      <c r="H945" s="1"/>
      <c r="I945" s="1"/>
      <c r="J945" s="67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0.25" customHeight="1" x14ac:dyDescent="0.8">
      <c r="A946" s="1"/>
      <c r="B946" s="1"/>
      <c r="C946" s="1"/>
      <c r="D946" s="2"/>
      <c r="E946" s="14"/>
      <c r="F946" s="1"/>
      <c r="G946" s="14"/>
      <c r="H946" s="1"/>
      <c r="I946" s="1"/>
      <c r="J946" s="67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0.25" customHeight="1" x14ac:dyDescent="0.8">
      <c r="A947" s="1"/>
      <c r="B947" s="1"/>
      <c r="C947" s="1"/>
      <c r="D947" s="2"/>
      <c r="E947" s="14"/>
      <c r="F947" s="1"/>
      <c r="G947" s="14"/>
      <c r="H947" s="1"/>
      <c r="I947" s="1"/>
      <c r="J947" s="67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0.25" customHeight="1" x14ac:dyDescent="0.8">
      <c r="A948" s="1"/>
      <c r="B948" s="1"/>
      <c r="C948" s="1"/>
      <c r="D948" s="2"/>
      <c r="E948" s="14"/>
      <c r="F948" s="1"/>
      <c r="G948" s="14"/>
      <c r="H948" s="1"/>
      <c r="I948" s="1"/>
      <c r="J948" s="67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0.25" customHeight="1" x14ac:dyDescent="0.8">
      <c r="A949" s="1"/>
      <c r="B949" s="1"/>
      <c r="C949" s="1"/>
      <c r="D949" s="2"/>
      <c r="E949" s="14"/>
      <c r="F949" s="1"/>
      <c r="G949" s="14"/>
      <c r="H949" s="1"/>
      <c r="I949" s="1"/>
      <c r="J949" s="67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0.25" customHeight="1" x14ac:dyDescent="0.8">
      <c r="A950" s="1"/>
      <c r="B950" s="1"/>
      <c r="C950" s="1"/>
      <c r="D950" s="2"/>
      <c r="E950" s="14"/>
      <c r="F950" s="1"/>
      <c r="G950" s="14"/>
      <c r="H950" s="1"/>
      <c r="I950" s="1"/>
      <c r="J950" s="67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0.25" customHeight="1" x14ac:dyDescent="0.8">
      <c r="A951" s="1"/>
      <c r="B951" s="1"/>
      <c r="C951" s="1"/>
      <c r="D951" s="2"/>
      <c r="E951" s="14"/>
      <c r="F951" s="1"/>
      <c r="G951" s="14"/>
      <c r="H951" s="1"/>
      <c r="I951" s="1"/>
      <c r="J951" s="67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0.25" customHeight="1" x14ac:dyDescent="0.8">
      <c r="A952" s="1"/>
      <c r="B952" s="1"/>
      <c r="C952" s="1"/>
      <c r="D952" s="2"/>
      <c r="E952" s="14"/>
      <c r="F952" s="1"/>
      <c r="G952" s="14"/>
      <c r="H952" s="1"/>
      <c r="I952" s="1"/>
      <c r="J952" s="67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0.25" customHeight="1" x14ac:dyDescent="0.8">
      <c r="A953" s="1"/>
      <c r="B953" s="1"/>
      <c r="C953" s="1"/>
      <c r="D953" s="2"/>
      <c r="E953" s="14"/>
      <c r="F953" s="1"/>
      <c r="G953" s="14"/>
      <c r="H953" s="1"/>
      <c r="I953" s="1"/>
      <c r="J953" s="67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0.25" customHeight="1" x14ac:dyDescent="0.8">
      <c r="A954" s="1"/>
      <c r="B954" s="1"/>
      <c r="C954" s="1"/>
      <c r="D954" s="2"/>
      <c r="E954" s="14"/>
      <c r="F954" s="1"/>
      <c r="G954" s="14"/>
      <c r="H954" s="1"/>
      <c r="I954" s="1"/>
      <c r="J954" s="67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0.25" customHeight="1" x14ac:dyDescent="0.8">
      <c r="A955" s="1"/>
      <c r="B955" s="1"/>
      <c r="C955" s="1"/>
      <c r="D955" s="2"/>
      <c r="E955" s="14"/>
      <c r="F955" s="1"/>
      <c r="G955" s="14"/>
      <c r="H955" s="1"/>
      <c r="I955" s="1"/>
      <c r="J955" s="67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0.25" customHeight="1" x14ac:dyDescent="0.8">
      <c r="A956" s="1"/>
      <c r="B956" s="1"/>
      <c r="C956" s="1"/>
      <c r="D956" s="2"/>
      <c r="E956" s="14"/>
      <c r="F956" s="1"/>
      <c r="G956" s="14"/>
      <c r="H956" s="1"/>
      <c r="I956" s="1"/>
      <c r="J956" s="67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0.25" customHeight="1" x14ac:dyDescent="0.8">
      <c r="A957" s="1"/>
      <c r="B957" s="1"/>
      <c r="C957" s="1"/>
      <c r="D957" s="2"/>
      <c r="E957" s="14"/>
      <c r="F957" s="1"/>
      <c r="G957" s="14"/>
      <c r="H957" s="1"/>
      <c r="I957" s="1"/>
      <c r="J957" s="67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0.25" customHeight="1" x14ac:dyDescent="0.8">
      <c r="A958" s="1"/>
      <c r="B958" s="1"/>
      <c r="C958" s="1"/>
      <c r="D958" s="2"/>
      <c r="E958" s="14"/>
      <c r="F958" s="1"/>
      <c r="G958" s="14"/>
      <c r="H958" s="1"/>
      <c r="I958" s="1"/>
      <c r="J958" s="67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0.25" customHeight="1" x14ac:dyDescent="0.8">
      <c r="A959" s="1"/>
      <c r="B959" s="1"/>
      <c r="C959" s="1"/>
      <c r="D959" s="2"/>
      <c r="E959" s="14"/>
      <c r="F959" s="1"/>
      <c r="G959" s="14"/>
      <c r="H959" s="1"/>
      <c r="I959" s="1"/>
      <c r="J959" s="67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0.25" customHeight="1" x14ac:dyDescent="0.8">
      <c r="A960" s="1"/>
      <c r="B960" s="1"/>
      <c r="C960" s="1"/>
      <c r="D960" s="2"/>
      <c r="E960" s="14"/>
      <c r="F960" s="1"/>
      <c r="G960" s="14"/>
      <c r="H960" s="1"/>
      <c r="I960" s="1"/>
      <c r="J960" s="67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0.25" customHeight="1" x14ac:dyDescent="0.8">
      <c r="A961" s="1"/>
      <c r="B961" s="1"/>
      <c r="C961" s="1"/>
      <c r="D961" s="2"/>
      <c r="E961" s="14"/>
      <c r="F961" s="1"/>
      <c r="G961" s="14"/>
      <c r="H961" s="1"/>
      <c r="I961" s="1"/>
      <c r="J961" s="67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0.25" customHeight="1" x14ac:dyDescent="0.8">
      <c r="A962" s="1"/>
      <c r="B962" s="1"/>
      <c r="C962" s="1"/>
      <c r="D962" s="2"/>
      <c r="E962" s="14"/>
      <c r="F962" s="1"/>
      <c r="G962" s="14"/>
      <c r="H962" s="1"/>
      <c r="I962" s="1"/>
      <c r="J962" s="67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0.25" customHeight="1" x14ac:dyDescent="0.8">
      <c r="A963" s="1"/>
      <c r="B963" s="1"/>
      <c r="C963" s="1"/>
      <c r="D963" s="2"/>
      <c r="E963" s="14"/>
      <c r="F963" s="1"/>
      <c r="G963" s="14"/>
      <c r="H963" s="1"/>
      <c r="I963" s="1"/>
      <c r="J963" s="67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0.25" customHeight="1" x14ac:dyDescent="0.8">
      <c r="A964" s="1"/>
      <c r="B964" s="1"/>
      <c r="C964" s="1"/>
      <c r="D964" s="2"/>
      <c r="E964" s="14"/>
      <c r="F964" s="1"/>
      <c r="G964" s="14"/>
      <c r="H964" s="1"/>
      <c r="I964" s="1"/>
      <c r="J964" s="67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0.25" customHeight="1" x14ac:dyDescent="0.8">
      <c r="A965" s="1"/>
      <c r="B965" s="1"/>
      <c r="C965" s="1"/>
      <c r="D965" s="2"/>
      <c r="E965" s="14"/>
      <c r="F965" s="1"/>
      <c r="G965" s="14"/>
      <c r="H965" s="1"/>
      <c r="I965" s="1"/>
      <c r="J965" s="67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0.25" customHeight="1" x14ac:dyDescent="0.8">
      <c r="A966" s="1"/>
      <c r="B966" s="1"/>
      <c r="C966" s="1"/>
      <c r="D966" s="2"/>
      <c r="E966" s="14"/>
      <c r="F966" s="1"/>
      <c r="G966" s="14"/>
      <c r="H966" s="1"/>
      <c r="I966" s="1"/>
      <c r="J966" s="67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0.25" customHeight="1" x14ac:dyDescent="0.8">
      <c r="A967" s="1"/>
      <c r="B967" s="1"/>
      <c r="C967" s="1"/>
      <c r="D967" s="2"/>
      <c r="E967" s="14"/>
      <c r="F967" s="1"/>
      <c r="G967" s="14"/>
      <c r="H967" s="1"/>
      <c r="I967" s="1"/>
      <c r="J967" s="67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0.25" customHeight="1" x14ac:dyDescent="0.8">
      <c r="A968" s="1"/>
      <c r="B968" s="1"/>
      <c r="C968" s="1"/>
      <c r="D968" s="2"/>
      <c r="E968" s="14"/>
      <c r="F968" s="1"/>
      <c r="G968" s="14"/>
      <c r="H968" s="1"/>
      <c r="I968" s="1"/>
      <c r="J968" s="67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0.25" customHeight="1" x14ac:dyDescent="0.8">
      <c r="A969" s="1"/>
      <c r="B969" s="1"/>
      <c r="C969" s="1"/>
      <c r="D969" s="2"/>
      <c r="E969" s="14"/>
      <c r="F969" s="1"/>
      <c r="G969" s="14"/>
      <c r="H969" s="1"/>
      <c r="I969" s="1"/>
      <c r="J969" s="67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0.25" customHeight="1" x14ac:dyDescent="0.8">
      <c r="A970" s="1"/>
      <c r="B970" s="1"/>
      <c r="C970" s="1"/>
      <c r="D970" s="2"/>
      <c r="E970" s="14"/>
      <c r="F970" s="1"/>
      <c r="G970" s="14"/>
      <c r="H970" s="1"/>
      <c r="I970" s="1"/>
      <c r="J970" s="67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0.25" customHeight="1" x14ac:dyDescent="0.8">
      <c r="A971" s="1"/>
      <c r="B971" s="1"/>
      <c r="C971" s="1"/>
      <c r="D971" s="2"/>
      <c r="E971" s="14"/>
      <c r="F971" s="1"/>
      <c r="G971" s="14"/>
      <c r="H971" s="1"/>
      <c r="I971" s="1"/>
      <c r="J971" s="67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0.25" customHeight="1" x14ac:dyDescent="0.8">
      <c r="A972" s="1"/>
      <c r="B972" s="1"/>
      <c r="C972" s="1"/>
      <c r="D972" s="2"/>
      <c r="E972" s="14"/>
      <c r="F972" s="1"/>
      <c r="G972" s="14"/>
      <c r="H972" s="1"/>
      <c r="I972" s="1"/>
      <c r="J972" s="67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0.25" customHeight="1" x14ac:dyDescent="0.8">
      <c r="A973" s="1"/>
      <c r="B973" s="1"/>
      <c r="C973" s="1"/>
      <c r="D973" s="2"/>
      <c r="E973" s="14"/>
      <c r="F973" s="1"/>
      <c r="G973" s="14"/>
      <c r="H973" s="1"/>
      <c r="I973" s="1"/>
      <c r="J973" s="67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0.25" customHeight="1" x14ac:dyDescent="0.8">
      <c r="A974" s="1"/>
      <c r="B974" s="1"/>
      <c r="C974" s="1"/>
      <c r="D974" s="2"/>
      <c r="E974" s="14"/>
      <c r="F974" s="1"/>
      <c r="G974" s="14"/>
      <c r="H974" s="1"/>
      <c r="I974" s="1"/>
      <c r="J974" s="67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0.25" customHeight="1" x14ac:dyDescent="0.8">
      <c r="A975" s="1"/>
      <c r="B975" s="1"/>
      <c r="C975" s="1"/>
      <c r="D975" s="2"/>
      <c r="E975" s="14"/>
      <c r="F975" s="1"/>
      <c r="G975" s="14"/>
      <c r="H975" s="1"/>
      <c r="I975" s="1"/>
      <c r="J975" s="67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0.25" customHeight="1" x14ac:dyDescent="0.8">
      <c r="A976" s="1"/>
      <c r="B976" s="1"/>
      <c r="C976" s="1"/>
      <c r="D976" s="2"/>
      <c r="E976" s="14"/>
      <c r="F976" s="1"/>
      <c r="G976" s="14"/>
      <c r="H976" s="1"/>
      <c r="I976" s="1"/>
      <c r="J976" s="67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0.25" customHeight="1" x14ac:dyDescent="0.8">
      <c r="A977" s="1"/>
      <c r="B977" s="1"/>
      <c r="C977" s="1"/>
      <c r="D977" s="2"/>
      <c r="E977" s="14"/>
      <c r="F977" s="1"/>
      <c r="G977" s="14"/>
      <c r="H977" s="1"/>
      <c r="I977" s="1"/>
      <c r="J977" s="67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0.25" customHeight="1" x14ac:dyDescent="0.8">
      <c r="A978" s="1"/>
      <c r="B978" s="1"/>
      <c r="C978" s="1"/>
      <c r="D978" s="2"/>
      <c r="E978" s="14"/>
      <c r="F978" s="1"/>
      <c r="G978" s="14"/>
      <c r="H978" s="1"/>
      <c r="I978" s="1"/>
      <c r="J978" s="67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0.25" customHeight="1" x14ac:dyDescent="0.8">
      <c r="A979" s="1"/>
      <c r="B979" s="1"/>
      <c r="C979" s="1"/>
      <c r="D979" s="2"/>
      <c r="E979" s="14"/>
      <c r="F979" s="1"/>
      <c r="G979" s="14"/>
      <c r="H979" s="1"/>
      <c r="I979" s="1"/>
      <c r="J979" s="67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0.25" customHeight="1" x14ac:dyDescent="0.8">
      <c r="A980" s="1"/>
      <c r="B980" s="1"/>
      <c r="C980" s="1"/>
      <c r="D980" s="2"/>
      <c r="E980" s="14"/>
      <c r="F980" s="1"/>
      <c r="G980" s="14"/>
      <c r="H980" s="1"/>
      <c r="I980" s="1"/>
      <c r="J980" s="67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0.25" customHeight="1" x14ac:dyDescent="0.8">
      <c r="A981" s="1"/>
      <c r="B981" s="1"/>
      <c r="C981" s="1"/>
      <c r="D981" s="2"/>
      <c r="E981" s="14"/>
      <c r="F981" s="1"/>
      <c r="G981" s="14"/>
      <c r="H981" s="1"/>
      <c r="I981" s="1"/>
      <c r="J981" s="67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0.25" customHeight="1" x14ac:dyDescent="0.8">
      <c r="A982" s="1"/>
      <c r="B982" s="1"/>
      <c r="C982" s="1"/>
      <c r="D982" s="2"/>
      <c r="E982" s="14"/>
      <c r="F982" s="1"/>
      <c r="G982" s="14"/>
      <c r="H982" s="1"/>
      <c r="I982" s="1"/>
      <c r="J982" s="67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0.25" customHeight="1" x14ac:dyDescent="0.8">
      <c r="A983" s="1"/>
      <c r="B983" s="1"/>
      <c r="C983" s="1"/>
      <c r="D983" s="2"/>
      <c r="E983" s="14"/>
      <c r="F983" s="1"/>
      <c r="G983" s="14"/>
      <c r="H983" s="1"/>
      <c r="I983" s="1"/>
      <c r="J983" s="67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0.25" customHeight="1" x14ac:dyDescent="0.8">
      <c r="A984" s="1"/>
      <c r="B984" s="1"/>
      <c r="C984" s="1"/>
      <c r="D984" s="2"/>
      <c r="E984" s="14"/>
      <c r="F984" s="1"/>
      <c r="G984" s="14"/>
      <c r="H984" s="1"/>
      <c r="I984" s="1"/>
      <c r="J984" s="67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0.25" customHeight="1" x14ac:dyDescent="0.8">
      <c r="A985" s="1"/>
      <c r="B985" s="1"/>
      <c r="C985" s="1"/>
      <c r="D985" s="2"/>
      <c r="E985" s="14"/>
      <c r="F985" s="1"/>
      <c r="G985" s="14"/>
      <c r="H985" s="1"/>
      <c r="I985" s="1"/>
      <c r="J985" s="67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0.25" customHeight="1" x14ac:dyDescent="0.8">
      <c r="A986" s="1"/>
      <c r="B986" s="1"/>
      <c r="C986" s="1"/>
      <c r="D986" s="2"/>
      <c r="E986" s="14"/>
      <c r="F986" s="1"/>
      <c r="G986" s="14"/>
      <c r="H986" s="1"/>
      <c r="I986" s="1"/>
      <c r="J986" s="67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0.25" customHeight="1" x14ac:dyDescent="0.8">
      <c r="A987" s="1"/>
      <c r="B987" s="1"/>
      <c r="C987" s="1"/>
      <c r="D987" s="2"/>
      <c r="E987" s="14"/>
      <c r="F987" s="1"/>
      <c r="G987" s="14"/>
      <c r="H987" s="1"/>
      <c r="I987" s="1"/>
      <c r="J987" s="67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0.25" customHeight="1" x14ac:dyDescent="0.8">
      <c r="A988" s="1"/>
      <c r="B988" s="1"/>
      <c r="C988" s="1"/>
      <c r="D988" s="2"/>
      <c r="E988" s="14"/>
      <c r="F988" s="1"/>
      <c r="G988" s="14"/>
      <c r="H988" s="1"/>
      <c r="I988" s="1"/>
      <c r="J988" s="67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0.25" customHeight="1" x14ac:dyDescent="0.8">
      <c r="A989" s="1"/>
      <c r="B989" s="1"/>
      <c r="C989" s="1"/>
      <c r="D989" s="2"/>
      <c r="E989" s="14"/>
      <c r="F989" s="1"/>
      <c r="G989" s="14"/>
      <c r="H989" s="1"/>
      <c r="I989" s="1"/>
      <c r="J989" s="67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0.25" customHeight="1" x14ac:dyDescent="0.8">
      <c r="A990" s="1"/>
      <c r="B990" s="1"/>
      <c r="C990" s="1"/>
      <c r="D990" s="2"/>
      <c r="E990" s="14"/>
      <c r="F990" s="1"/>
      <c r="G990" s="14"/>
      <c r="H990" s="1"/>
      <c r="I990" s="1"/>
      <c r="J990" s="67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0.25" customHeight="1" x14ac:dyDescent="0.8">
      <c r="A991" s="1"/>
      <c r="B991" s="1"/>
      <c r="C991" s="1"/>
      <c r="D991" s="2"/>
      <c r="E991" s="14"/>
      <c r="F991" s="1"/>
      <c r="G991" s="14"/>
      <c r="H991" s="1"/>
      <c r="I991" s="1"/>
      <c r="J991" s="67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0.25" customHeight="1" x14ac:dyDescent="0.8">
      <c r="A992" s="1"/>
      <c r="B992" s="1"/>
      <c r="C992" s="1"/>
      <c r="D992" s="2"/>
      <c r="E992" s="14"/>
      <c r="F992" s="1"/>
      <c r="G992" s="14"/>
      <c r="H992" s="1"/>
      <c r="I992" s="1"/>
      <c r="J992" s="67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0.25" customHeight="1" x14ac:dyDescent="0.8">
      <c r="A993" s="1"/>
      <c r="B993" s="1"/>
      <c r="C993" s="1"/>
      <c r="D993" s="2"/>
      <c r="E993" s="14"/>
      <c r="F993" s="1"/>
      <c r="G993" s="14"/>
      <c r="H993" s="1"/>
      <c r="I993" s="1"/>
      <c r="J993" s="67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0.25" customHeight="1" x14ac:dyDescent="0.8">
      <c r="A994" s="1"/>
      <c r="B994" s="1"/>
      <c r="C994" s="1"/>
      <c r="D994" s="2"/>
      <c r="E994" s="14"/>
      <c r="F994" s="1"/>
      <c r="G994" s="14"/>
      <c r="H994" s="1"/>
      <c r="I994" s="1"/>
      <c r="J994" s="67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0.25" customHeight="1" x14ac:dyDescent="0.8">
      <c r="A995" s="1"/>
      <c r="B995" s="1"/>
      <c r="C995" s="1"/>
      <c r="D995" s="2"/>
      <c r="E995" s="14"/>
      <c r="F995" s="1"/>
      <c r="G995" s="14"/>
      <c r="H995" s="1"/>
      <c r="I995" s="1"/>
      <c r="J995" s="67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0.25" customHeight="1" x14ac:dyDescent="0.8">
      <c r="A996" s="1"/>
      <c r="B996" s="1"/>
      <c r="C996" s="1"/>
      <c r="D996" s="2"/>
      <c r="E996" s="14"/>
      <c r="F996" s="1"/>
      <c r="G996" s="14"/>
      <c r="H996" s="1"/>
      <c r="I996" s="1"/>
      <c r="J996" s="67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0.25" customHeight="1" x14ac:dyDescent="0.8">
      <c r="A997" s="1"/>
      <c r="B997" s="1"/>
      <c r="C997" s="1"/>
      <c r="D997" s="2"/>
      <c r="E997" s="14"/>
      <c r="F997" s="1"/>
      <c r="G997" s="14"/>
      <c r="H997" s="1"/>
      <c r="I997" s="1"/>
      <c r="J997" s="67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8">
    <mergeCell ref="J7:J8"/>
    <mergeCell ref="A1:I1"/>
    <mergeCell ref="A7:A8"/>
    <mergeCell ref="B7:B8"/>
    <mergeCell ref="C7:C8"/>
    <mergeCell ref="D7:D8"/>
    <mergeCell ref="E7:F7"/>
    <mergeCell ref="G7:H7"/>
  </mergeCells>
  <pageMargins left="0.7" right="0.7" top="0.75" bottom="0.75" header="0" footer="0"/>
  <pageSetup paperSize="9" fitToHeight="0" orientation="portrait"/>
  <headerFooter>
    <oddFooter>&amp;C&amp;P of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ปร.6</vt:lpstr>
      <vt:lpstr>Factor-F </vt:lpstr>
      <vt:lpstr>ปร.5(ก)</vt:lpstr>
      <vt:lpstr>ปร.5(ข)</vt:lpstr>
      <vt:lpstr>ปร.5(พ)</vt:lpstr>
      <vt:lpstr>เหตุผล</vt:lpstr>
      <vt:lpstr>ปร.4(ข-Reทะเล)</vt:lpstr>
      <vt:lpstr>ปร.4(ผังบริเวณ)</vt:lpstr>
      <vt:lpstr>ปร.4(LAN-ผัง)</vt:lpstr>
      <vt:lpstr>ปร.4(พ-ผัง)</vt:lpstr>
      <vt:lpstr>ปร.4(Arch-Reทะเล)A</vt:lpstr>
      <vt:lpstr>ปร.4(Arch-Reทะเล)B</vt:lpstr>
      <vt:lpstr>ปร.4(SAN-Reทะเล)A</vt:lpstr>
      <vt:lpstr>ปร.4(SAN-Reทะเล)B</vt:lpstr>
      <vt:lpstr>ปร.4(EE-Reทะเล)B</vt:lpstr>
      <vt:lpstr>ปร.4(EE-Reทะเล)A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Hathaipat Thongsaard</dc:creator>
  <cp:lastModifiedBy>Suchada Sawat</cp:lastModifiedBy>
  <dcterms:created xsi:type="dcterms:W3CDTF">2026-05-12T06:45:16Z</dcterms:created>
  <dcterms:modified xsi:type="dcterms:W3CDTF">2026-05-20T09:53:34Z</dcterms:modified>
</cp:coreProperties>
</file>